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<sst xmlns="http://schemas.openxmlformats.org/spreadsheetml/2006/main" count="1087" uniqueCount="895">
  <si>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</si>
  <si>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</si>
  <si>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</si>
  <si>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</si>
  <si>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</si>
  <si>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</si>
  <si>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</si>
  <si>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</si>
  <si>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</si>
  <si>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</si>
  <si>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</si>
  <si>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</si>
  <si>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</si>
  <si>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</si>
  <si>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</si>
  <si>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</si>
  <si>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</si>
  <si>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</si>
  <si>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</si>
  <si>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</si>
  <si>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</si>
  <si>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</si>
  <si>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</si>
  <si>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</si>
  <si>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</si>
  <si>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</si>
  <si>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</si>
  <si>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</si>
  <si>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</si>
  <si>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</si>
  <si>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</si>
  <si>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</si>
  <si>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</si>
  <si>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</si>
  <si>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</si>
  <si>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</si>
  <si>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</si>
  <si>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</si>
  <si>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</si>
  <si>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</si>
  <si>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</si>
  <si>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</si>
  <si>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</si>
  <si>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</si>
  <si>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</si>
  <si>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</si>
  <si>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</si>
  <si>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</si>
  <si>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</si>
  <si>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</si>
  <si>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</si>
  <si>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</si>
  <si>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</si>
  <si>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</si>
  <si>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</si>
  <si>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</si>
  <si>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</si>
  <si>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</si>
  <si>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</si>
  <si>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</si>
  <si>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</si>
  <si>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</si>
  <si>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</si>
  <si>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</si>
  <si>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</si>
  <si>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</si>
  <si>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</si>
  <si>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</si>
  <si>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</si>
  <si>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</si>
  <si>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</si>
  <si>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</si>
  <si>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</si>
  <si>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</si>
  <si>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</si>
  <si>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</si>
  <si>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</si>
  <si>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</si>
  <si>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</si>
  <si>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</si>
  <si>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</si>
  <si>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</si>
  <si>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</si>
  <si>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</si>
  <si>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</si>
  <si>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</si>
  <si>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</si>
  <si>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</si>
  <si>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</si>
  <si>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</si>
  <si>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</si>
  <si>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</si>
  <si>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</si>
  <si>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</si>
  <si>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</si>
  <si>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</si>
  <si>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</si>
  <si>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</si>
  <si>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</si>
  <si>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</si>
  <si>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</si>
  <si>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</si>
  <si>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</si>
  <si>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</si>
  <si>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</si>
  <si>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</si>
  <si>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</si>
  <si>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</si>
  <si>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</si>
  <si>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</si>
  <si>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</si>
  <si>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</si>
  <si>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</si>
  <si>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</si>
  <si>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</si>
  <si>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</si>
  <si>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</si>
  <si>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</si>
  <si>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</si>
  <si>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</si>
  <si>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</si>
  <si>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</si>
  <si>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</si>
  <si>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</si>
  <si>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</si>
  <si>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</si>
  <si>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</si>
  <si>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</si>
  <si>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</si>
  <si>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</si>
  <si>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</si>
  <si>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</si>
  <si>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</si>
  <si>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</si>
  <si>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</si>
  <si>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</si>
  <si>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</si>
  <si>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</si>
  <si>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</si>
  <si>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</si>
  <si>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</si>
  <si>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</si>
  <si>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</si>
  <si>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</si>
  <si>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</si>
  <si>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</si>
  <si>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</si>
  <si>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</si>
  <si>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</si>
  <si>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</si>
  <si>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</si>
  <si>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</si>
  <si>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</si>
  <si>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</si>
  <si>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</si>
  <si>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</si>
  <si>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</si>
  <si>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</si>
  <si>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</si>
  <si>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</si>
  <si>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</si>
  <si>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</si>
  <si>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</si>
  <si>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</si>
  <si>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</si>
  <si>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</si>
  <si>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</si>
  <si>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</si>
  <si>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</si>
  <si>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</si>
  <si>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</si>
  <si>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</si>
  <si>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</si>
  <si>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</si>
  <si>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</si>
  <si>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</si>
  <si>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</si>
  <si>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</si>
  <si>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</si>
  <si>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</si>
  <si>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</si>
  <si>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</si>
  <si>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</si>
  <si>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</si>
  <si>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</si>
  <si>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</si>
  <si>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</si>
  <si>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</si>
  <si>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</si>
  <si>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</si>
  <si>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</si>
  <si>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</si>
  <si>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</si>
  <si>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</si>
  <si>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</si>
  <si>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</si>
  <si>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</si>
  <si>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</si>
  <si>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</si>
  <si>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</si>
  <si>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</si>
  <si>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</si>
  <si>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</si>
  <si>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</si>
  <si>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</si>
  <si>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</si>
  <si>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</si>
  <si>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</si>
  <si>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</si>
  <si>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</si>
  <si>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</si>
  <si>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</si>
  <si>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</si>
  <si>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</si>
  <si>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</si>
  <si>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</si>
  <si>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</si>
  <si>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</si>
  <si>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</si>
  <si>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</si>
  <si>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</si>
  <si>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</si>
  <si>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</si>
  <si>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</si>
  <si>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</si>
  <si>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</si>
  <si>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</si>
  <si>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</si>
  <si>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</si>
  <si>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</si>
  <si>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</si>
  <si>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</si>
  <si>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</si>
  <si>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</si>
  <si>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</si>
  <si>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</si>
  <si>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</si>
  <si>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</si>
  <si>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</si>
  <si>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</si>
  <si>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</si>
  <si>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</si>
  <si>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</si>
  <si>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</si>
  <si>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</si>
  <si>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</si>
  <si>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</si>
  <si>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</si>
  <si>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</si>
  <si>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</si>
  <si>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</si>
  <si>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</si>
  <si>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</si>
  <si>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</si>
  <si>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</si>
  <si>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</si>
  <si>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</si>
  <si>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</si>
  <si>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</si>
  <si>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</si>
  <si>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</si>
  <si>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</si>
  <si>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</si>
  <si>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</si>
  <si>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</si>
  <si>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</si>
  <si>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</si>
  <si>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</si>
  <si>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</si>
  <si>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</si>
  <si>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</si>
  <si>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</si>
  <si>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</si>
  <si>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</si>
  <si>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</si>
  <si>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</si>
  <si>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</si>
  <si>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</si>
  <si>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</si>
  <si>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</si>
  <si>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</si>
  <si>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</si>
  <si>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</si>
  <si>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</si>
  <si>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</si>
  <si>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</si>
  <si>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</si>
  <si>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</si>
  <si>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</si>
  <si>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</si>
  <si>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</si>
  <si>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</si>
  <si>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</si>
  <si>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</si>
  <si>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</si>
  <si>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</si>
  <si>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</si>
  <si>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</si>
  <si>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</si>
  <si>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</si>
  <si>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</si>
  <si>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</si>
  <si>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</si>
  <si>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</si>
  <si>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</si>
  <si>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</si>
  <si>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</si>
  <si>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</si>
  <si>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</si>
  <si>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</si>
  <si>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</si>
  <si>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</si>
  <si>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</si>
  <si>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</si>
  <si>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</si>
  <si>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</si>
  <si>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</si>
  <si>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</si>
  <si>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</si>
  <si>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</si>
  <si>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</si>
  <si>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</si>
  <si>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</si>
  <si>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</si>
  <si>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</si>
  <si>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</si>
  <si>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</si>
  <si>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</si>
  <si>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</si>
  <si>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</si>
  <si>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</si>
  <si>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</si>
  <si>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</si>
  <si>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</si>
  <si>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</si>
  <si>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</si>
  <si>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</si>
  <si>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</si>
  <si>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</si>
  <si>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</si>
  <si>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</si>
  <si>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</si>
  <si>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</si>
  <si>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</si>
  <si>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</si>
  <si>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</si>
  <si>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</si>
  <si>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</si>
  <si>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</si>
  <si>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</si>
  <si>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</si>
  <si>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</si>
  <si>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</si>
  <si>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</si>
  <si>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</si>
  <si>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</si>
  <si>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</si>
  <si>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</si>
  <si>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</si>
  <si>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</si>
  <si>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</si>
  <si>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</si>
  <si>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</si>
  <si>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</si>
  <si>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</si>
  <si>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</si>
  <si>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</si>
  <si>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</si>
  <si>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</si>
  <si>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</si>
  <si>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</si>
  <si>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</si>
  <si>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</si>
  <si>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</si>
  <si>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</si>
  <si>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</si>
  <si>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</si>
  <si>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</si>
  <si>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</si>
  <si>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</si>
  <si>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</si>
  <si>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</si>
  <si>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</si>
  <si>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</si>
  <si>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</si>
  <si>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</si>
  <si>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</si>
  <si>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</si>
  <si>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</si>
  <si>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</si>
  <si>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</si>
  <si>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</si>
  <si>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</si>
  <si>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</si>
  <si>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</si>
  <si>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</si>
  <si>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</si>
  <si>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</si>
  <si>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</si>
  <si>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</si>
  <si>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</si>
  <si>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</si>
  <si>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</si>
  <si>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</si>
  <si>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</si>
  <si>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</si>
  <si>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</si>
  <si>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</si>
  <si>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</si>
  <si>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</si>
  <si>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</si>
  <si>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</si>
  <si>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</si>
  <si>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</si>
  <si>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</si>
  <si>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</si>
  <si>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</si>
  <si>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</si>
  <si>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</si>
  <si>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</si>
  <si>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</si>
  <si>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</si>
  <si>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</si>
  <si>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</si>
  <si>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</si>
  <si>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</si>
  <si>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</si>
  <si>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</si>
  <si>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</si>
  <si>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</si>
  <si>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</si>
  <si>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</si>
  <si>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</si>
  <si>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</si>
  <si>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</si>
  <si>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</si>
  <si>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</si>
  <si>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</si>
  <si>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</si>
  <si>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</si>
  <si>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</si>
  <si>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</si>
  <si>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</si>
  <si>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</si>
  <si>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</si>
  <si>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</si>
  <si>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</si>
  <si>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</si>
  <si>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</si>
  <si>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</si>
  <si>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</si>
  <si>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</si>
  <si>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</si>
  <si>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</si>
  <si>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</si>
  <si>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</si>
  <si>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</si>
  <si>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</si>
  <si>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</si>
  <si>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</si>
  <si>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</si>
  <si>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</si>
  <si>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</si>
  <si>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</si>
  <si>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</si>
  <si>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</si>
  <si>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</si>
  <si>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</si>
  <si>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</si>
  <si>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</si>
  <si>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</si>
  <si>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</si>
  <si>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</si>
  <si>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</si>
  <si>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</si>
  <si>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</si>
  <si>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</si>
  <si>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</si>
  <si>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</si>
  <si>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</si>
  <si>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</si>
  <si>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</si>
  <si>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</si>
  <si>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</si>
  <si>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</si>
  <si>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</si>
  <si>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</si>
  <si>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</si>
  <si>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</si>
  <si>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</si>
  <si>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</si>
  <si>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</si>
  <si>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</si>
  <si>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</si>
  <si>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</si>
  <si>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</si>
  <si>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</si>
  <si>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</si>
  <si>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</si>
  <si>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</si>
  <si>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</si>
  <si>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</si>
  <si>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</si>
  <si>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</si>
  <si>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</si>
  <si>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</si>
  <si>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</si>
  <si>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</si>
  <si>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</si>
  <si>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</si>
  <si>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</si>
  <si>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</si>
  <si>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</si>
  <si>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</si>
  <si>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</si>
  <si>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</si>
  <si>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</si>
  <si>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</si>
  <si>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</si>
  <si>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</si>
  <si>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</si>
  <si>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</si>
  <si>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</si>
  <si>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</si>
  <si>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</si>
  <si>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</si>
  <si>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</si>
  <si>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</si>
  <si>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</si>
  <si>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</si>
  <si>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</si>
  <si>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</si>
  <si>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</si>
  <si>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</si>
  <si>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</si>
  <si>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</si>
  <si>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</si>
  <si>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</si>
  <si>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</si>
  <si>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</si>
  <si>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</si>
  <si>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</si>
  <si>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</si>
  <si>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</si>
  <si>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</si>
  <si>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</si>
  <si>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</si>
  <si>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</si>
  <si>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</si>
  <si>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</si>
  <si>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</si>
  <si>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</si>
  <si>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</si>
  <si>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</si>
  <si>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</si>
  <si>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</si>
  <si>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</si>
  <si>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</si>
  <si>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</si>
  <si>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</si>
  <si>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</si>
  <si>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</si>
  <si>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</si>
  <si>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</si>
  <si>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</si>
  <si>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</si>
  <si>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</si>
  <si>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</si>
  <si>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</si>
  <si>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</si>
  <si>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</si>
  <si>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</si>
  <si>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</si>
  <si>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</si>
  <si>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</si>
  <si>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</si>
  <si>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</si>
  <si>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</si>
  <si>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</si>
  <si>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</si>
  <si>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</si>
  <si>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</si>
  <si>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</si>
  <si>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</si>
  <si>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</si>
  <si>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</si>
  <si>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</si>
  <si>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</si>
  <si>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</si>
  <si>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</si>
  <si>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</si>
  <si>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</si>
  <si>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</si>
  <si>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</si>
  <si>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</si>
  <si>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</si>
  <si>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</si>
  <si>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</si>
  <si>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</si>
  <si>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</si>
  <si>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</si>
  <si>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</si>
  <si>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</si>
  <si>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</si>
  <si>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</si>
  <si>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</si>
  <si>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</si>
  <si>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</si>
  <si>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</si>
  <si>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</si>
  <si>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</si>
  <si>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</si>
  <si>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</si>
  <si>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</si>
  <si>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</si>
  <si>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</si>
  <si>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</si>
  <si>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</si>
  <si>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</si>
  <si>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</si>
  <si>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</si>
  <si>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</si>
  <si>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</si>
  <si>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</si>
  <si>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</si>
  <si>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</si>
  <si>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</si>
  <si>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</si>
  <si>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</si>
  <si>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</si>
  <si>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</si>
  <si>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</si>
  <si>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</si>
  <si>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</si>
  <si>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</si>
  <si>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</si>
  <si>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</si>
  <si>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</si>
  <si>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</si>
  <si>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</si>
  <si>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</si>
  <si>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</si>
  <si>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</si>
  <si>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</si>
  <si>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</si>
  <si>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</si>
  <si>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</si>
  <si>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</si>
  <si>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</si>
  <si>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</si>
  <si>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</si>
  <si>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</si>
  <si>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</si>
  <si>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</si>
  <si>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</si>
  <si>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</si>
  <si>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</si>
  <si>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</si>
  <si>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</si>
  <si>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</si>
  <si>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</si>
  <si>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</si>
  <si>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</si>
  <si>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</si>
  <si>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</si>
  <si>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</si>
  <si>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</si>
  <si>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</si>
  <si>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</si>
  <si>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</si>
  <si>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</si>
  <si>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</si>
  <si>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</si>
  <si>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</si>
  <si>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</si>
  <si>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</si>
  <si>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</si>
  <si>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</si>
  <si>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</si>
  <si>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</si>
  <si>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</si>
  <si>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</si>
  <si>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</si>
  <si>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</si>
  <si>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</si>
  <si>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</si>
  <si>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</si>
  <si>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</si>
  <si>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</si>
  <si>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</si>
  <si>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</si>
  <si>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</si>
  <si>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</si>
  <si>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</si>
  <si>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</si>
  <si>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</si>
  <si>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</si>
  <si>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</si>
  <si>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</si>
  <si>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</si>
  <si>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</si>
  <si>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</si>
  <si>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</si>
  <si>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</si>
  <si>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</si>
  <si>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</si>
  <si>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</si>
  <si>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</si>
  <si>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</si>
  <si>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</si>
  <si>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</si>
  <si>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</si>
  <si>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</si>
  <si>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</si>
  <si>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</si>
  <si>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</si>
  <si>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</si>
  <si>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</si>
  <si>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</si>
  <si>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</si>
  <si>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</si>
  <si>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</si>
  <si>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</si>
  <si>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</si>
  <si>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</si>
  <si>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</si>
  <si>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</si>
  <si>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</si>
  <si>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</si>
  <si>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</si>
  <si>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</si>
  <si>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</si>
  <si>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</si>
  <si>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</si>
  <si>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</si>
  <si>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</si>
  <si>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</si>
  <si>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</si>
  <si>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</si>
  <si>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</si>
  <si>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</si>
  <si>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</si>
  <si>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</si>
  <si>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</si>
  <si>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</si>
  <si>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</si>
  <si>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</si>
  <si>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</si>
  <si>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</si>
  <si>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</si>
  <si>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</si>
  <si>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</si>
  <si>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</si>
  <si>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</si>
  <si>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</si>
  <si>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</si>
  <si>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</si>
  <si>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</si>
  <si>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</si>
  <si>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</si>
  <si>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</si>
  <si>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</si>
  <si>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</si>
  <si>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</si>
  <si>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</si>
  <si>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</si>
  <si>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</si>
  <si>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</si>
  <si>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</si>
  <si>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</si>
  <si>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</si>
  <si>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</si>
  <si>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</si>
  <si>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</si>
  <si>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</si>
  <si>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</si>
  <si>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</si>
  <si>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</si>
  <si>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</si>
  <si>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</si>
  <si>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</si>
  <si>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</si>
  <si>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</si>
  <si>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</si>
  <si>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</si>
  <si>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</si>
  <si>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</si>
  <si>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</si>
  <si>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</si>
  <si>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</si>
  <si>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</si>
  <si>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</si>
  <si>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</si>
  <si>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</si>
  <si>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</si>
  <si>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</si>
  <si>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</si>
  <si>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</si>
  <si>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</si>
  <si>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</si>
  <si>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</si>
  <si>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</si>
  <si>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</si>
  <si>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</si>
  <si>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</si>
  <si>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</si>
  <si>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</si>
  <si>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</si>
  <si>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</si>
  <si>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</si>
  <si>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</si>
  <si>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</si>
  <si>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</si>
  <si>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</si>
  <si>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</si>
  <si>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</si>
  <si>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</si>
  <si>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</si>
  <si>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</si>
  <si>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</si>
  <si>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</si>
  <si>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</si>
  <si>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</si>
  <si>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</si>
  <si>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</si>
  <si>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</si>
  <si>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</si>
  <si>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</si>
  <si>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</si>
  <si>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</si>
  <si>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</si>
  <si>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</si>
  <si>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</si>
  <si>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</si>
  <si>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</si>
  <si>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</si>
  <si>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</si>
  <si>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</si>
  <si>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</si>
  <si>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</si>
  <si>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</si>
  <si>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</si>
  <si>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</si>
  <si>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</si>
  <si>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</si>
  <si>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</si>
  <si>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</si>
  <si>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</si>
  <si>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</si>
  <si>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</si>
  <si>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</si>
  <si>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</si>
  <si>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</si>
  <si>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</si>
  <si>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</si>
  <si>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</si>
  <si>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</si>
  <si>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</si>
  <si>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</si>
  <si>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</si>
  <si>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</si>
  <si>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</si>
  <si>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</si>
  <si>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</si>
  <si>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Забележка: Да се посочи метода на осчетоводяване на инвестициите - себестойност</t>
  </si>
  <si>
    <t>"ЗЪРНЕНИ ХРАНИ БЪЛГАРИЯ " АД</t>
  </si>
  <si>
    <t>Порт Балчик АД</t>
  </si>
  <si>
    <t xml:space="preserve">Ръководител: </t>
  </si>
  <si>
    <t>Параходство БРП</t>
  </si>
  <si>
    <t>Добрички панаир АД</t>
  </si>
  <si>
    <t>Слънчеви лъчи Провадия ЕАД</t>
  </si>
  <si>
    <t xml:space="preserve"> /Теодора Янкова/</t>
  </si>
  <si>
    <t>Теодора Янкова</t>
  </si>
  <si>
    <t>Съставител: Теодора Янкова</t>
  </si>
  <si>
    <t>Ал.Керезов / Л.Чакъров</t>
  </si>
  <si>
    <t>Александър Керезов и Любомир Чакъров</t>
  </si>
  <si>
    <t>Зърнени Храни Грейн ЕООД</t>
  </si>
  <si>
    <t>Ай ти системс консулт ЕООД</t>
  </si>
  <si>
    <t>Проучване и добив на нефт и газ АД</t>
  </si>
  <si>
    <t>Химимпорт фарма АД</t>
  </si>
  <si>
    <t>Диализа България ООД</t>
  </si>
  <si>
    <t>Хим ойл трейд ООД</t>
  </si>
  <si>
    <t>Рабър трейд ООД</t>
  </si>
  <si>
    <t>Химцелтекс ООД</t>
  </si>
  <si>
    <t>Омега финанс ООД</t>
  </si>
  <si>
    <t>Булхимтрейд ООД</t>
  </si>
  <si>
    <t>Тексим трейдинг АД</t>
  </si>
  <si>
    <t>Асенова крепост АД</t>
  </si>
  <si>
    <t>Дата на съставяне: 20.04.2014 год</t>
  </si>
  <si>
    <t>Междинен индивидуален финансов отчет</t>
  </si>
  <si>
    <t>Дата на съставяне:  20.04.2014г.</t>
  </si>
  <si>
    <t>Дата на съставяне: 20.07.2014г.</t>
  </si>
  <si>
    <t>към 30.06.2014 год</t>
  </si>
  <si>
    <t xml:space="preserve">Дата  на съставяне: 20.07.2014г.                                                                                                                </t>
  </si>
  <si>
    <t>20.07.2014г.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</si>
</sst>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  <numFmt numFmtId="167" formatCode="_ * #,##0_)\ _л_в_._ ;_ * \(#,##0\)\ _л_в_._ ;_ * &quot;-&quot;_)\ _л_в_._ ;_ @_ "/>
    <numFmt numFmtId="168" formatCode="_ * #,##0.00_)\ _л_в_._ ;_ * \(#,##0.00\)\ _л_в_._ ;_ * &quot;-&quot;??_)\ _л_в_._ ;_ @_ "/>
    <numFmt numFmtId="169" formatCode="_-* #,##0\ &quot;лв&quot;_-;\-* #,##0\ &quot;лв&quot;_-;_-* &quot;-&quot;\ &quot;лв&quot;_-;_-@_-"/>
    <numFmt numFmtId="170" formatCode="_-* #,##0\ _л_в_-;\-* #,##0\ _л_в_-;_-* &quot;-&quot;\ _л_в_-;_-@_-"/>
    <numFmt numFmtId="171" formatCode="_-* #,##0.00\ _л_в_-;\-* #,##0.00\ _л_в_-;_-* &quot;-&quot;??\ _л_в_-;_-@_-"/>
    <numFmt numFmtId="172" formatCode="_(* #,##0_);_(* \(#,##0\);_(* &quot;-&quot;??_);_(@_)"/>
    <numFmt numFmtId="173" formatCode="_(* #,##0.0_);_(* \(#,##0.0\);_(* &quot;-&quot;??_);_(@_)"/>
    <numFmt numFmtId="174" formatCode="[$-409]d\-mmm\-yyyy;@"/>
    <numFmt numFmtId="175" formatCode="_(* #,##0.00_);_(* \(#,##0.00\);_(* &quot;-&quot;_);_(@_)"/>
    <numFmt numFmtId="176" formatCode="[$-402]dd\ mmmm\ yyyy\ &quot;г.&quot;;@"/>
    <numFmt numFmtId="177" formatCode="_(* #,##0_);_(* \(#,##0\);_(* &quot;-&quot;?_);_(@_)"/>
    <numFmt numFmtId="178" formatCode="[$-409]dd\-mmm\-yy;@"/>
    <numFmt numFmtId="179" formatCode="dd\.m\.yyyy\ &quot;г.&quot;;@"/>
  </numFmts>
  <fonts count="5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2"/>
      <name val="Garamond"/>
      <family val="1"/>
    </font>
    <font>
      <u val="single"/>
      <sz val="10"/>
      <color indexed="12"/>
      <name val="Arial"/>
      <family val="2"/>
    </font>
    <font>
      <sz val="11"/>
      <color indexed="8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8">
    <xf numFmtId="0" fontId="0" fillId="0" borderId="0" xfId="0" applyAlignment="1">
      <alignment/>
    </xf>
    <xf numFmtId="0" fontId="8" fillId="0" borderId="0" xfId="64" applyFont="1" applyBorder="1" applyAlignment="1" applyProtection="1">
      <alignment horizontal="left" vertical="top"/>
      <protection locked="0"/>
    </xf>
    <xf numFmtId="0" fontId="10" fillId="0" borderId="0" xfId="67" applyFont="1">
      <alignment/>
      <protection/>
    </xf>
    <xf numFmtId="0" fontId="9" fillId="0" borderId="0" xfId="67" applyFont="1" applyAlignment="1">
      <alignment/>
      <protection/>
    </xf>
    <xf numFmtId="0" fontId="9" fillId="0" borderId="0" xfId="65" applyFont="1" applyAlignment="1">
      <alignment wrapText="1"/>
      <protection/>
    </xf>
    <xf numFmtId="0" fontId="9" fillId="0" borderId="10" xfId="67" applyFont="1" applyBorder="1" applyAlignment="1">
      <alignment horizontal="center" vertical="center" wrapText="1"/>
      <protection/>
    </xf>
    <xf numFmtId="0" fontId="9" fillId="0" borderId="10" xfId="67" applyFont="1" applyBorder="1" applyAlignment="1">
      <alignment horizontal="centerContinuous" vertical="center" wrapText="1"/>
      <protection/>
    </xf>
    <xf numFmtId="0" fontId="9" fillId="0" borderId="0" xfId="67" applyFont="1" applyBorder="1" applyAlignment="1">
      <alignment horizontal="center" vertical="center" wrapText="1"/>
      <protection/>
    </xf>
    <xf numFmtId="49" fontId="10" fillId="0" borderId="10" xfId="67" applyNumberFormat="1" applyFont="1" applyBorder="1" applyAlignment="1">
      <alignment horizontal="center" vertical="center" wrapText="1"/>
      <protection/>
    </xf>
    <xf numFmtId="49" fontId="10" fillId="0" borderId="10" xfId="67" applyNumberFormat="1" applyFont="1" applyFill="1" applyBorder="1" applyAlignment="1">
      <alignment horizontal="center" vertical="center" wrapText="1"/>
      <protection/>
    </xf>
    <xf numFmtId="0" fontId="9" fillId="0" borderId="10" xfId="67" applyFont="1" applyBorder="1" applyAlignment="1">
      <alignment vertical="center" wrapText="1"/>
      <protection/>
    </xf>
    <xf numFmtId="0" fontId="10" fillId="0" borderId="0" xfId="67" applyFont="1" applyBorder="1">
      <alignment/>
      <protection/>
    </xf>
    <xf numFmtId="0" fontId="10" fillId="0" borderId="10" xfId="67" applyFont="1" applyBorder="1" applyAlignment="1">
      <alignment vertical="center" wrapText="1"/>
      <protection/>
    </xf>
    <xf numFmtId="0" fontId="10" fillId="0" borderId="10" xfId="67" applyFont="1" applyBorder="1" applyAlignment="1">
      <alignment wrapText="1"/>
      <protection/>
    </xf>
    <xf numFmtId="3" fontId="10" fillId="0" borderId="0" xfId="67" applyNumberFormat="1" applyFont="1" applyBorder="1" applyAlignment="1" applyProtection="1">
      <alignment vertical="center"/>
      <protection locked="0"/>
    </xf>
    <xf numFmtId="0" fontId="9" fillId="0" borderId="0" xfId="67" applyFont="1" applyBorder="1" applyProtection="1">
      <alignment/>
      <protection locked="0"/>
    </xf>
    <xf numFmtId="49" fontId="9" fillId="0" borderId="11" xfId="67" applyNumberFormat="1" applyFont="1" applyBorder="1" applyAlignment="1">
      <alignment horizontal="center" vertical="center" wrapText="1"/>
      <protection/>
    </xf>
    <xf numFmtId="49" fontId="9" fillId="0" borderId="10" xfId="67" applyNumberFormat="1" applyFont="1" applyBorder="1" applyAlignment="1">
      <alignment horizontal="center" vertical="center" wrapText="1"/>
      <protection/>
    </xf>
    <xf numFmtId="49" fontId="10" fillId="0" borderId="10" xfId="67" applyNumberFormat="1" applyFont="1" applyBorder="1" applyAlignment="1">
      <alignment horizontal="center" wrapText="1"/>
      <protection/>
    </xf>
    <xf numFmtId="49" fontId="9" fillId="0" borderId="0" xfId="67" applyNumberFormat="1" applyFont="1" applyBorder="1" applyAlignment="1" applyProtection="1">
      <alignment horizontal="center" wrapText="1"/>
      <protection locked="0"/>
    </xf>
    <xf numFmtId="49" fontId="10" fillId="33" borderId="10" xfId="67" applyNumberFormat="1" applyFont="1" applyFill="1" applyBorder="1" applyAlignment="1">
      <alignment horizontal="center" vertical="center" wrapText="1"/>
      <protection/>
    </xf>
    <xf numFmtId="49" fontId="9" fillId="0" borderId="12" xfId="67" applyNumberFormat="1" applyFont="1" applyBorder="1" applyAlignment="1">
      <alignment horizontal="center" vertical="center" wrapText="1"/>
      <protection/>
    </xf>
    <xf numFmtId="0" fontId="10" fillId="0" borderId="0" xfId="63" applyFont="1">
      <alignment/>
      <protection/>
    </xf>
    <xf numFmtId="0" fontId="10" fillId="0" borderId="0" xfId="62" applyFont="1" applyAlignment="1">
      <alignment horizontal="center"/>
      <protection/>
    </xf>
    <xf numFmtId="49" fontId="3" fillId="0" borderId="0" xfId="61" applyNumberFormat="1" applyFont="1" applyAlignment="1">
      <alignment horizontal="center" vertical="center" wrapText="1"/>
      <protection/>
    </xf>
    <xf numFmtId="0" fontId="3" fillId="0" borderId="0" xfId="61" applyNumberFormat="1" applyFont="1" applyAlignment="1">
      <alignment horizontal="center" vertical="center" wrapText="1"/>
      <protection/>
    </xf>
    <xf numFmtId="0" fontId="3" fillId="0" borderId="0" xfId="62" applyFont="1" applyAlignment="1">
      <alignment vertical="justify"/>
      <protection/>
    </xf>
    <xf numFmtId="0" fontId="3" fillId="0" borderId="0" xfId="62" applyFont="1" applyBorder="1" applyAlignment="1">
      <alignment vertical="justify"/>
      <protection/>
    </xf>
    <xf numFmtId="49" fontId="3" fillId="0" borderId="0" xfId="62" applyNumberFormat="1" applyFont="1" applyBorder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3" fillId="0" borderId="0" xfId="62" applyFont="1" applyBorder="1" applyAlignment="1">
      <alignment horizontal="right" vertical="justify"/>
      <protection/>
    </xf>
    <xf numFmtId="0" fontId="3" fillId="0" borderId="10" xfId="61" applyFont="1" applyBorder="1" applyAlignment="1">
      <alignment vertical="center" wrapText="1"/>
      <protection/>
    </xf>
    <xf numFmtId="49" fontId="3" fillId="0" borderId="10" xfId="61" applyNumberFormat="1" applyFont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left" vertical="center" wrapText="1"/>
      <protection/>
    </xf>
    <xf numFmtId="49" fontId="3" fillId="0" borderId="10" xfId="61" applyNumberFormat="1" applyFont="1" applyBorder="1" applyAlignment="1">
      <alignment horizontal="left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49" fontId="10" fillId="0" borderId="10" xfId="61" applyNumberFormat="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right" vertical="center" wrapText="1"/>
      <protection/>
    </xf>
    <xf numFmtId="49" fontId="11" fillId="0" borderId="10" xfId="61" applyNumberFormat="1" applyFont="1" applyBorder="1" applyAlignment="1">
      <alignment horizontal="center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0" fontId="3" fillId="0" borderId="0" xfId="61" applyFont="1" applyBorder="1" applyAlignment="1">
      <alignment horizontal="left" vertical="center" wrapText="1"/>
      <protection/>
    </xf>
    <xf numFmtId="49" fontId="3" fillId="0" borderId="0" xfId="61" applyNumberFormat="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6" applyNumberFormat="1" applyFont="1" applyFill="1" applyBorder="1" applyAlignment="1" applyProtection="1">
      <alignment vertical="center"/>
      <protection locked="0"/>
    </xf>
    <xf numFmtId="1" fontId="10" fillId="35" borderId="10" xfId="66" applyNumberFormat="1" applyFont="1" applyFill="1" applyBorder="1" applyAlignment="1" applyProtection="1">
      <alignment vertical="center"/>
      <protection locked="0"/>
    </xf>
    <xf numFmtId="1" fontId="10" fillId="36" borderId="10" xfId="66" applyNumberFormat="1" applyFont="1" applyFill="1" applyBorder="1" applyAlignment="1" applyProtection="1">
      <alignment vertical="center"/>
      <protection locked="0"/>
    </xf>
    <xf numFmtId="3" fontId="10" fillId="0" borderId="10" xfId="66" applyNumberFormat="1" applyFont="1" applyBorder="1" applyAlignment="1" applyProtection="1">
      <alignment vertical="center"/>
      <protection/>
    </xf>
    <xf numFmtId="3" fontId="10" fillId="0" borderId="10" xfId="66" applyNumberFormat="1" applyFont="1" applyFill="1" applyBorder="1" applyAlignment="1" applyProtection="1">
      <alignment vertical="center"/>
      <protection/>
    </xf>
    <xf numFmtId="1" fontId="9" fillId="34" borderId="10" xfId="66" applyNumberFormat="1" applyFont="1" applyFill="1" applyBorder="1" applyAlignment="1" applyProtection="1">
      <alignment vertical="center"/>
      <protection locked="0"/>
    </xf>
    <xf numFmtId="3" fontId="9" fillId="0" borderId="10" xfId="66" applyNumberFormat="1" applyFont="1" applyBorder="1" applyAlignment="1" applyProtection="1">
      <alignment vertical="center"/>
      <protection/>
    </xf>
    <xf numFmtId="3" fontId="10" fillId="0" borderId="10" xfId="66" applyNumberFormat="1" applyFont="1" applyBorder="1" applyProtection="1">
      <alignment/>
      <protection/>
    </xf>
    <xf numFmtId="1" fontId="10" fillId="35" borderId="10" xfId="65" applyNumberFormat="1" applyFont="1" applyFill="1" applyBorder="1" applyAlignment="1" applyProtection="1">
      <alignment wrapText="1"/>
      <protection locked="0"/>
    </xf>
    <xf numFmtId="3" fontId="10" fillId="0" borderId="10" xfId="65" applyNumberFormat="1" applyFont="1" applyFill="1" applyBorder="1" applyAlignment="1" applyProtection="1">
      <alignment wrapText="1"/>
      <protection/>
    </xf>
    <xf numFmtId="1" fontId="10" fillId="36" borderId="10" xfId="65" applyNumberFormat="1" applyFont="1" applyFill="1" applyBorder="1" applyAlignment="1" applyProtection="1">
      <alignment wrapText="1"/>
      <protection locked="0"/>
    </xf>
    <xf numFmtId="49" fontId="10" fillId="0" borderId="10" xfId="67" applyNumberFormat="1" applyFont="1" applyBorder="1" applyAlignment="1" applyProtection="1">
      <alignment horizontal="center" vertical="center" wrapText="1"/>
      <protection/>
    </xf>
    <xf numFmtId="3" fontId="10" fillId="0" borderId="10" xfId="67" applyNumberFormat="1" applyFont="1" applyFill="1" applyBorder="1" applyAlignment="1" applyProtection="1">
      <alignment vertical="center"/>
      <protection/>
    </xf>
    <xf numFmtId="3" fontId="10" fillId="0" borderId="10" xfId="67" applyNumberFormat="1" applyFont="1" applyBorder="1" applyAlignment="1" applyProtection="1">
      <alignment vertical="center"/>
      <protection/>
    </xf>
    <xf numFmtId="1" fontId="10" fillId="35" borderId="10" xfId="67" applyNumberFormat="1" applyFont="1" applyFill="1" applyBorder="1" applyAlignment="1" applyProtection="1">
      <alignment vertical="center"/>
      <protection locked="0"/>
    </xf>
    <xf numFmtId="3" fontId="10" fillId="0" borderId="13" xfId="67" applyNumberFormat="1" applyFont="1" applyBorder="1" applyAlignment="1" applyProtection="1">
      <alignment vertical="center"/>
      <protection/>
    </xf>
    <xf numFmtId="3" fontId="10" fillId="0" borderId="11" xfId="67" applyNumberFormat="1" applyFont="1" applyBorder="1" applyAlignment="1" applyProtection="1">
      <alignment vertical="center"/>
      <protection/>
    </xf>
    <xf numFmtId="1" fontId="11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62" applyNumberFormat="1" applyFont="1" applyBorder="1" applyAlignment="1" applyProtection="1">
      <alignment horizontal="center" vertical="center" wrapText="1"/>
      <protection/>
    </xf>
    <xf numFmtId="1" fontId="10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62" applyFont="1" applyBorder="1" applyAlignment="1" applyProtection="1">
      <alignment horizontal="center" vertical="center" wrapText="1"/>
      <protection/>
    </xf>
    <xf numFmtId="0" fontId="10" fillId="0" borderId="13" xfId="62" applyFont="1" applyFill="1" applyBorder="1" applyAlignment="1" applyProtection="1">
      <alignment horizontal="center" vertical="center" wrapText="1"/>
      <protection/>
    </xf>
    <xf numFmtId="1" fontId="10" fillId="33" borderId="14" xfId="62" applyNumberFormat="1" applyFont="1" applyFill="1" applyBorder="1" applyAlignment="1" applyProtection="1">
      <alignment horizontal="left" vertical="center" wrapText="1"/>
      <protection/>
    </xf>
    <xf numFmtId="1" fontId="10" fillId="33" borderId="14" xfId="62" applyNumberFormat="1" applyFont="1" applyFill="1" applyBorder="1" applyAlignment="1" applyProtection="1">
      <alignment horizontal="center" vertical="center" wrapText="1"/>
      <protection/>
    </xf>
    <xf numFmtId="0" fontId="10" fillId="0" borderId="11" xfId="62" applyFont="1" applyBorder="1" applyAlignment="1" applyProtection="1">
      <alignment horizontal="center" vertical="center" wrapText="1"/>
      <protection/>
    </xf>
    <xf numFmtId="0" fontId="10" fillId="0" borderId="11" xfId="62" applyFont="1" applyFill="1" applyBorder="1" applyAlignment="1" applyProtection="1">
      <alignment horizontal="center" vertical="center" wrapText="1"/>
      <protection/>
    </xf>
    <xf numFmtId="1" fontId="10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62" applyFont="1" applyBorder="1" applyAlignment="1" applyProtection="1">
      <alignment horizontal="center" vertical="center" wrapText="1"/>
      <protection/>
    </xf>
    <xf numFmtId="0" fontId="10" fillId="0" borderId="10" xfId="62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0" fontId="10" fillId="0" borderId="0" xfId="60" applyFont="1" applyBorder="1" applyAlignment="1" applyProtection="1">
      <alignment horizontal="left" vertical="center" wrapText="1"/>
      <protection/>
    </xf>
    <xf numFmtId="1" fontId="10" fillId="0" borderId="0" xfId="60" applyNumberFormat="1" applyFont="1" applyBorder="1" applyAlignment="1" applyProtection="1">
      <alignment horizontal="left" vertical="center" wrapText="1"/>
      <protection/>
    </xf>
    <xf numFmtId="49" fontId="9" fillId="0" borderId="13" xfId="60" applyNumberFormat="1" applyFont="1" applyBorder="1" applyAlignment="1" applyProtection="1">
      <alignment horizontal="center" vertical="center" wrapText="1"/>
      <protection/>
    </xf>
    <xf numFmtId="0" fontId="9" fillId="0" borderId="10" xfId="60" applyFont="1" applyBorder="1" applyAlignment="1" applyProtection="1">
      <alignment horizontal="center" vertical="center" wrapText="1"/>
      <protection/>
    </xf>
    <xf numFmtId="49" fontId="9" fillId="0" borderId="15" xfId="60" applyNumberFormat="1" applyFont="1" applyBorder="1" applyAlignment="1" applyProtection="1">
      <alignment horizontal="center" vertical="center" wrapText="1"/>
      <protection/>
    </xf>
    <xf numFmtId="0" fontId="9" fillId="0" borderId="13" xfId="60" applyFont="1" applyBorder="1" applyAlignment="1" applyProtection="1">
      <alignment horizontal="center" vertical="center" wrapText="1"/>
      <protection/>
    </xf>
    <xf numFmtId="49" fontId="9" fillId="0" borderId="11" xfId="60" applyNumberFormat="1" applyFont="1" applyBorder="1" applyAlignment="1" applyProtection="1">
      <alignment horizontal="center" vertical="center" wrapText="1"/>
      <protection/>
    </xf>
    <xf numFmtId="0" fontId="9" fillId="0" borderId="11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49" fontId="10" fillId="0" borderId="11" xfId="60" applyNumberFormat="1" applyFont="1" applyBorder="1" applyAlignment="1" applyProtection="1">
      <alignment horizontal="center" vertical="center" wrapText="1"/>
      <protection/>
    </xf>
    <xf numFmtId="0" fontId="10" fillId="0" borderId="11" xfId="60" applyFont="1" applyBorder="1" applyAlignment="1" applyProtection="1">
      <alignment horizontal="center" vertical="center" wrapText="1"/>
      <protection/>
    </xf>
    <xf numFmtId="0" fontId="9" fillId="0" borderId="10" xfId="60" applyFont="1" applyBorder="1" applyAlignment="1" applyProtection="1">
      <alignment horizontal="left" vertical="center" wrapText="1"/>
      <protection/>
    </xf>
    <xf numFmtId="49" fontId="9" fillId="0" borderId="10" xfId="60" applyNumberFormat="1" applyFont="1" applyBorder="1" applyAlignment="1" applyProtection="1">
      <alignment horizontal="left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right" vertical="center" wrapText="1"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49" fontId="9" fillId="0" borderId="10" xfId="60" applyNumberFormat="1" applyFont="1" applyBorder="1" applyAlignment="1" applyProtection="1">
      <alignment horizontal="center" vertical="center" wrapText="1"/>
      <protection/>
    </xf>
    <xf numFmtId="0" fontId="10" fillId="0" borderId="10" xfId="60" applyFont="1" applyFill="1" applyBorder="1" applyAlignment="1" applyProtection="1">
      <alignment vertical="center" wrapText="1"/>
      <protection/>
    </xf>
    <xf numFmtId="49" fontId="10" fillId="0" borderId="10" xfId="60" applyNumberFormat="1" applyFont="1" applyFill="1" applyBorder="1" applyAlignment="1" applyProtection="1">
      <alignment horizontal="center" vertical="center" wrapText="1"/>
      <protection/>
    </xf>
    <xf numFmtId="0" fontId="9" fillId="0" borderId="0" xfId="60" applyFont="1" applyBorder="1" applyAlignment="1" applyProtection="1">
      <alignment horizontal="right" vertical="center" wrapText="1"/>
      <protection/>
    </xf>
    <xf numFmtId="49" fontId="9" fillId="0" borderId="0" xfId="60" applyNumberFormat="1" applyFont="1" applyBorder="1" applyAlignment="1" applyProtection="1">
      <alignment horizontal="right" vertical="center" wrapText="1"/>
      <protection/>
    </xf>
    <xf numFmtId="1" fontId="10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9" applyFont="1" applyAlignment="1">
      <alignment/>
      <protection/>
    </xf>
    <xf numFmtId="0" fontId="9" fillId="0" borderId="0" xfId="63" applyFont="1">
      <alignment/>
      <protection/>
    </xf>
    <xf numFmtId="0" fontId="10" fillId="0" borderId="0" xfId="63" applyFont="1" applyBorder="1">
      <alignment/>
      <protection/>
    </xf>
    <xf numFmtId="49" fontId="10" fillId="0" borderId="0" xfId="63" applyNumberFormat="1" applyFont="1">
      <alignment/>
      <protection/>
    </xf>
    <xf numFmtId="0" fontId="10" fillId="0" borderId="10" xfId="59" applyFont="1" applyBorder="1" applyAlignment="1" applyProtection="1">
      <alignment horizontal="right" vertical="center" wrapText="1"/>
      <protection/>
    </xf>
    <xf numFmtId="1" fontId="10" fillId="0" borderId="10" xfId="59" applyNumberFormat="1" applyFont="1" applyBorder="1" applyAlignment="1" applyProtection="1">
      <alignment horizontal="right" vertical="center" wrapText="1"/>
      <protection/>
    </xf>
    <xf numFmtId="0" fontId="10" fillId="0" borderId="10" xfId="59" applyFont="1" applyFill="1" applyBorder="1" applyAlignment="1" applyProtection="1">
      <alignment horizontal="right" vertical="center" wrapText="1"/>
      <protection/>
    </xf>
    <xf numFmtId="0" fontId="10" fillId="0" borderId="0" xfId="59" applyFont="1" applyBorder="1" applyProtection="1">
      <alignment/>
      <protection/>
    </xf>
    <xf numFmtId="0" fontId="10" fillId="0" borderId="0" xfId="63" applyFont="1" applyProtection="1">
      <alignment/>
      <protection/>
    </xf>
    <xf numFmtId="1" fontId="10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9" applyNumberFormat="1" applyFont="1" applyFill="1" applyBorder="1" applyAlignment="1" applyProtection="1">
      <alignment horizontal="right"/>
      <protection locked="0"/>
    </xf>
    <xf numFmtId="1" fontId="10" fillId="36" borderId="10" xfId="59" applyNumberFormat="1" applyFont="1" applyFill="1" applyBorder="1" applyAlignment="1" applyProtection="1">
      <alignment horizontal="right"/>
      <protection locked="0"/>
    </xf>
    <xf numFmtId="1" fontId="10" fillId="0" borderId="10" xfId="59" applyNumberFormat="1" applyFont="1" applyBorder="1" applyAlignment="1" applyProtection="1">
      <alignment horizontal="right"/>
      <protection/>
    </xf>
    <xf numFmtId="1" fontId="10" fillId="0" borderId="0" xfId="59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Protection="1">
      <alignment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0" fontId="9" fillId="0" borderId="0" xfId="63" applyFont="1" applyAlignment="1" applyProtection="1">
      <alignment horizontal="center"/>
      <protection/>
    </xf>
    <xf numFmtId="0" fontId="9" fillId="0" borderId="10" xfId="59" applyFont="1" applyBorder="1" applyAlignment="1" applyProtection="1">
      <alignment horizontal="center"/>
      <protection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0" borderId="10" xfId="59" applyNumberFormat="1" applyFont="1" applyFill="1" applyBorder="1" applyAlignment="1" applyProtection="1">
      <alignment horizontal="right" vertical="center" wrapText="1"/>
      <protection/>
    </xf>
    <xf numFmtId="1" fontId="10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9" fillId="0" borderId="0" xfId="59" applyFont="1" applyBorder="1" applyProtection="1">
      <alignment/>
      <protection/>
    </xf>
    <xf numFmtId="0" fontId="9" fillId="0" borderId="0" xfId="63" applyFont="1" applyProtection="1">
      <alignment/>
      <protection/>
    </xf>
    <xf numFmtId="0" fontId="9" fillId="0" borderId="10" xfId="59" applyFont="1" applyBorder="1" applyProtection="1">
      <alignment/>
      <protection/>
    </xf>
    <xf numFmtId="1" fontId="10" fillId="0" borderId="10" xfId="59" applyNumberFormat="1" applyFont="1" applyFill="1" applyBorder="1" applyAlignment="1" applyProtection="1">
      <alignment horizontal="right"/>
      <protection/>
    </xf>
    <xf numFmtId="1" fontId="9" fillId="34" borderId="16" xfId="66" applyNumberFormat="1" applyFont="1" applyFill="1" applyBorder="1" applyAlignment="1" applyProtection="1">
      <alignment vertical="center"/>
      <protection locked="0"/>
    </xf>
    <xf numFmtId="0" fontId="9" fillId="0" borderId="10" xfId="66" applyFont="1" applyBorder="1" applyAlignment="1" applyProtection="1">
      <alignment vertical="center" wrapText="1"/>
      <protection/>
    </xf>
    <xf numFmtId="0" fontId="9" fillId="0" borderId="10" xfId="66" applyFont="1" applyBorder="1" applyAlignment="1" applyProtection="1">
      <alignment horizontal="left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10" fillId="0" borderId="0" xfId="65" applyFont="1" applyBorder="1" applyAlignment="1" applyProtection="1">
      <alignment wrapText="1"/>
      <protection/>
    </xf>
    <xf numFmtId="0" fontId="10" fillId="0" borderId="0" xfId="65" applyFont="1" applyAlignment="1" applyProtection="1">
      <alignment wrapText="1"/>
      <protection/>
    </xf>
    <xf numFmtId="1" fontId="10" fillId="34" borderId="10" xfId="65" applyNumberFormat="1" applyFont="1" applyFill="1" applyBorder="1" applyAlignment="1" applyProtection="1">
      <alignment wrapText="1"/>
      <protection locked="0"/>
    </xf>
    <xf numFmtId="1" fontId="10" fillId="0" borderId="0" xfId="65" applyNumberFormat="1" applyFont="1" applyAlignment="1" applyProtection="1">
      <alignment wrapText="1"/>
      <protection/>
    </xf>
    <xf numFmtId="0" fontId="10" fillId="0" borderId="0" xfId="67" applyFont="1" applyBorder="1" applyProtection="1">
      <alignment/>
      <protection/>
    </xf>
    <xf numFmtId="0" fontId="9" fillId="0" borderId="0" xfId="67" applyFont="1" applyBorder="1" applyAlignment="1">
      <alignment horizontal="centerContinuous" vertical="center" wrapText="1"/>
      <protection/>
    </xf>
    <xf numFmtId="0" fontId="9" fillId="0" borderId="0" xfId="67" applyFont="1" applyBorder="1" applyAlignment="1" applyProtection="1">
      <alignment horizontal="left" vertical="center" wrapText="1"/>
      <protection/>
    </xf>
    <xf numFmtId="0" fontId="10" fillId="0" borderId="0" xfId="59" applyFont="1" applyAlignment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Continuous" vertical="center" wrapText="1"/>
      <protection/>
    </xf>
    <xf numFmtId="1" fontId="10" fillId="0" borderId="0" xfId="62" applyNumberFormat="1" applyFont="1" applyBorder="1" applyAlignment="1">
      <alignment vertical="justify" wrapText="1"/>
      <protection/>
    </xf>
    <xf numFmtId="0" fontId="9" fillId="0" borderId="12" xfId="60" applyFont="1" applyBorder="1" applyAlignment="1" applyProtection="1">
      <alignment horizontal="centerContinuous" vertical="center" wrapText="1"/>
      <protection/>
    </xf>
    <xf numFmtId="0" fontId="9" fillId="0" borderId="14" xfId="60" applyFont="1" applyBorder="1" applyAlignment="1" applyProtection="1">
      <alignment horizontal="centerContinuous" vertical="center" wrapText="1"/>
      <protection/>
    </xf>
    <xf numFmtId="0" fontId="9" fillId="0" borderId="16" xfId="60" applyFont="1" applyBorder="1" applyAlignment="1" applyProtection="1">
      <alignment horizontal="centerContinuous" vertical="center" wrapText="1"/>
      <protection/>
    </xf>
    <xf numFmtId="0" fontId="9" fillId="0" borderId="10" xfId="60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61" applyNumberFormat="1" applyFont="1" applyAlignment="1">
      <alignment horizontal="centerContinuous" vertical="center" wrapText="1"/>
      <protection/>
    </xf>
    <xf numFmtId="0" fontId="8" fillId="0" borderId="0" xfId="64" applyFont="1" applyAlignment="1">
      <alignment horizontal="left" vertical="top" wrapText="1"/>
      <protection/>
    </xf>
    <xf numFmtId="0" fontId="8" fillId="0" borderId="0" xfId="64" applyFont="1" applyAlignment="1">
      <alignment vertical="top" wrapText="1"/>
      <protection/>
    </xf>
    <xf numFmtId="0" fontId="8" fillId="0" borderId="0" xfId="64" applyFont="1" applyAlignment="1">
      <alignment vertical="top"/>
      <protection/>
    </xf>
    <xf numFmtId="0" fontId="4" fillId="0" borderId="0" xfId="64" applyFont="1" applyAlignment="1">
      <alignment vertical="top"/>
      <protection/>
    </xf>
    <xf numFmtId="0" fontId="6" fillId="0" borderId="0" xfId="64" applyFont="1" applyBorder="1" applyAlignment="1" applyProtection="1">
      <alignment vertical="top" wrapText="1"/>
      <protection locked="0"/>
    </xf>
    <xf numFmtId="1" fontId="8" fillId="34" borderId="12" xfId="64" applyNumberFormat="1" applyFont="1" applyFill="1" applyBorder="1" applyAlignment="1" applyProtection="1">
      <alignment vertical="top" wrapText="1"/>
      <protection locked="0"/>
    </xf>
    <xf numFmtId="1" fontId="8" fillId="34" borderId="17" xfId="64" applyNumberFormat="1" applyFont="1" applyFill="1" applyBorder="1" applyAlignment="1" applyProtection="1">
      <alignment vertical="top" wrapText="1"/>
      <protection locked="0"/>
    </xf>
    <xf numFmtId="1" fontId="8" fillId="36" borderId="17" xfId="64" applyNumberFormat="1" applyFont="1" applyFill="1" applyBorder="1" applyAlignment="1" applyProtection="1">
      <alignment vertical="top" wrapText="1"/>
      <protection locked="0"/>
    </xf>
    <xf numFmtId="1" fontId="8" fillId="0" borderId="17" xfId="64" applyNumberFormat="1" applyFont="1" applyBorder="1" applyAlignment="1" applyProtection="1">
      <alignment vertical="top" wrapText="1"/>
      <protection/>
    </xf>
    <xf numFmtId="1" fontId="8" fillId="0" borderId="12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Fill="1" applyBorder="1" applyAlignment="1" applyProtection="1">
      <alignment vertical="top" wrapText="1"/>
      <protection/>
    </xf>
    <xf numFmtId="1" fontId="4" fillId="0" borderId="0" xfId="64" applyNumberFormat="1" applyFont="1" applyAlignment="1">
      <alignment vertical="top"/>
      <protection/>
    </xf>
    <xf numFmtId="1" fontId="8" fillId="35" borderId="17" xfId="64" applyNumberFormat="1" applyFont="1" applyFill="1" applyBorder="1" applyAlignment="1" applyProtection="1">
      <alignment vertical="top" wrapText="1"/>
      <protection locked="0"/>
    </xf>
    <xf numFmtId="1" fontId="8" fillId="0" borderId="18" xfId="64" applyNumberFormat="1" applyFont="1" applyBorder="1" applyAlignment="1" applyProtection="1">
      <alignment vertical="top" wrapText="1"/>
      <protection/>
    </xf>
    <xf numFmtId="1" fontId="8" fillId="36" borderId="19" xfId="64" applyNumberFormat="1" applyFont="1" applyFill="1" applyBorder="1" applyAlignment="1" applyProtection="1">
      <alignment vertical="top" wrapText="1"/>
      <protection locked="0"/>
    </xf>
    <xf numFmtId="1" fontId="8" fillId="0" borderId="20" xfId="64" applyNumberFormat="1" applyFont="1" applyBorder="1" applyAlignment="1" applyProtection="1">
      <alignment vertical="top" wrapText="1"/>
      <protection/>
    </xf>
    <xf numFmtId="1" fontId="6" fillId="0" borderId="17" xfId="64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4" applyNumberFormat="1" applyFont="1" applyBorder="1" applyAlignment="1" applyProtection="1">
      <alignment vertical="top" wrapText="1"/>
      <protection/>
    </xf>
    <xf numFmtId="1" fontId="8" fillId="0" borderId="22" xfId="64" applyNumberFormat="1" applyFont="1" applyBorder="1" applyAlignment="1" applyProtection="1">
      <alignment vertical="top" wrapText="1"/>
      <protection/>
    </xf>
    <xf numFmtId="0" fontId="6" fillId="0" borderId="0" xfId="64" applyFont="1" applyBorder="1" applyAlignment="1">
      <alignment vertical="top" wrapText="1"/>
      <protection/>
    </xf>
    <xf numFmtId="49" fontId="6" fillId="0" borderId="0" xfId="64" applyNumberFormat="1" applyFont="1" applyBorder="1" applyAlignment="1">
      <alignment vertical="top" wrapText="1"/>
      <protection/>
    </xf>
    <xf numFmtId="1" fontId="8" fillId="0" borderId="0" xfId="64" applyNumberFormat="1" applyFont="1" applyBorder="1" applyAlignment="1">
      <alignment vertical="top" wrapText="1"/>
      <protection/>
    </xf>
    <xf numFmtId="0" fontId="4" fillId="0" borderId="0" xfId="64" applyFont="1" applyAlignment="1" applyProtection="1">
      <alignment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8" fillId="0" borderId="0" xfId="64" applyFont="1" applyAlignment="1" applyProtection="1">
      <alignment vertical="top" wrapText="1"/>
      <protection locked="0"/>
    </xf>
    <xf numFmtId="0" fontId="8" fillId="0" borderId="0" xfId="64" applyFont="1" applyAlignment="1" applyProtection="1">
      <alignment vertical="top"/>
      <protection locked="0"/>
    </xf>
    <xf numFmtId="0" fontId="4" fillId="0" borderId="0" xfId="64" applyFont="1" applyBorder="1" applyAlignment="1" applyProtection="1">
      <alignment vertical="top" wrapText="1"/>
      <protection locked="0"/>
    </xf>
    <xf numFmtId="0" fontId="4" fillId="0" borderId="0" xfId="64" applyFont="1" applyAlignment="1" applyProtection="1">
      <alignment horizontal="left" vertical="top" wrapText="1"/>
      <protection locked="0"/>
    </xf>
    <xf numFmtId="0" fontId="4" fillId="0" borderId="0" xfId="64" applyFont="1" applyAlignment="1" applyProtection="1">
      <alignment vertical="top"/>
      <protection locked="0"/>
    </xf>
    <xf numFmtId="1" fontId="4" fillId="0" borderId="0" xfId="64" applyNumberFormat="1" applyFont="1" applyAlignment="1" applyProtection="1">
      <alignment vertical="top" wrapText="1"/>
      <protection locked="0"/>
    </xf>
    <xf numFmtId="0" fontId="9" fillId="0" borderId="13" xfId="67" applyFont="1" applyBorder="1" applyAlignment="1">
      <alignment horizontal="centerContinuous" vertical="center" wrapText="1"/>
      <protection/>
    </xf>
    <xf numFmtId="0" fontId="9" fillId="0" borderId="15" xfId="67" applyFont="1" applyBorder="1" applyAlignment="1">
      <alignment horizontal="centerContinuous" vertical="center" wrapText="1"/>
      <protection/>
    </xf>
    <xf numFmtId="0" fontId="9" fillId="0" borderId="11" xfId="67" applyFont="1" applyBorder="1" applyAlignment="1">
      <alignment horizontal="centerContinuous" vertical="center" wrapText="1"/>
      <protection/>
    </xf>
    <xf numFmtId="0" fontId="9" fillId="33" borderId="13" xfId="67" applyFont="1" applyFill="1" applyBorder="1" applyAlignment="1">
      <alignment horizontal="centerContinuous" vertical="center" wrapText="1"/>
      <protection/>
    </xf>
    <xf numFmtId="0" fontId="9" fillId="33" borderId="11" xfId="67" applyFont="1" applyFill="1" applyBorder="1" applyAlignment="1">
      <alignment horizontal="centerContinuous" vertical="center" wrapText="1"/>
      <protection/>
    </xf>
    <xf numFmtId="1" fontId="10" fillId="33" borderId="12" xfId="67" applyNumberFormat="1" applyFont="1" applyFill="1" applyBorder="1" applyAlignment="1" applyProtection="1">
      <alignment vertical="center"/>
      <protection locked="0"/>
    </xf>
    <xf numFmtId="1" fontId="10" fillId="33" borderId="14" xfId="67" applyNumberFormat="1" applyFont="1" applyFill="1" applyBorder="1" applyAlignment="1" applyProtection="1">
      <alignment vertical="center"/>
      <protection locked="0"/>
    </xf>
    <xf numFmtId="1" fontId="10" fillId="33" borderId="16" xfId="67" applyNumberFormat="1" applyFont="1" applyFill="1" applyBorder="1" applyAlignment="1" applyProtection="1">
      <alignment vertical="center"/>
      <protection locked="0"/>
    </xf>
    <xf numFmtId="1" fontId="10" fillId="34" borderId="10" xfId="67" applyNumberFormat="1" applyFont="1" applyFill="1" applyBorder="1" applyAlignment="1" applyProtection="1">
      <alignment vertical="center"/>
      <protection locked="0"/>
    </xf>
    <xf numFmtId="0" fontId="9" fillId="0" borderId="13" xfId="67" applyFont="1" applyBorder="1" applyAlignment="1">
      <alignment horizontal="left" vertical="center" wrapText="1"/>
      <protection/>
    </xf>
    <xf numFmtId="1" fontId="11" fillId="34" borderId="10" xfId="62" applyNumberFormat="1" applyFont="1" applyFill="1" applyBorder="1" applyAlignment="1" applyProtection="1">
      <alignment vertical="center" wrapText="1"/>
      <protection locked="0"/>
    </xf>
    <xf numFmtId="1" fontId="10" fillId="0" borderId="10" xfId="62" applyNumberFormat="1" applyFont="1" applyBorder="1" applyAlignment="1" applyProtection="1">
      <alignment vertical="center" wrapText="1"/>
      <protection/>
    </xf>
    <xf numFmtId="1" fontId="10" fillId="34" borderId="10" xfId="62" applyNumberFormat="1" applyFont="1" applyFill="1" applyBorder="1" applyAlignment="1" applyProtection="1">
      <alignment vertical="center" wrapText="1"/>
      <protection locked="0"/>
    </xf>
    <xf numFmtId="0" fontId="11" fillId="0" borderId="13" xfId="62" applyFont="1" applyBorder="1" applyAlignment="1" applyProtection="1">
      <alignment vertical="center" wrapText="1"/>
      <protection/>
    </xf>
    <xf numFmtId="1" fontId="10" fillId="33" borderId="14" xfId="62" applyNumberFormat="1" applyFont="1" applyFill="1" applyBorder="1" applyAlignment="1" applyProtection="1">
      <alignment vertical="center" wrapText="1"/>
      <protection/>
    </xf>
    <xf numFmtId="0" fontId="10" fillId="0" borderId="11" xfId="62" applyFont="1" applyBorder="1" applyAlignment="1" applyProtection="1">
      <alignment vertical="center" wrapText="1"/>
      <protection/>
    </xf>
    <xf numFmtId="0" fontId="10" fillId="0" borderId="10" xfId="62" applyFont="1" applyBorder="1" applyAlignment="1" applyProtection="1">
      <alignment vertical="center" wrapText="1"/>
      <protection/>
    </xf>
    <xf numFmtId="0" fontId="11" fillId="0" borderId="10" xfId="62" applyFont="1" applyBorder="1" applyAlignment="1" applyProtection="1">
      <alignment vertical="center" wrapText="1"/>
      <protection/>
    </xf>
    <xf numFmtId="1" fontId="10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60" applyNumberFormat="1" applyFont="1" applyAlignment="1" applyProtection="1">
      <alignment horizontal="centerContinuous" vertical="center" wrapText="1"/>
      <protection/>
    </xf>
    <xf numFmtId="1" fontId="10" fillId="0" borderId="12" xfId="67" applyNumberFormat="1" applyFont="1" applyFill="1" applyBorder="1" applyAlignment="1" applyProtection="1">
      <alignment vertical="center"/>
      <protection locked="0"/>
    </xf>
    <xf numFmtId="3" fontId="10" fillId="0" borderId="0" xfId="67" applyNumberFormat="1" applyFont="1" applyBorder="1" applyProtection="1">
      <alignment/>
      <protection/>
    </xf>
    <xf numFmtId="0" fontId="9" fillId="0" borderId="12" xfId="67" applyFont="1" applyBorder="1" applyAlignment="1">
      <alignment horizontal="centerContinuous" vertical="center" wrapText="1"/>
      <protection/>
    </xf>
    <xf numFmtId="0" fontId="9" fillId="0" borderId="16" xfId="67" applyFont="1" applyBorder="1" applyAlignment="1">
      <alignment horizontal="centerContinuous" vertical="center" wrapText="1"/>
      <protection/>
    </xf>
    <xf numFmtId="0" fontId="9" fillId="0" borderId="18" xfId="67" applyFont="1" applyBorder="1" applyAlignment="1">
      <alignment horizontal="left" vertical="center" wrapText="1"/>
      <protection/>
    </xf>
    <xf numFmtId="0" fontId="9" fillId="0" borderId="11" xfId="67" applyFont="1" applyBorder="1" applyAlignment="1">
      <alignment horizontal="center" vertical="center" wrapText="1"/>
      <protection/>
    </xf>
    <xf numFmtId="0" fontId="9" fillId="0" borderId="11" xfId="67" applyFont="1" applyFill="1" applyBorder="1" applyAlignment="1">
      <alignment horizontal="center" vertical="center" wrapText="1"/>
      <protection/>
    </xf>
    <xf numFmtId="0" fontId="9" fillId="0" borderId="23" xfId="67" applyFont="1" applyBorder="1" applyAlignment="1">
      <alignment horizontal="centerContinuous" vertical="center" wrapText="1"/>
      <protection/>
    </xf>
    <xf numFmtId="0" fontId="9" fillId="33" borderId="15" xfId="67" applyFont="1" applyFill="1" applyBorder="1" applyAlignment="1">
      <alignment horizontal="center" vertical="center" wrapText="1"/>
      <protection/>
    </xf>
    <xf numFmtId="0" fontId="9" fillId="0" borderId="18" xfId="67" applyFont="1" applyBorder="1" applyAlignment="1">
      <alignment horizontal="centerContinuous" vertical="center" wrapText="1"/>
      <protection/>
    </xf>
    <xf numFmtId="0" fontId="9" fillId="0" borderId="19" xfId="67" applyFont="1" applyBorder="1" applyAlignment="1">
      <alignment horizontal="center" vertical="center" wrapText="1"/>
      <protection/>
    </xf>
    <xf numFmtId="0" fontId="9" fillId="0" borderId="24" xfId="67" applyFont="1" applyBorder="1" applyAlignment="1">
      <alignment horizontal="centerContinuous" vertical="center" wrapText="1"/>
      <protection/>
    </xf>
    <xf numFmtId="0" fontId="9" fillId="0" borderId="25" xfId="67" applyFont="1" applyBorder="1" applyAlignment="1">
      <alignment horizontal="centerContinuous" vertical="center" wrapText="1"/>
      <protection/>
    </xf>
    <xf numFmtId="49" fontId="9" fillId="0" borderId="18" xfId="67" applyNumberFormat="1" applyFont="1" applyBorder="1" applyAlignment="1">
      <alignment horizontal="centerContinuous" vertical="center" wrapText="1"/>
      <protection/>
    </xf>
    <xf numFmtId="49" fontId="9" fillId="0" borderId="19" xfId="67" applyNumberFormat="1" applyFont="1" applyBorder="1" applyAlignment="1">
      <alignment horizontal="centerContinuous" vertical="center" wrapText="1"/>
      <protection/>
    </xf>
    <xf numFmtId="0" fontId="6" fillId="0" borderId="0" xfId="64" applyFont="1" applyBorder="1" applyAlignment="1" applyProtection="1">
      <alignment horizontal="left" vertical="top" wrapText="1"/>
      <protection locked="0"/>
    </xf>
    <xf numFmtId="0" fontId="6" fillId="0" borderId="0" xfId="64" applyFont="1" applyBorder="1" applyAlignment="1" applyProtection="1">
      <alignment horizontal="centerContinuous" vertical="top" wrapText="1"/>
      <protection locked="0"/>
    </xf>
    <xf numFmtId="0" fontId="6" fillId="0" borderId="0" xfId="64" applyFont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6" fillId="0" borderId="0" xfId="64" applyFont="1" applyAlignment="1" applyProtection="1">
      <alignment horizontal="center" vertical="top" wrapText="1"/>
      <protection locked="0"/>
    </xf>
    <xf numFmtId="0" fontId="8" fillId="0" borderId="0" xfId="64" applyFont="1" applyAlignment="1" applyProtection="1">
      <alignment horizontal="left" vertical="top"/>
      <protection locked="0"/>
    </xf>
    <xf numFmtId="0" fontId="6" fillId="0" borderId="0" xfId="64" applyFont="1" applyBorder="1" applyAlignment="1" applyProtection="1">
      <alignment horizontal="center" vertical="top"/>
      <protection locked="0"/>
    </xf>
    <xf numFmtId="0" fontId="6" fillId="0" borderId="0" xfId="65" applyFont="1" applyAlignment="1" applyProtection="1">
      <alignment wrapText="1"/>
      <protection locked="0"/>
    </xf>
    <xf numFmtId="0" fontId="6" fillId="0" borderId="26" xfId="64" applyFont="1" applyBorder="1" applyAlignment="1" applyProtection="1">
      <alignment horizontal="center" vertical="center"/>
      <protection/>
    </xf>
    <xf numFmtId="0" fontId="6" fillId="0" borderId="27" xfId="64" applyFont="1" applyBorder="1" applyAlignment="1" applyProtection="1">
      <alignment horizontal="center" vertical="top" wrapText="1"/>
      <protection/>
    </xf>
    <xf numFmtId="14" fontId="6" fillId="0" borderId="27" xfId="64" applyNumberFormat="1" applyFont="1" applyBorder="1" applyAlignment="1" applyProtection="1">
      <alignment horizontal="center" vertical="top" wrapText="1"/>
      <protection/>
    </xf>
    <xf numFmtId="49" fontId="6" fillId="0" borderId="27" xfId="64" applyNumberFormat="1" applyFont="1" applyBorder="1" applyAlignment="1" applyProtection="1">
      <alignment horizontal="center" vertical="center" wrapText="1"/>
      <protection/>
    </xf>
    <xf numFmtId="14" fontId="6" fillId="0" borderId="28" xfId="64" applyNumberFormat="1" applyFont="1" applyBorder="1" applyAlignment="1" applyProtection="1">
      <alignment horizontal="center" vertical="top" wrapText="1"/>
      <protection/>
    </xf>
    <xf numFmtId="0" fontId="6" fillId="0" borderId="29" xfId="64" applyFont="1" applyBorder="1" applyAlignment="1" applyProtection="1">
      <alignment horizontal="center" vertical="center" wrapText="1"/>
      <protection/>
    </xf>
    <xf numFmtId="0" fontId="6" fillId="0" borderId="10" xfId="64" applyFont="1" applyBorder="1" applyAlignment="1" applyProtection="1">
      <alignment horizontal="center" vertical="top" wrapText="1"/>
      <protection/>
    </xf>
    <xf numFmtId="49" fontId="6" fillId="0" borderId="10" xfId="64" applyNumberFormat="1" applyFont="1" applyBorder="1" applyAlignment="1" applyProtection="1">
      <alignment horizontal="center" vertical="center" wrapText="1"/>
      <protection/>
    </xf>
    <xf numFmtId="0" fontId="6" fillId="0" borderId="17" xfId="64" applyFont="1" applyBorder="1" applyAlignment="1" applyProtection="1">
      <alignment horizontal="center"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0" fontId="8" fillId="0" borderId="10" xfId="64" applyFont="1" applyBorder="1" applyAlignment="1" applyProtection="1">
      <alignment vertical="top" wrapText="1"/>
      <protection/>
    </xf>
    <xf numFmtId="0" fontId="8" fillId="0" borderId="12" xfId="64" applyFont="1" applyBorder="1" applyAlignment="1" applyProtection="1">
      <alignment vertical="top" wrapText="1"/>
      <protection/>
    </xf>
    <xf numFmtId="49" fontId="6" fillId="33" borderId="18" xfId="64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4" applyFont="1" applyFill="1" applyBorder="1" applyAlignment="1" applyProtection="1">
      <alignment vertical="top" wrapText="1"/>
      <protection/>
    </xf>
    <xf numFmtId="0" fontId="8" fillId="0" borderId="10" xfId="64" applyFont="1" applyBorder="1" applyAlignment="1" applyProtection="1">
      <alignment horizontal="right" vertical="top" wrapText="1"/>
      <protection/>
    </xf>
    <xf numFmtId="0" fontId="17" fillId="37" borderId="10" xfId="64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0" fontId="17" fillId="37" borderId="10" xfId="64" applyFont="1" applyFill="1" applyBorder="1" applyAlignment="1" applyProtection="1">
      <alignment vertical="top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1" fontId="7" fillId="0" borderId="12" xfId="64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17" fillId="37" borderId="10" xfId="64" applyNumberFormat="1" applyFont="1" applyFill="1" applyBorder="1" applyAlignment="1" applyProtection="1">
      <alignment vertical="top" wrapText="1"/>
      <protection/>
    </xf>
    <xf numFmtId="1" fontId="8" fillId="0" borderId="10" xfId="64" applyNumberFormat="1" applyFont="1" applyBorder="1" applyAlignment="1" applyProtection="1">
      <alignment vertical="top" wrapText="1"/>
      <protection/>
    </xf>
    <xf numFmtId="1" fontId="17" fillId="37" borderId="10" xfId="64" applyNumberFormat="1" applyFont="1" applyFill="1" applyBorder="1" applyAlignment="1" applyProtection="1">
      <alignment vertical="top"/>
      <protection/>
    </xf>
    <xf numFmtId="1" fontId="3" fillId="0" borderId="18" xfId="64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4" applyNumberFormat="1" applyFont="1" applyBorder="1" applyAlignment="1" applyProtection="1">
      <alignment horizontal="right" vertical="top" wrapText="1"/>
      <protection/>
    </xf>
    <xf numFmtId="1" fontId="6" fillId="0" borderId="18" xfId="64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4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4" applyNumberFormat="1" applyFont="1" applyFill="1" applyBorder="1" applyAlignment="1" applyProtection="1">
      <alignment vertical="top"/>
      <protection/>
    </xf>
    <xf numFmtId="0" fontId="17" fillId="37" borderId="29" xfId="64" applyNumberFormat="1" applyFont="1" applyFill="1" applyBorder="1" applyAlignment="1" applyProtection="1">
      <alignment vertical="top" wrapText="1"/>
      <protection/>
    </xf>
    <xf numFmtId="49" fontId="3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5" fillId="0" borderId="13" xfId="64" applyNumberFormat="1" applyFont="1" applyBorder="1" applyAlignment="1" applyProtection="1">
      <alignment horizontal="right" vertical="top" wrapText="1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8" fillId="0" borderId="30" xfId="64" applyNumberFormat="1" applyFont="1" applyBorder="1" applyAlignment="1" applyProtection="1">
      <alignment vertical="top" wrapText="1"/>
      <protection/>
    </xf>
    <xf numFmtId="1" fontId="8" fillId="0" borderId="31" xfId="64" applyNumberFormat="1" applyFont="1" applyBorder="1" applyAlignment="1" applyProtection="1">
      <alignment vertical="top" wrapText="1"/>
      <protection/>
    </xf>
    <xf numFmtId="1" fontId="4" fillId="0" borderId="23" xfId="64" applyNumberFormat="1" applyFont="1" applyBorder="1" applyAlignment="1" applyProtection="1">
      <alignment horizontal="right" vertical="top" wrapText="1"/>
      <protection/>
    </xf>
    <xf numFmtId="1" fontId="8" fillId="0" borderId="32" xfId="64" applyNumberFormat="1" applyFont="1" applyBorder="1" applyAlignment="1" applyProtection="1">
      <alignment vertical="top" wrapText="1"/>
      <protection/>
    </xf>
    <xf numFmtId="1" fontId="8" fillId="0" borderId="33" xfId="64" applyNumberFormat="1" applyFont="1" applyBorder="1" applyAlignment="1" applyProtection="1">
      <alignment vertical="top" wrapText="1"/>
      <protection/>
    </xf>
    <xf numFmtId="1" fontId="5" fillId="0" borderId="11" xfId="64" applyNumberFormat="1" applyFont="1" applyBorder="1" applyAlignment="1" applyProtection="1">
      <alignment horizontal="right" vertical="top" wrapText="1"/>
      <protection/>
    </xf>
    <xf numFmtId="1" fontId="5" fillId="33" borderId="10" xfId="64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4" applyNumberFormat="1" applyFont="1" applyBorder="1" applyAlignment="1" applyProtection="1">
      <alignment horizontal="right" vertical="top" wrapText="1"/>
      <protection/>
    </xf>
    <xf numFmtId="49" fontId="3" fillId="0" borderId="36" xfId="64" applyNumberFormat="1" applyFont="1" applyBorder="1" applyAlignment="1" applyProtection="1">
      <alignment horizontal="right" vertical="top" wrapText="1"/>
      <protection/>
    </xf>
    <xf numFmtId="1" fontId="3" fillId="0" borderId="36" xfId="64" applyNumberFormat="1" applyFont="1" applyBorder="1" applyAlignment="1" applyProtection="1">
      <alignment horizontal="right" vertical="top" wrapText="1"/>
      <protection/>
    </xf>
    <xf numFmtId="0" fontId="4" fillId="0" borderId="0" xfId="64" applyFont="1" applyAlignment="1" applyProtection="1">
      <alignment vertical="top"/>
      <protection/>
    </xf>
    <xf numFmtId="1" fontId="4" fillId="0" borderId="0" xfId="64" applyNumberFormat="1" applyFont="1" applyAlignment="1" applyProtection="1">
      <alignment vertical="top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6" xfId="66" applyFont="1" applyBorder="1" applyAlignment="1" applyProtection="1">
      <alignment horizontal="center" vertical="center" wrapText="1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vertical="center" wrapText="1"/>
      <protection/>
    </xf>
    <xf numFmtId="0" fontId="10" fillId="0" borderId="10" xfId="66" applyFont="1" applyFill="1" applyBorder="1" applyProtection="1">
      <alignment/>
      <protection/>
    </xf>
    <xf numFmtId="0" fontId="10" fillId="0" borderId="10" xfId="66" applyFont="1" applyBorder="1" applyAlignment="1" applyProtection="1">
      <alignment vertical="center" wrapText="1"/>
      <protection/>
    </xf>
    <xf numFmtId="3" fontId="10" fillId="0" borderId="10" xfId="66" applyNumberFormat="1" applyFont="1" applyBorder="1" applyAlignment="1" applyProtection="1">
      <alignment horizontal="center" vertical="center"/>
      <protection/>
    </xf>
    <xf numFmtId="0" fontId="10" fillId="0" borderId="10" xfId="66" applyFont="1" applyFill="1" applyBorder="1" applyAlignment="1" applyProtection="1">
      <alignment vertical="center" wrapText="1"/>
      <protection/>
    </xf>
    <xf numFmtId="0" fontId="11" fillId="0" borderId="10" xfId="66" applyFont="1" applyBorder="1" applyAlignment="1" applyProtection="1">
      <alignment horizontal="right" vertical="center" wrapText="1"/>
      <protection/>
    </xf>
    <xf numFmtId="0" fontId="10" fillId="0" borderId="10" xfId="66" applyFont="1" applyBorder="1" applyAlignment="1" applyProtection="1">
      <alignment horizontal="left" vertical="center" wrapText="1"/>
      <protection/>
    </xf>
    <xf numFmtId="3" fontId="11" fillId="0" borderId="10" xfId="66" applyNumberFormat="1" applyFont="1" applyBorder="1" applyAlignment="1" applyProtection="1">
      <alignment horizontal="center" vertical="center"/>
      <protection/>
    </xf>
    <xf numFmtId="0" fontId="10" fillId="0" borderId="10" xfId="66" applyFont="1" applyBorder="1" applyAlignment="1" applyProtection="1">
      <alignment wrapText="1"/>
      <protection/>
    </xf>
    <xf numFmtId="0" fontId="10" fillId="0" borderId="16" xfId="66" applyFont="1" applyBorder="1" applyAlignment="1" applyProtection="1">
      <alignment horizontal="center" vertical="center" wrapText="1"/>
      <protection/>
    </xf>
    <xf numFmtId="0" fontId="11" fillId="0" borderId="16" xfId="66" applyFont="1" applyBorder="1" applyAlignment="1" applyProtection="1">
      <alignment horizontal="center" vertical="center" wrapText="1"/>
      <protection/>
    </xf>
    <xf numFmtId="0" fontId="11" fillId="0" borderId="16" xfId="66" applyFont="1" applyBorder="1" applyAlignment="1" applyProtection="1">
      <alignment horizontal="center" wrapText="1"/>
      <protection/>
    </xf>
    <xf numFmtId="0" fontId="12" fillId="0" borderId="10" xfId="66" applyFont="1" applyBorder="1" applyAlignment="1" applyProtection="1">
      <alignment vertical="center" wrapText="1"/>
      <protection/>
    </xf>
    <xf numFmtId="0" fontId="10" fillId="0" borderId="29" xfId="66" applyFont="1" applyBorder="1" applyAlignment="1" applyProtection="1">
      <alignment vertical="center" wrapText="1"/>
      <protection/>
    </xf>
    <xf numFmtId="49" fontId="10" fillId="0" borderId="16" xfId="66" applyNumberFormat="1" applyFont="1" applyBorder="1" applyAlignment="1" applyProtection="1">
      <alignment horizontal="center" vertical="center" wrapText="1"/>
      <protection/>
    </xf>
    <xf numFmtId="0" fontId="10" fillId="0" borderId="14" xfId="66" applyFont="1" applyBorder="1" applyAlignment="1" applyProtection="1">
      <alignment vertical="center" wrapText="1"/>
      <protection/>
    </xf>
    <xf numFmtId="0" fontId="9" fillId="0" borderId="12" xfId="66" applyFont="1" applyBorder="1" applyAlignment="1" applyProtection="1">
      <alignment vertical="center" wrapText="1"/>
      <protection/>
    </xf>
    <xf numFmtId="0" fontId="13" fillId="0" borderId="10" xfId="66" applyFont="1" applyBorder="1" applyAlignment="1" applyProtection="1">
      <alignment vertical="center" wrapText="1"/>
      <protection/>
    </xf>
    <xf numFmtId="0" fontId="10" fillId="0" borderId="0" xfId="66" applyFont="1" applyBorder="1" applyAlignment="1" applyProtection="1">
      <alignment wrapText="1"/>
      <protection/>
    </xf>
    <xf numFmtId="1" fontId="10" fillId="0" borderId="10" xfId="66" applyNumberFormat="1" applyFont="1" applyBorder="1" applyAlignment="1" applyProtection="1">
      <alignment vertical="center"/>
      <protection/>
    </xf>
    <xf numFmtId="1" fontId="8" fillId="38" borderId="17" xfId="64" applyNumberFormat="1" applyFont="1" applyFill="1" applyBorder="1" applyAlignment="1" applyProtection="1">
      <alignment vertical="top" wrapText="1"/>
      <protection locked="0"/>
    </xf>
    <xf numFmtId="1" fontId="8" fillId="38" borderId="12" xfId="64" applyNumberFormat="1" applyFont="1" applyFill="1" applyBorder="1" applyAlignment="1" applyProtection="1">
      <alignment vertical="top" wrapText="1"/>
      <protection locked="0"/>
    </xf>
    <xf numFmtId="0" fontId="10" fillId="0" borderId="0" xfId="65" applyFont="1" applyAlignment="1" applyProtection="1">
      <alignment wrapText="1"/>
      <protection locked="0"/>
    </xf>
    <xf numFmtId="0" fontId="10" fillId="0" borderId="0" xfId="65" applyFont="1" applyFill="1" applyAlignment="1" applyProtection="1">
      <alignment wrapText="1"/>
      <protection locked="0"/>
    </xf>
    <xf numFmtId="0" fontId="9" fillId="0" borderId="0" xfId="65" applyFont="1" applyBorder="1" applyAlignment="1" applyProtection="1">
      <alignment horizontal="centerContinuous" vertical="center" wrapText="1"/>
      <protection locked="0"/>
    </xf>
    <xf numFmtId="0" fontId="9" fillId="0" borderId="0" xfId="65" applyFont="1" applyFill="1" applyBorder="1" applyAlignment="1" applyProtection="1">
      <alignment horizontal="centerContinuous" vertical="center" wrapText="1"/>
      <protection locked="0"/>
    </xf>
    <xf numFmtId="1" fontId="10" fillId="0" borderId="0" xfId="65" applyNumberFormat="1" applyFont="1" applyBorder="1" applyAlignment="1" applyProtection="1">
      <alignment wrapText="1"/>
      <protection/>
    </xf>
    <xf numFmtId="0" fontId="10" fillId="0" borderId="0" xfId="65" applyFont="1" applyAlignment="1" applyProtection="1">
      <alignment horizontal="centerContinuous" wrapText="1"/>
      <protection/>
    </xf>
    <xf numFmtId="0" fontId="10" fillId="0" borderId="0" xfId="65" applyFont="1" applyAlignment="1" applyProtection="1">
      <alignment horizontal="center" wrapText="1"/>
      <protection/>
    </xf>
    <xf numFmtId="0" fontId="9" fillId="0" borderId="0" xfId="65" applyFont="1" applyAlignment="1" applyProtection="1">
      <alignment wrapText="1"/>
      <protection/>
    </xf>
    <xf numFmtId="0" fontId="9" fillId="0" borderId="10" xfId="65" applyFont="1" applyBorder="1" applyAlignment="1" applyProtection="1">
      <alignment horizontal="center" vertical="center" wrapText="1"/>
      <protection/>
    </xf>
    <xf numFmtId="14" fontId="9" fillId="0" borderId="10" xfId="65" applyNumberFormat="1" applyFont="1" applyFill="1" applyBorder="1" applyAlignment="1" applyProtection="1">
      <alignment horizontal="center" vertical="center" wrapText="1"/>
      <protection/>
    </xf>
    <xf numFmtId="0" fontId="10" fillId="0" borderId="0" xfId="65" applyFont="1" applyBorder="1" applyAlignment="1" applyProtection="1">
      <alignment horizontal="center" wrapText="1"/>
      <protection/>
    </xf>
    <xf numFmtId="49" fontId="9" fillId="0" borderId="10" xfId="65" applyNumberFormat="1" applyFont="1" applyFill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wrapText="1"/>
      <protection/>
    </xf>
    <xf numFmtId="49" fontId="11" fillId="0" borderId="10" xfId="65" applyNumberFormat="1" applyFont="1" applyBorder="1" applyAlignment="1" applyProtection="1">
      <alignment wrapText="1"/>
      <protection/>
    </xf>
    <xf numFmtId="0" fontId="10" fillId="0" borderId="10" xfId="65" applyFont="1" applyBorder="1" applyAlignment="1" applyProtection="1">
      <alignment wrapText="1"/>
      <protection/>
    </xf>
    <xf numFmtId="49" fontId="10" fillId="0" borderId="10" xfId="65" applyNumberFormat="1" applyFont="1" applyBorder="1" applyAlignment="1" applyProtection="1">
      <alignment horizontal="center" wrapText="1"/>
      <protection/>
    </xf>
    <xf numFmtId="0" fontId="10" fillId="0" borderId="10" xfId="65" applyFont="1" applyFill="1" applyBorder="1" applyAlignment="1" applyProtection="1">
      <alignment wrapText="1"/>
      <protection/>
    </xf>
    <xf numFmtId="49" fontId="10" fillId="0" borderId="10" xfId="65" applyNumberFormat="1" applyFont="1" applyFill="1" applyBorder="1" applyAlignment="1" applyProtection="1">
      <alignment horizontal="center" wrapText="1"/>
      <protection/>
    </xf>
    <xf numFmtId="0" fontId="9" fillId="0" borderId="10" xfId="65" applyFont="1" applyBorder="1" applyAlignment="1" applyProtection="1">
      <alignment horizontal="right" wrapText="1"/>
      <protection/>
    </xf>
    <xf numFmtId="49" fontId="9" fillId="0" borderId="10" xfId="65" applyNumberFormat="1" applyFont="1" applyBorder="1" applyAlignment="1" applyProtection="1">
      <alignment horizontal="center" wrapText="1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0" fillId="0" borderId="10" xfId="65" applyNumberFormat="1" applyFont="1" applyFill="1" applyBorder="1" applyAlignment="1" applyProtection="1">
      <alignment wrapText="1"/>
      <protection/>
    </xf>
    <xf numFmtId="0" fontId="9" fillId="0" borderId="10" xfId="65" applyFont="1" applyBorder="1" applyAlignment="1" applyProtection="1">
      <alignment wrapText="1"/>
      <protection/>
    </xf>
    <xf numFmtId="49" fontId="10" fillId="0" borderId="0" xfId="65" applyNumberFormat="1" applyFont="1" applyBorder="1" applyAlignment="1" applyProtection="1">
      <alignment wrapText="1"/>
      <protection/>
    </xf>
    <xf numFmtId="1" fontId="10" fillId="0" borderId="0" xfId="65" applyNumberFormat="1" applyFont="1" applyFill="1" applyBorder="1" applyAlignment="1" applyProtection="1">
      <alignment wrapText="1"/>
      <protection/>
    </xf>
    <xf numFmtId="0" fontId="9" fillId="0" borderId="0" xfId="65" applyFont="1" applyAlignment="1" applyProtection="1">
      <alignment horizontal="center"/>
      <protection/>
    </xf>
    <xf numFmtId="1" fontId="10" fillId="0" borderId="10" xfId="67" applyNumberFormat="1" applyFont="1" applyFill="1" applyBorder="1" applyAlignment="1" applyProtection="1">
      <alignment vertical="center"/>
      <protection/>
    </xf>
    <xf numFmtId="1" fontId="10" fillId="0" borderId="12" xfId="67" applyNumberFormat="1" applyFont="1" applyFill="1" applyBorder="1" applyAlignment="1" applyProtection="1">
      <alignment vertical="center"/>
      <protection/>
    </xf>
    <xf numFmtId="0" fontId="9" fillId="0" borderId="0" xfId="67" applyFont="1" applyBorder="1" applyAlignment="1" applyProtection="1">
      <alignment vertical="center" wrapText="1"/>
      <protection locked="0"/>
    </xf>
    <xf numFmtId="49" fontId="9" fillId="0" borderId="0" xfId="67" applyNumberFormat="1" applyFont="1" applyBorder="1" applyAlignment="1" applyProtection="1">
      <alignment horizontal="center" vertical="center" wrapText="1"/>
      <protection locked="0"/>
    </xf>
    <xf numFmtId="0" fontId="10" fillId="0" borderId="0" xfId="67" applyFont="1" applyBorder="1" applyProtection="1">
      <alignment/>
      <protection locked="0"/>
    </xf>
    <xf numFmtId="0" fontId="10" fillId="0" borderId="0" xfId="63" applyFont="1" applyProtection="1">
      <alignment/>
      <protection locked="0"/>
    </xf>
    <xf numFmtId="0" fontId="9" fillId="0" borderId="0" xfId="62" applyFont="1" applyAlignment="1" applyProtection="1">
      <alignment horizontal="centerContinuous"/>
      <protection locked="0"/>
    </xf>
    <xf numFmtId="0" fontId="10" fillId="0" borderId="0" xfId="62" applyFont="1" applyProtection="1">
      <alignment/>
      <protection locked="0"/>
    </xf>
    <xf numFmtId="0" fontId="10" fillId="0" borderId="0" xfId="62" applyFont="1" applyAlignment="1" applyProtection="1">
      <alignment horizontal="left" vertical="center" wrapText="1"/>
      <protection locked="0"/>
    </xf>
    <xf numFmtId="0" fontId="10" fillId="0" borderId="0" xfId="62" applyFont="1" applyAlignment="1" applyProtection="1">
      <alignment vertical="center" wrapText="1"/>
      <protection locked="0"/>
    </xf>
    <xf numFmtId="0" fontId="9" fillId="0" borderId="0" xfId="62" applyFont="1" applyProtection="1">
      <alignment/>
      <protection locked="0"/>
    </xf>
    <xf numFmtId="0" fontId="10" fillId="0" borderId="0" xfId="62" applyFont="1" applyAlignment="1" applyProtection="1">
      <alignment/>
      <protection locked="0"/>
    </xf>
    <xf numFmtId="0" fontId="9" fillId="0" borderId="0" xfId="62" applyFont="1" applyBorder="1" applyAlignment="1" applyProtection="1">
      <alignment horizontal="centerContinuous"/>
      <protection locked="0"/>
    </xf>
    <xf numFmtId="0" fontId="9" fillId="0" borderId="10" xfId="62" applyFont="1" applyBorder="1" applyAlignment="1" applyProtection="1">
      <alignment horizontal="centerContinuous" vertical="center"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49" fontId="9" fillId="0" borderId="10" xfId="62" applyNumberFormat="1" applyFont="1" applyBorder="1" applyAlignment="1" applyProtection="1">
      <alignment horizontal="center" vertical="center" wrapText="1"/>
      <protection/>
    </xf>
    <xf numFmtId="0" fontId="9" fillId="0" borderId="10" xfId="62" applyFont="1" applyBorder="1" applyAlignment="1" applyProtection="1">
      <alignment horizontal="centerContinuous"/>
      <protection/>
    </xf>
    <xf numFmtId="0" fontId="9" fillId="0" borderId="10" xfId="62" applyFont="1" applyBorder="1" applyAlignment="1" applyProtection="1">
      <alignment horizontal="center"/>
      <protection/>
    </xf>
    <xf numFmtId="0" fontId="9" fillId="0" borderId="10" xfId="62" applyFont="1" applyBorder="1" applyAlignment="1" applyProtection="1">
      <alignment wrapText="1"/>
      <protection/>
    </xf>
    <xf numFmtId="0" fontId="9" fillId="0" borderId="10" xfId="62" applyFont="1" applyBorder="1" applyAlignment="1" applyProtection="1">
      <alignment vertical="justify" wrapText="1"/>
      <protection/>
    </xf>
    <xf numFmtId="49" fontId="9" fillId="33" borderId="10" xfId="62" applyNumberFormat="1" applyFont="1" applyFill="1" applyBorder="1" applyAlignment="1" applyProtection="1">
      <alignment vertical="justify" wrapText="1"/>
      <protection/>
    </xf>
    <xf numFmtId="0" fontId="10" fillId="33" borderId="10" xfId="62" applyFont="1" applyFill="1" applyBorder="1" applyAlignment="1" applyProtection="1">
      <alignment horizontal="left" vertical="center" wrapText="1"/>
      <protection/>
    </xf>
    <xf numFmtId="0" fontId="10" fillId="0" borderId="10" xfId="62" applyFont="1" applyBorder="1" applyProtection="1">
      <alignment/>
      <protection/>
    </xf>
    <xf numFmtId="49" fontId="10" fillId="0" borderId="10" xfId="62" applyNumberFormat="1" applyFont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horizontal="right"/>
      <protection/>
    </xf>
    <xf numFmtId="49" fontId="11" fillId="0" borderId="10" xfId="62" applyNumberFormat="1" applyFont="1" applyBorder="1" applyAlignment="1" applyProtection="1">
      <alignment horizontal="center" vertical="center" wrapText="1"/>
      <protection/>
    </xf>
    <xf numFmtId="0" fontId="9" fillId="0" borderId="10" xfId="62" applyFont="1" applyBorder="1" applyProtection="1">
      <alignment/>
      <protection/>
    </xf>
    <xf numFmtId="0" fontId="9" fillId="0" borderId="10" xfId="62" applyFont="1" applyBorder="1" applyAlignment="1" applyProtection="1">
      <alignment horizontal="left"/>
      <protection/>
    </xf>
    <xf numFmtId="0" fontId="9" fillId="0" borderId="10" xfId="62" applyFont="1" applyBorder="1" applyAlignment="1" applyProtection="1">
      <alignment vertical="top" wrapText="1"/>
      <protection/>
    </xf>
    <xf numFmtId="0" fontId="9" fillId="0" borderId="10" xfId="62" applyFont="1" applyBorder="1" applyAlignment="1" applyProtection="1">
      <alignment horizontal="left" vertical="center" wrapText="1"/>
      <protection/>
    </xf>
    <xf numFmtId="0" fontId="10" fillId="0" borderId="10" xfId="62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horizontal="left" vertical="center" wrapText="1"/>
      <protection/>
    </xf>
    <xf numFmtId="49" fontId="11" fillId="0" borderId="13" xfId="62" applyNumberFormat="1" applyFont="1" applyBorder="1" applyAlignment="1" applyProtection="1">
      <alignment horizontal="center" vertical="center" wrapText="1"/>
      <protection/>
    </xf>
    <xf numFmtId="0" fontId="9" fillId="0" borderId="12" xfId="62" applyFont="1" applyBorder="1" applyAlignment="1" applyProtection="1">
      <alignment vertical="justify" wrapText="1"/>
      <protection/>
    </xf>
    <xf numFmtId="49" fontId="10" fillId="33" borderId="12" xfId="62" applyNumberFormat="1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vertical="justify"/>
      <protection/>
    </xf>
    <xf numFmtId="49" fontId="10" fillId="0" borderId="11" xfId="62" applyNumberFormat="1" applyFont="1" applyBorder="1" applyAlignment="1" applyProtection="1">
      <alignment horizontal="center" vertical="center" wrapText="1"/>
      <protection/>
    </xf>
    <xf numFmtId="0" fontId="10" fillId="0" borderId="10" xfId="62" applyFont="1" applyBorder="1" applyAlignment="1" applyProtection="1">
      <alignment vertical="justify"/>
      <protection/>
    </xf>
    <xf numFmtId="1" fontId="10" fillId="33" borderId="16" xfId="62" applyNumberFormat="1" applyFont="1" applyFill="1" applyBorder="1" applyAlignment="1" applyProtection="1">
      <alignment horizontal="center" vertical="center" wrapText="1"/>
      <protection/>
    </xf>
    <xf numFmtId="1" fontId="10" fillId="0" borderId="0" xfId="62" applyNumberFormat="1" applyFont="1" applyAlignment="1" applyProtection="1">
      <alignment vertical="center" wrapText="1"/>
      <protection locked="0"/>
    </xf>
    <xf numFmtId="1" fontId="10" fillId="0" borderId="0" xfId="62" applyNumberFormat="1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49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9" applyFont="1" applyProtection="1">
      <alignment/>
      <protection locked="0"/>
    </xf>
    <xf numFmtId="49" fontId="10" fillId="0" borderId="0" xfId="63" applyNumberFormat="1" applyFont="1" applyProtection="1">
      <alignment/>
      <protection locked="0"/>
    </xf>
    <xf numFmtId="0" fontId="9" fillId="0" borderId="12" xfId="59" applyFont="1" applyBorder="1" applyAlignment="1" applyProtection="1">
      <alignment horizontal="centerContinuous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1" fontId="9" fillId="0" borderId="16" xfId="59" applyNumberFormat="1" applyFont="1" applyBorder="1" applyAlignment="1" applyProtection="1">
      <alignment horizontal="centerContinuous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 vertical="center" wrapText="1"/>
      <protection/>
    </xf>
    <xf numFmtId="49" fontId="9" fillId="0" borderId="10" xfId="59" applyNumberFormat="1" applyFont="1" applyBorder="1" applyAlignment="1" applyProtection="1">
      <alignment horizontal="left" vertical="center" wrapText="1"/>
      <protection/>
    </xf>
    <xf numFmtId="0" fontId="9" fillId="0" borderId="0" xfId="59" applyFont="1" applyBorder="1" applyAlignment="1" applyProtection="1">
      <alignment horizontal="left" vertical="center" wrapText="1"/>
      <protection/>
    </xf>
    <xf numFmtId="49" fontId="9" fillId="0" borderId="0" xfId="59" applyNumberFormat="1" applyFont="1" applyBorder="1" applyAlignment="1" applyProtection="1">
      <alignment horizontal="left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0" fontId="10" fillId="0" borderId="0" xfId="59" applyFont="1" applyBorder="1" applyAlignment="1" applyProtection="1">
      <alignment horizontal="left" vertical="center" wrapText="1"/>
      <protection/>
    </xf>
    <xf numFmtId="0" fontId="9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right"/>
      <protection/>
    </xf>
    <xf numFmtId="0" fontId="10" fillId="0" borderId="10" xfId="59" applyFont="1" applyBorder="1" applyAlignment="1" applyProtection="1">
      <alignment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 quotePrefix="1">
      <alignment horizontal="left" vertical="center" wrapText="1"/>
      <protection/>
    </xf>
    <xf numFmtId="49" fontId="10" fillId="0" borderId="0" xfId="59" applyNumberFormat="1" applyFont="1" applyBorder="1" applyAlignment="1" applyProtection="1">
      <alignment horizontal="center" vertical="center" wrapText="1"/>
      <protection/>
    </xf>
    <xf numFmtId="49" fontId="9" fillId="0" borderId="0" xfId="59" applyNumberFormat="1" applyFont="1" applyBorder="1" applyAlignment="1" applyProtection="1">
      <alignment horizontal="center" vertical="center" wrapText="1"/>
      <protection/>
    </xf>
    <xf numFmtId="0" fontId="9" fillId="0" borderId="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49" fontId="11" fillId="0" borderId="0" xfId="59" applyNumberFormat="1" applyFont="1" applyBorder="1" applyAlignment="1" applyProtection="1">
      <alignment horizontal="left" vertical="center" wrapText="1"/>
      <protection/>
    </xf>
    <xf numFmtId="1" fontId="10" fillId="0" borderId="0" xfId="62" applyNumberFormat="1" applyFont="1" applyBorder="1" applyAlignment="1" applyProtection="1">
      <alignment vertical="justify" wrapText="1"/>
      <protection locked="0"/>
    </xf>
    <xf numFmtId="0" fontId="10" fillId="0" borderId="0" xfId="60" applyFont="1" applyAlignment="1" applyProtection="1">
      <alignment vertical="center" wrapText="1"/>
      <protection locked="0"/>
    </xf>
    <xf numFmtId="49" fontId="10" fillId="0" borderId="0" xfId="60" applyNumberFormat="1" applyFont="1" applyAlignment="1" applyProtection="1">
      <alignment vertical="center" wrapText="1"/>
      <protection locked="0"/>
    </xf>
    <xf numFmtId="0" fontId="9" fillId="0" borderId="0" xfId="60" applyFont="1" applyAlignment="1" applyProtection="1">
      <alignment vertical="center" wrapText="1"/>
      <protection locked="0"/>
    </xf>
    <xf numFmtId="0" fontId="9" fillId="0" borderId="0" xfId="60" applyFont="1" applyAlignment="1" applyProtection="1">
      <alignment horizontal="centerContinuous" vertical="center" wrapText="1"/>
      <protection locked="0"/>
    </xf>
    <xf numFmtId="0" fontId="9" fillId="0" borderId="0" xfId="60" applyFont="1" applyAlignment="1" applyProtection="1">
      <alignment horizontal="center" vertical="center" wrapText="1"/>
      <protection locked="0"/>
    </xf>
    <xf numFmtId="0" fontId="9" fillId="0" borderId="0" xfId="60" applyFont="1" applyProtection="1">
      <alignment/>
      <protection locked="0"/>
    </xf>
    <xf numFmtId="1" fontId="10" fillId="0" borderId="0" xfId="60" applyNumberFormat="1" applyFont="1" applyAlignment="1" applyProtection="1">
      <alignment horizontal="centerContinuous" vertical="center" wrapText="1"/>
      <protection/>
    </xf>
    <xf numFmtId="1" fontId="10" fillId="0" borderId="0" xfId="60" applyNumberFormat="1" applyFont="1" applyAlignment="1" applyProtection="1">
      <alignment vertical="center" wrapText="1"/>
      <protection locked="0"/>
    </xf>
    <xf numFmtId="0" fontId="9" fillId="0" borderId="0" xfId="66" applyFont="1" applyBorder="1" applyAlignment="1" applyProtection="1">
      <alignment wrapText="1"/>
      <protection locked="0"/>
    </xf>
    <xf numFmtId="1" fontId="10" fillId="0" borderId="0" xfId="66" applyNumberFormat="1" applyFont="1" applyBorder="1" applyProtection="1">
      <alignment/>
      <protection locked="0"/>
    </xf>
    <xf numFmtId="0" fontId="9" fillId="0" borderId="0" xfId="66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4" applyFont="1" applyBorder="1" applyAlignment="1" applyProtection="1">
      <alignment horizontal="left" vertical="top" wrapText="1"/>
      <protection locked="0"/>
    </xf>
    <xf numFmtId="1" fontId="4" fillId="0" borderId="10" xfId="61" applyNumberFormat="1" applyFont="1" applyBorder="1" applyAlignment="1">
      <alignment horizontal="right" vertical="center" wrapText="1"/>
      <protection/>
    </xf>
    <xf numFmtId="1" fontId="9" fillId="35" borderId="10" xfId="66" applyNumberFormat="1" applyFont="1" applyFill="1" applyBorder="1" applyAlignment="1" applyProtection="1">
      <alignment vertical="center"/>
      <protection locked="0"/>
    </xf>
    <xf numFmtId="0" fontId="8" fillId="0" borderId="0" xfId="64" applyFont="1" applyBorder="1" applyAlignment="1" applyProtection="1">
      <alignment vertical="top"/>
      <protection locked="0"/>
    </xf>
    <xf numFmtId="49" fontId="6" fillId="0" borderId="0" xfId="64" applyNumberFormat="1" applyFont="1" applyBorder="1" applyAlignment="1" applyProtection="1">
      <alignment vertical="top" wrapText="1"/>
      <protection locked="0"/>
    </xf>
    <xf numFmtId="1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10" xfId="60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4" applyFont="1" applyFill="1" applyAlignment="1" applyProtection="1">
      <alignment horizontal="right" vertical="top" wrapText="1"/>
      <protection locked="0"/>
    </xf>
    <xf numFmtId="1" fontId="9" fillId="0" borderId="10" xfId="62" applyNumberFormat="1" applyFont="1" applyBorder="1" applyAlignment="1" applyProtection="1">
      <alignment vertical="center" wrapText="1"/>
      <protection/>
    </xf>
    <xf numFmtId="1" fontId="8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3" applyNumberFormat="1" applyFont="1" applyFill="1" applyBorder="1" applyAlignment="1" applyProtection="1">
      <alignment horizontal="center"/>
      <protection locked="0"/>
    </xf>
    <xf numFmtId="1" fontId="4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61" applyNumberFormat="1" applyFont="1" applyBorder="1" applyAlignment="1" applyProtection="1">
      <alignment horizontal="right" vertical="center" wrapText="1"/>
      <protection/>
    </xf>
    <xf numFmtId="1" fontId="4" fillId="0" borderId="10" xfId="61" applyNumberFormat="1" applyFont="1" applyFill="1" applyBorder="1" applyAlignment="1" applyProtection="1">
      <alignment horizontal="right" vertical="center" wrapText="1"/>
      <protection/>
    </xf>
    <xf numFmtId="0" fontId="16" fillId="37" borderId="10" xfId="64" applyFont="1" applyFill="1" applyBorder="1" applyAlignment="1" applyProtection="1">
      <alignment horizontal="left" vertical="top" wrapText="1"/>
      <protection/>
    </xf>
    <xf numFmtId="1" fontId="16" fillId="37" borderId="10" xfId="64" applyNumberFormat="1" applyFont="1" applyFill="1" applyBorder="1" applyAlignment="1" applyProtection="1">
      <alignment vertical="top" wrapText="1"/>
      <protection/>
    </xf>
    <xf numFmtId="0" fontId="16" fillId="37" borderId="37" xfId="64" applyFont="1" applyFill="1" applyBorder="1" applyAlignment="1" applyProtection="1">
      <alignment horizontal="left" vertical="top" wrapText="1"/>
      <protection/>
    </xf>
    <xf numFmtId="0" fontId="16" fillId="37" borderId="29" xfId="64" applyFont="1" applyFill="1" applyBorder="1" applyAlignment="1" applyProtection="1">
      <alignment vertical="top" wrapText="1"/>
      <protection/>
    </xf>
    <xf numFmtId="0" fontId="16" fillId="37" borderId="38" xfId="64" applyFont="1" applyFill="1" applyBorder="1" applyAlignment="1" applyProtection="1">
      <alignment vertical="top" wrapText="1"/>
      <protection/>
    </xf>
    <xf numFmtId="49" fontId="16" fillId="37" borderId="36" xfId="64" applyNumberFormat="1" applyFont="1" applyFill="1" applyBorder="1" applyAlignment="1" applyProtection="1">
      <alignment vertical="center" wrapText="1"/>
      <protection/>
    </xf>
    <xf numFmtId="0" fontId="16" fillId="37" borderId="10" xfId="64" applyFont="1" applyFill="1" applyBorder="1" applyAlignment="1" applyProtection="1">
      <alignment vertical="top" wrapText="1"/>
      <protection/>
    </xf>
    <xf numFmtId="0" fontId="3" fillId="0" borderId="0" xfId="61" applyNumberFormat="1" applyFont="1" applyAlignment="1" applyProtection="1">
      <alignment horizontal="center" vertical="center" wrapText="1"/>
      <protection locked="0"/>
    </xf>
    <xf numFmtId="49" fontId="3" fillId="0" borderId="0" xfId="61" applyNumberFormat="1" applyFont="1" applyProtection="1">
      <alignment/>
      <protection locked="0"/>
    </xf>
    <xf numFmtId="0" fontId="10" fillId="0" borderId="10" xfId="62" applyFont="1" applyBorder="1" applyAlignment="1" applyProtection="1">
      <alignment/>
      <protection/>
    </xf>
    <xf numFmtId="49" fontId="10" fillId="0" borderId="10" xfId="62" applyNumberFormat="1" applyFont="1" applyBorder="1" applyAlignment="1" applyProtection="1">
      <alignment horizontal="center" vertical="center"/>
      <protection/>
    </xf>
    <xf numFmtId="1" fontId="10" fillId="34" borderId="10" xfId="62" applyNumberFormat="1" applyFont="1" applyFill="1" applyBorder="1" applyAlignment="1" applyProtection="1">
      <alignment vertical="center"/>
      <protection locked="0"/>
    </xf>
    <xf numFmtId="1" fontId="10" fillId="34" borderId="10" xfId="62" applyNumberFormat="1" applyFont="1" applyFill="1" applyBorder="1" applyAlignment="1" applyProtection="1">
      <alignment horizontal="center" vertical="center"/>
      <protection locked="0"/>
    </xf>
    <xf numFmtId="0" fontId="9" fillId="0" borderId="0" xfId="60" applyFont="1" applyAlignment="1" applyProtection="1">
      <alignment horizontal="left" vertical="center" wrapText="1"/>
      <protection locked="0"/>
    </xf>
    <xf numFmtId="3" fontId="9" fillId="0" borderId="16" xfId="66" applyNumberFormat="1" applyFont="1" applyFill="1" applyBorder="1" applyAlignment="1" applyProtection="1">
      <alignment vertical="center"/>
      <protection/>
    </xf>
    <xf numFmtId="0" fontId="8" fillId="0" borderId="10" xfId="64" applyFont="1" applyBorder="1" applyAlignment="1" applyProtection="1">
      <alignment vertical="top"/>
      <protection locked="0"/>
    </xf>
    <xf numFmtId="0" fontId="6" fillId="0" borderId="10" xfId="64" applyFont="1" applyBorder="1" applyAlignment="1" applyProtection="1">
      <alignment horizontal="left" vertical="top" wrapText="1"/>
      <protection locked="0"/>
    </xf>
    <xf numFmtId="0" fontId="9" fillId="0" borderId="0" xfId="66" applyFont="1" applyBorder="1" applyAlignment="1" applyProtection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centerContinuous"/>
      <protection/>
    </xf>
    <xf numFmtId="0" fontId="10" fillId="0" borderId="35" xfId="66" applyFont="1" applyBorder="1" applyAlignment="1" applyProtection="1">
      <alignment horizontal="centerContinuous"/>
      <protection/>
    </xf>
    <xf numFmtId="0" fontId="10" fillId="0" borderId="0" xfId="66" applyFont="1" applyAlignment="1" applyProtection="1">
      <alignment horizontal="centerContinuous" wrapText="1"/>
      <protection/>
    </xf>
    <xf numFmtId="0" fontId="9" fillId="0" borderId="0" xfId="64" applyFont="1" applyBorder="1" applyAlignment="1" applyProtection="1">
      <alignment vertical="top" wrapText="1"/>
      <protection/>
    </xf>
    <xf numFmtId="0" fontId="9" fillId="0" borderId="0" xfId="65" applyFont="1" applyBorder="1" applyAlignment="1" applyProtection="1">
      <alignment horizontal="centerContinuous" vertical="center" wrapText="1"/>
      <protection/>
    </xf>
    <xf numFmtId="0" fontId="9" fillId="0" borderId="0" xfId="65" applyFont="1" applyFill="1" applyBorder="1" applyAlignment="1" applyProtection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top"/>
      <protection/>
    </xf>
    <xf numFmtId="0" fontId="9" fillId="0" borderId="0" xfId="64" applyFont="1" applyBorder="1" applyAlignment="1" applyProtection="1">
      <alignment vertical="top"/>
      <protection/>
    </xf>
    <xf numFmtId="0" fontId="9" fillId="0" borderId="0" xfId="64" applyFont="1" applyFill="1" applyBorder="1" applyAlignment="1" applyProtection="1">
      <alignment vertical="top" wrapText="1"/>
      <protection/>
    </xf>
    <xf numFmtId="0" fontId="9" fillId="0" borderId="0" xfId="65" applyFont="1" applyFill="1" applyBorder="1" applyAlignment="1" applyProtection="1">
      <alignment horizontal="right" vertical="center" wrapText="1"/>
      <protection/>
    </xf>
    <xf numFmtId="0" fontId="9" fillId="0" borderId="0" xfId="67" applyFont="1" applyAlignment="1" applyProtection="1">
      <alignment horizontal="centerContinuous" wrapText="1"/>
      <protection/>
    </xf>
    <xf numFmtId="49" fontId="9" fillId="0" borderId="0" xfId="67" applyNumberFormat="1" applyFont="1" applyAlignment="1" applyProtection="1">
      <alignment horizontal="center" wrapText="1"/>
      <protection/>
    </xf>
    <xf numFmtId="0" fontId="9" fillId="0" borderId="0" xfId="67" applyFont="1" applyAlignment="1" applyProtection="1">
      <alignment horizontal="centerContinuous"/>
      <protection/>
    </xf>
    <xf numFmtId="0" fontId="10" fillId="0" borderId="0" xfId="67" applyFont="1" applyProtection="1">
      <alignment/>
      <protection/>
    </xf>
    <xf numFmtId="0" fontId="8" fillId="0" borderId="0" xfId="67" applyFont="1" applyAlignment="1" applyProtection="1">
      <alignment horizontal="left"/>
      <protection/>
    </xf>
    <xf numFmtId="0" fontId="9" fillId="0" borderId="0" xfId="67" applyFont="1" applyBorder="1" applyAlignment="1" applyProtection="1">
      <alignment horizontal="left" vertical="top" wrapText="1"/>
      <protection/>
    </xf>
    <xf numFmtId="0" fontId="9" fillId="0" borderId="0" xfId="67" applyFont="1" applyProtection="1">
      <alignment/>
      <protection/>
    </xf>
    <xf numFmtId="0" fontId="9" fillId="0" borderId="0" xfId="65" applyFont="1" applyAlignment="1" applyProtection="1">
      <alignment horizontal="right" wrapText="1"/>
      <protection/>
    </xf>
    <xf numFmtId="0" fontId="9" fillId="0" borderId="0" xfId="62" applyFont="1" applyAlignment="1" applyProtection="1">
      <alignment horizontal="left"/>
      <protection/>
    </xf>
    <xf numFmtId="0" fontId="9" fillId="0" borderId="0" xfId="62" applyFont="1" applyAlignment="1" applyProtection="1">
      <alignment horizontal="center"/>
      <protection/>
    </xf>
    <xf numFmtId="0" fontId="4" fillId="0" borderId="0" xfId="62" applyFont="1" applyAlignment="1" applyProtection="1">
      <alignment horizontal="left"/>
      <protection/>
    </xf>
    <xf numFmtId="0" fontId="10" fillId="0" borderId="0" xfId="62" applyFont="1" applyBorder="1" applyAlignment="1" applyProtection="1">
      <alignment vertical="justify" wrapText="1"/>
      <protection/>
    </xf>
    <xf numFmtId="0" fontId="10" fillId="0" borderId="0" xfId="62" applyFont="1" applyBorder="1" applyAlignment="1" applyProtection="1">
      <alignment horizontal="center" vertical="justify" wrapText="1"/>
      <protection/>
    </xf>
    <xf numFmtId="0" fontId="10" fillId="0" borderId="0" xfId="62" applyFont="1" applyProtection="1">
      <alignment/>
      <protection/>
    </xf>
    <xf numFmtId="0" fontId="9" fillId="0" borderId="0" xfId="62" applyFont="1" applyBorder="1" applyAlignment="1" applyProtection="1">
      <alignment vertical="justify" wrapText="1"/>
      <protection/>
    </xf>
    <xf numFmtId="0" fontId="9" fillId="0" borderId="0" xfId="62" applyFont="1" applyAlignment="1" applyProtection="1">
      <alignment horizontal="left" vertical="center" wrapText="1"/>
      <protection/>
    </xf>
    <xf numFmtId="0" fontId="9" fillId="0" borderId="0" xfId="59" applyFont="1" applyAlignment="1" applyProtection="1">
      <alignment horizontal="center" vertical="center"/>
      <protection/>
    </xf>
    <xf numFmtId="49" fontId="9" fillId="0" borderId="0" xfId="59" applyNumberFormat="1" applyFont="1" applyAlignment="1" applyProtection="1">
      <alignment horizontal="center" vertical="center"/>
      <protection/>
    </xf>
    <xf numFmtId="1" fontId="9" fillId="0" borderId="0" xfId="59" applyNumberFormat="1" applyFont="1" applyAlignment="1" applyProtection="1">
      <alignment horizontal="center" vertical="center"/>
      <protection/>
    </xf>
    <xf numFmtId="0" fontId="9" fillId="0" borderId="0" xfId="62" applyFont="1" applyAlignment="1" applyProtection="1">
      <alignment horizontal="left" vertical="justify"/>
      <protection/>
    </xf>
    <xf numFmtId="1" fontId="9" fillId="0" borderId="0" xfId="62" applyNumberFormat="1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49" fontId="9" fillId="0" borderId="0" xfId="59" applyNumberFormat="1" applyFont="1" applyAlignment="1" applyProtection="1">
      <alignment horizontal="left" vertical="center" wrapText="1"/>
      <protection/>
    </xf>
    <xf numFmtId="1" fontId="10" fillId="0" borderId="0" xfId="59" applyNumberFormat="1" applyFont="1" applyAlignment="1" applyProtection="1">
      <alignment horizontal="left" vertical="center" wrapText="1"/>
      <protection/>
    </xf>
    <xf numFmtId="0" fontId="9" fillId="0" borderId="0" xfId="59" applyFont="1" applyProtection="1">
      <alignment/>
      <protection/>
    </xf>
    <xf numFmtId="0" fontId="9" fillId="0" borderId="0" xfId="62" applyFont="1" applyAlignment="1" applyProtection="1">
      <alignment vertical="justify"/>
      <protection/>
    </xf>
    <xf numFmtId="0" fontId="8" fillId="0" borderId="0" xfId="62" applyFont="1" applyAlignment="1" applyProtection="1">
      <alignment horizontal="left"/>
      <protection/>
    </xf>
    <xf numFmtId="0" fontId="9" fillId="0" borderId="0" xfId="62" applyFont="1" applyBorder="1" applyAlignment="1" applyProtection="1">
      <alignment vertical="justify"/>
      <protection/>
    </xf>
    <xf numFmtId="49" fontId="9" fillId="0" borderId="0" xfId="62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66" fontId="9" fillId="0" borderId="0" xfId="64" applyNumberFormat="1" applyFont="1" applyBorder="1" applyAlignment="1" applyProtection="1">
      <alignment horizontal="left" vertical="top"/>
      <protection/>
    </xf>
    <xf numFmtId="0" fontId="4" fillId="0" borderId="0" xfId="61" applyFont="1" applyAlignment="1">
      <alignment horizontal="left" vertical="center" wrapText="1"/>
      <protection/>
    </xf>
    <xf numFmtId="49" fontId="4" fillId="0" borderId="0" xfId="61" applyNumberFormat="1" applyFont="1" applyAlignment="1">
      <alignment horizontal="left" vertical="center" wrapText="1"/>
      <protection/>
    </xf>
    <xf numFmtId="0" fontId="4" fillId="0" borderId="0" xfId="63" applyFont="1">
      <alignment/>
      <protection/>
    </xf>
    <xf numFmtId="0" fontId="4" fillId="0" borderId="0" xfId="62" applyNumberFormat="1" applyFont="1" applyAlignment="1">
      <alignment horizontal="center"/>
      <protection/>
    </xf>
    <xf numFmtId="0" fontId="4" fillId="0" borderId="0" xfId="62" applyFont="1" applyAlignment="1" applyProtection="1">
      <alignment horizontal="center"/>
      <protection locked="0"/>
    </xf>
    <xf numFmtId="0" fontId="4" fillId="0" borderId="0" xfId="62" applyFont="1" applyAlignment="1">
      <alignment horizontal="center"/>
      <protection/>
    </xf>
    <xf numFmtId="0" fontId="4" fillId="0" borderId="0" xfId="63" applyFont="1" applyAlignment="1">
      <alignment/>
      <protection/>
    </xf>
    <xf numFmtId="0" fontId="3" fillId="0" borderId="0" xfId="63" applyFont="1" applyBorder="1">
      <alignment/>
      <protection/>
    </xf>
    <xf numFmtId="0" fontId="3" fillId="0" borderId="0" xfId="63" applyFont="1">
      <alignment/>
      <protection/>
    </xf>
    <xf numFmtId="0" fontId="4" fillId="0" borderId="0" xfId="63" applyFont="1" applyProtection="1">
      <alignment/>
      <protection/>
    </xf>
    <xf numFmtId="0" fontId="4" fillId="0" borderId="0" xfId="61" applyFont="1">
      <alignment/>
      <protection/>
    </xf>
    <xf numFmtId="49" fontId="4" fillId="0" borderId="0" xfId="61" applyNumberFormat="1" applyFont="1">
      <alignment/>
      <protection/>
    </xf>
    <xf numFmtId="49" fontId="4" fillId="0" borderId="0" xfId="63" applyNumberFormat="1" applyFont="1">
      <alignment/>
      <protection/>
    </xf>
    <xf numFmtId="0" fontId="9" fillId="0" borderId="0" xfId="63" applyFont="1" applyBorder="1" applyProtection="1">
      <alignment/>
      <protection/>
    </xf>
    <xf numFmtId="0" fontId="10" fillId="0" borderId="0" xfId="63" applyFont="1" applyBorder="1" applyProtection="1">
      <alignment/>
      <protection/>
    </xf>
    <xf numFmtId="1" fontId="10" fillId="0" borderId="0" xfId="63" applyNumberFormat="1" applyFont="1" applyBorder="1" applyProtection="1">
      <alignment/>
      <protection/>
    </xf>
    <xf numFmtId="1" fontId="10" fillId="0" borderId="0" xfId="63" applyNumberFormat="1" applyFont="1" applyProtection="1">
      <alignment/>
      <protection locked="0"/>
    </xf>
    <xf numFmtId="49" fontId="10" fillId="0" borderId="0" xfId="63" applyNumberFormat="1" applyFont="1" applyProtection="1">
      <alignment/>
      <protection/>
    </xf>
    <xf numFmtId="1" fontId="10" fillId="0" borderId="0" xfId="63" applyNumberFormat="1" applyFont="1" applyProtection="1">
      <alignment/>
      <protection/>
    </xf>
    <xf numFmtId="0" fontId="8" fillId="0" borderId="0" xfId="64" applyFont="1" applyAlignment="1" applyProtection="1">
      <alignment vertical="top"/>
      <protection/>
    </xf>
    <xf numFmtId="0" fontId="8" fillId="0" borderId="0" xfId="64" applyFont="1" applyAlignment="1" applyProtection="1">
      <alignment vertical="top" wrapText="1"/>
      <protection/>
    </xf>
    <xf numFmtId="0" fontId="9" fillId="0" borderId="0" xfId="63" applyFont="1" applyAlignment="1">
      <alignment horizontal="center"/>
      <protection/>
    </xf>
    <xf numFmtId="0" fontId="10" fillId="0" borderId="0" xfId="63" applyFont="1" applyAlignment="1" applyProtection="1">
      <alignment/>
      <protection/>
    </xf>
    <xf numFmtId="0" fontId="10" fillId="0" borderId="0" xfId="63" applyFont="1" applyAlignment="1">
      <alignment/>
      <protection/>
    </xf>
    <xf numFmtId="0" fontId="10" fillId="0" borderId="0" xfId="63" applyFont="1" applyAlignment="1" applyProtection="1">
      <alignment/>
      <protection locked="0"/>
    </xf>
    <xf numFmtId="0" fontId="9" fillId="0" borderId="0" xfId="67" applyFont="1">
      <alignment/>
      <protection/>
    </xf>
    <xf numFmtId="0" fontId="9" fillId="0" borderId="0" xfId="67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7" applyFont="1" applyAlignment="1" applyProtection="1">
      <alignment wrapText="1"/>
      <protection locked="0"/>
    </xf>
    <xf numFmtId="49" fontId="10" fillId="0" borderId="0" xfId="67" applyNumberFormat="1" applyFont="1" applyAlignment="1" applyProtection="1">
      <alignment horizontal="center" wrapText="1"/>
      <protection locked="0"/>
    </xf>
    <xf numFmtId="0" fontId="10" fillId="0" borderId="0" xfId="67" applyFont="1" applyProtection="1">
      <alignment/>
      <protection locked="0"/>
    </xf>
    <xf numFmtId="0" fontId="10" fillId="0" borderId="0" xfId="67" applyFont="1" applyAlignment="1">
      <alignment wrapText="1"/>
      <protection/>
    </xf>
    <xf numFmtId="49" fontId="10" fillId="0" borderId="0" xfId="67" applyNumberFormat="1" applyFont="1" applyAlignment="1">
      <alignment horizontal="center" wrapText="1"/>
      <protection/>
    </xf>
    <xf numFmtId="0" fontId="8" fillId="0" borderId="0" xfId="64" applyFont="1" applyFill="1" applyAlignment="1" applyProtection="1">
      <alignment vertical="top"/>
      <protection/>
    </xf>
    <xf numFmtId="0" fontId="8" fillId="0" borderId="0" xfId="64" applyFont="1" applyFill="1" applyAlignment="1" applyProtection="1">
      <alignment horizontal="right" vertical="top" wrapText="1"/>
      <protection/>
    </xf>
    <xf numFmtId="0" fontId="10" fillId="0" borderId="0" xfId="65" applyFont="1" applyFill="1" applyAlignment="1" applyProtection="1">
      <alignment wrapText="1"/>
      <protection/>
    </xf>
    <xf numFmtId="0" fontId="10" fillId="0" borderId="0" xfId="66" applyFont="1" applyProtection="1">
      <alignment/>
      <protection/>
    </xf>
    <xf numFmtId="0" fontId="10" fillId="0" borderId="0" xfId="66" applyFont="1">
      <alignment/>
      <protection/>
    </xf>
    <xf numFmtId="0" fontId="4" fillId="0" borderId="0" xfId="66" applyFont="1" applyAlignment="1" applyProtection="1">
      <alignment horizontal="left" wrapText="1"/>
      <protection/>
    </xf>
    <xf numFmtId="0" fontId="9" fillId="0" borderId="0" xfId="66" applyFont="1" applyAlignment="1" applyProtection="1">
      <alignment horizontal="right"/>
      <protection/>
    </xf>
    <xf numFmtId="0" fontId="10" fillId="0" borderId="10" xfId="66" applyFont="1" applyBorder="1" applyProtection="1">
      <alignment/>
      <protection/>
    </xf>
    <xf numFmtId="49" fontId="10" fillId="0" borderId="10" xfId="66" applyNumberFormat="1" applyFont="1" applyBorder="1" applyAlignment="1" applyProtection="1">
      <alignment horizontal="center" wrapText="1"/>
      <protection/>
    </xf>
    <xf numFmtId="1" fontId="10" fillId="34" borderId="10" xfId="66" applyNumberFormat="1" applyFont="1" applyFill="1" applyBorder="1" applyProtection="1">
      <alignment/>
      <protection locked="0"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0" fillId="0" borderId="10" xfId="66" applyFont="1" applyBorder="1" applyAlignment="1" applyProtection="1">
      <alignment horizontal="center" wrapText="1"/>
      <protection/>
    </xf>
    <xf numFmtId="1" fontId="10" fillId="0" borderId="10" xfId="66" applyNumberFormat="1" applyFont="1" applyBorder="1" applyProtection="1">
      <alignment/>
      <protection/>
    </xf>
    <xf numFmtId="0" fontId="11" fillId="0" borderId="10" xfId="66" applyFont="1" applyBorder="1" applyAlignment="1" applyProtection="1">
      <alignment horizontal="center" wrapText="1"/>
      <protection/>
    </xf>
    <xf numFmtId="1" fontId="10" fillId="36" borderId="10" xfId="66" applyNumberFormat="1" applyFont="1" applyFill="1" applyBorder="1" applyProtection="1">
      <alignment/>
      <protection locked="0"/>
    </xf>
    <xf numFmtId="0" fontId="11" fillId="0" borderId="10" xfId="66" applyFont="1" applyBorder="1" applyAlignment="1" applyProtection="1">
      <alignment horizontal="left" vertical="center" wrapText="1"/>
      <protection/>
    </xf>
    <xf numFmtId="0" fontId="10" fillId="0" borderId="10" xfId="66" applyFont="1" applyBorder="1" applyAlignment="1" applyProtection="1">
      <alignment horizontal="centerContinuous" wrapText="1"/>
      <protection/>
    </xf>
    <xf numFmtId="49" fontId="9" fillId="0" borderId="10" xfId="66" applyNumberFormat="1" applyFont="1" applyBorder="1" applyAlignment="1" applyProtection="1">
      <alignment horizontal="centerContinuous" wrapText="1"/>
      <protection/>
    </xf>
    <xf numFmtId="3" fontId="10" fillId="0" borderId="10" xfId="66" applyNumberFormat="1" applyFont="1" applyFill="1" applyBorder="1" applyProtection="1">
      <alignment/>
      <protection/>
    </xf>
    <xf numFmtId="0" fontId="10" fillId="0" borderId="0" xfId="66" applyFont="1" applyBorder="1" applyAlignment="1" applyProtection="1">
      <alignment wrapText="1"/>
      <protection locked="0"/>
    </xf>
    <xf numFmtId="0" fontId="18" fillId="0" borderId="0" xfId="66" applyFont="1" applyBorder="1" applyAlignment="1">
      <alignment vertical="center" wrapText="1"/>
      <protection/>
    </xf>
    <xf numFmtId="0" fontId="18" fillId="0" borderId="0" xfId="66" applyFont="1" applyBorder="1" applyAlignment="1" applyProtection="1">
      <alignment vertical="center" wrapText="1"/>
      <protection locked="0"/>
    </xf>
    <xf numFmtId="1" fontId="10" fillId="0" borderId="0" xfId="66" applyNumberFormat="1" applyFont="1" applyProtection="1">
      <alignment/>
      <protection locked="0"/>
    </xf>
    <xf numFmtId="0" fontId="10" fillId="0" borderId="0" xfId="66" applyFont="1" applyBorder="1" applyAlignment="1">
      <alignment wrapText="1"/>
      <protection/>
    </xf>
    <xf numFmtId="1" fontId="10" fillId="0" borderId="0" xfId="66" applyNumberFormat="1" applyFont="1" applyBorder="1">
      <alignment/>
      <protection/>
    </xf>
    <xf numFmtId="1" fontId="10" fillId="0" borderId="0" xfId="66" applyNumberFormat="1" applyFont="1">
      <alignment/>
      <protection/>
    </xf>
    <xf numFmtId="0" fontId="10" fillId="0" borderId="0" xfId="66" applyFont="1" applyBorder="1">
      <alignment/>
      <protection/>
    </xf>
    <xf numFmtId="0" fontId="10" fillId="0" borderId="0" xfId="66" applyFont="1" applyAlignment="1">
      <alignment wrapText="1"/>
      <protection/>
    </xf>
    <xf numFmtId="0" fontId="8" fillId="0" borderId="0" xfId="64" applyFont="1" applyAlignment="1" applyProtection="1">
      <alignment horizontal="right" vertical="top" wrapText="1"/>
      <protection locked="0"/>
    </xf>
    <xf numFmtId="0" fontId="8" fillId="0" borderId="0" xfId="64" applyFont="1" applyAlignment="1" applyProtection="1">
      <alignment horizontal="right" vertical="top"/>
      <protection locked="0"/>
    </xf>
    <xf numFmtId="49" fontId="19" fillId="0" borderId="10" xfId="66" applyNumberFormat="1" applyFont="1" applyBorder="1" applyAlignment="1" applyProtection="1">
      <alignment horizontal="centerContinuous" wrapText="1"/>
      <protection/>
    </xf>
    <xf numFmtId="1" fontId="10" fillId="35" borderId="10" xfId="62" applyNumberFormat="1" applyFont="1" applyFill="1" applyBorder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20" fillId="0" borderId="0" xfId="63" applyFont="1">
      <alignment/>
      <protection/>
    </xf>
    <xf numFmtId="0" fontId="21" fillId="0" borderId="0" xfId="0" applyFont="1" applyAlignment="1" applyProtection="1">
      <alignment vertical="top" wrapText="1"/>
      <protection locked="0"/>
    </xf>
    <xf numFmtId="49" fontId="23" fillId="0" borderId="10" xfId="57" applyNumberFormat="1" applyFont="1" applyFill="1" applyBorder="1" applyAlignment="1" applyProtection="1">
      <alignment wrapText="1"/>
      <protection locked="0"/>
    </xf>
    <xf numFmtId="0" fontId="6" fillId="0" borderId="0" xfId="0" applyFont="1" applyBorder="1" applyAlignment="1" applyProtection="1" quotePrefix="1">
      <alignment horizontal="left" vertical="top"/>
      <protection locked="0"/>
    </xf>
    <xf numFmtId="14" fontId="9" fillId="0" borderId="0" xfId="0" applyNumberFormat="1" applyFont="1" applyBorder="1" applyAlignment="1" applyProtection="1" quotePrefix="1">
      <alignment horizontal="left" vertical="top"/>
      <protection locked="0"/>
    </xf>
    <xf numFmtId="0" fontId="9" fillId="0" borderId="0" xfId="0" applyFont="1" applyAlignment="1" applyProtection="1" quotePrefix="1">
      <alignment horizontal="left" vertical="top"/>
      <protection locked="0"/>
    </xf>
    <xf numFmtId="0" fontId="9" fillId="0" borderId="0" xfId="67" applyFont="1" applyBorder="1" applyAlignment="1" applyProtection="1" quotePrefix="1">
      <alignment horizontal="left" wrapText="1"/>
      <protection locked="0"/>
    </xf>
    <xf numFmtId="0" fontId="9" fillId="0" borderId="0" xfId="62" applyFont="1" applyAlignment="1" applyProtection="1" quotePrefix="1">
      <alignment horizontal="left"/>
      <protection locked="0"/>
    </xf>
    <xf numFmtId="0" fontId="9" fillId="0" borderId="0" xfId="60" applyFont="1" applyAlignment="1" applyProtection="1" quotePrefix="1">
      <alignment horizontal="left" vertical="center" wrapText="1"/>
      <protection locked="0"/>
    </xf>
    <xf numFmtId="0" fontId="3" fillId="0" borderId="0" xfId="61" applyFont="1" applyAlignment="1" applyProtection="1" quotePrefix="1">
      <alignment horizontal="left"/>
      <protection locked="0"/>
    </xf>
    <xf numFmtId="0" fontId="4" fillId="0" borderId="10" xfId="63" applyFont="1" applyBorder="1">
      <alignment/>
      <protection/>
    </xf>
    <xf numFmtId="14" fontId="6" fillId="0" borderId="10" xfId="64" applyNumberFormat="1" applyFont="1" applyBorder="1" applyAlignment="1" applyProtection="1" quotePrefix="1">
      <alignment horizontal="left" vertical="top" wrapText="1"/>
      <protection locked="0"/>
    </xf>
    <xf numFmtId="0" fontId="6" fillId="0" borderId="0" xfId="64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4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6" applyNumberFormat="1" applyFont="1" applyBorder="1" applyAlignment="1" applyProtection="1">
      <alignment horizontal="left"/>
      <protection locked="0"/>
    </xf>
    <xf numFmtId="0" fontId="9" fillId="0" borderId="0" xfId="64" applyFont="1" applyBorder="1" applyAlignment="1" applyProtection="1">
      <alignment horizontal="left" vertical="top" wrapText="1"/>
      <protection/>
    </xf>
    <xf numFmtId="165" fontId="10" fillId="0" borderId="32" xfId="64" applyNumberFormat="1" applyFont="1" applyBorder="1" applyAlignment="1" applyProtection="1">
      <alignment horizontal="left" vertical="top" wrapText="1"/>
      <protection/>
    </xf>
    <xf numFmtId="0" fontId="4" fillId="0" borderId="0" xfId="66" applyFont="1" applyAlignment="1" applyProtection="1">
      <alignment horizontal="left" wrapText="1"/>
      <protection/>
    </xf>
    <xf numFmtId="0" fontId="9" fillId="0" borderId="0" xfId="66" applyFont="1" applyBorder="1" applyAlignment="1" applyProtection="1">
      <alignment horizontal="left" wrapText="1"/>
      <protection/>
    </xf>
    <xf numFmtId="0" fontId="10" fillId="0" borderId="0" xfId="65" applyFont="1" applyFill="1" applyAlignment="1" applyProtection="1">
      <alignment horizontal="center" wrapText="1"/>
      <protection locked="0"/>
    </xf>
    <xf numFmtId="0" fontId="9" fillId="0" borderId="0" xfId="67" applyFont="1" applyAlignment="1">
      <alignment horizontal="center" wrapText="1"/>
      <protection/>
    </xf>
    <xf numFmtId="0" fontId="9" fillId="0" borderId="0" xfId="67" applyFont="1" applyBorder="1" applyAlignment="1" applyProtection="1">
      <alignment horizontal="left"/>
      <protection locked="0"/>
    </xf>
    <xf numFmtId="0" fontId="9" fillId="0" borderId="0" xfId="64" applyNumberFormat="1" applyFont="1" applyBorder="1" applyAlignment="1" applyProtection="1">
      <alignment horizontal="left" vertical="top" wrapText="1"/>
      <protection/>
    </xf>
    <xf numFmtId="0" fontId="9" fillId="0" borderId="0" xfId="67" applyFont="1" applyBorder="1" applyAlignment="1" applyProtection="1">
      <alignment horizontal="left" vertical="center" wrapText="1"/>
      <protection locked="0"/>
    </xf>
    <xf numFmtId="0" fontId="8" fillId="0" borderId="0" xfId="67" applyFont="1" applyAlignment="1" applyProtection="1">
      <alignment horizontal="left"/>
      <protection/>
    </xf>
    <xf numFmtId="0" fontId="8" fillId="0" borderId="0" xfId="67" applyFont="1" applyAlignment="1" applyProtection="1">
      <alignment horizontal="right"/>
      <protection/>
    </xf>
    <xf numFmtId="166" fontId="9" fillId="0" borderId="32" xfId="64" applyNumberFormat="1" applyFont="1" applyBorder="1" applyAlignment="1" applyProtection="1">
      <alignment horizontal="left" vertical="top" wrapText="1"/>
      <protection/>
    </xf>
    <xf numFmtId="0" fontId="9" fillId="0" borderId="13" xfId="62" applyFont="1" applyBorder="1" applyAlignment="1" applyProtection="1">
      <alignment horizontal="center" vertical="center" wrapText="1"/>
      <protection/>
    </xf>
    <xf numFmtId="0" fontId="9" fillId="0" borderId="11" xfId="62" applyFont="1" applyBorder="1" applyAlignment="1" applyProtection="1">
      <alignment horizontal="center" vertical="center" wrapText="1"/>
      <protection/>
    </xf>
    <xf numFmtId="0" fontId="9" fillId="0" borderId="18" xfId="62" applyFont="1" applyBorder="1" applyAlignment="1" applyProtection="1">
      <alignment horizontal="center" vertical="center" wrapText="1"/>
      <protection/>
    </xf>
    <xf numFmtId="0" fontId="9" fillId="0" borderId="24" xfId="62" applyFont="1" applyBorder="1" applyAlignment="1" applyProtection="1">
      <alignment horizontal="center" vertical="center" wrapText="1"/>
      <protection/>
    </xf>
    <xf numFmtId="0" fontId="9" fillId="0" borderId="23" xfId="62" applyFont="1" applyBorder="1" applyAlignment="1" applyProtection="1">
      <alignment horizontal="center" vertical="center" wrapText="1"/>
      <protection/>
    </xf>
    <xf numFmtId="0" fontId="9" fillId="0" borderId="25" xfId="62" applyFont="1" applyBorder="1" applyAlignment="1" applyProtection="1">
      <alignment horizontal="center" vertical="center" wrapText="1"/>
      <protection/>
    </xf>
    <xf numFmtId="49" fontId="9" fillId="0" borderId="13" xfId="62" applyNumberFormat="1" applyFont="1" applyBorder="1" applyAlignment="1" applyProtection="1">
      <alignment horizontal="center" vertical="center" wrapText="1"/>
      <protection/>
    </xf>
    <xf numFmtId="49" fontId="9" fillId="0" borderId="11" xfId="62" applyNumberFormat="1" applyFont="1" applyBorder="1" applyAlignment="1" applyProtection="1">
      <alignment horizontal="center" vertical="center" wrapText="1"/>
      <protection/>
    </xf>
    <xf numFmtId="0" fontId="9" fillId="0" borderId="0" xfId="62" applyFont="1" applyAlignment="1" applyProtection="1">
      <alignment horizontal="left"/>
      <protection locked="0"/>
    </xf>
    <xf numFmtId="0" fontId="10" fillId="0" borderId="0" xfId="62" applyFont="1" applyAlignment="1" applyProtection="1">
      <alignment horizontal="left"/>
      <protection locked="0"/>
    </xf>
    <xf numFmtId="0" fontId="3" fillId="0" borderId="0" xfId="62" applyFont="1" applyAlignment="1" applyProtection="1">
      <alignment horizontal="left"/>
      <protection/>
    </xf>
    <xf numFmtId="0" fontId="10" fillId="0" borderId="0" xfId="62" applyFont="1" applyAlignment="1" applyProtection="1">
      <alignment horizontal="left"/>
      <protection/>
    </xf>
    <xf numFmtId="0" fontId="9" fillId="0" borderId="0" xfId="62" applyFont="1" applyAlignment="1" applyProtection="1">
      <alignment horizontal="left"/>
      <protection/>
    </xf>
    <xf numFmtId="166" fontId="9" fillId="0" borderId="0" xfId="62" applyNumberFormat="1" applyFont="1" applyBorder="1" applyAlignment="1" applyProtection="1">
      <alignment horizontal="left" vertical="justify" wrapText="1"/>
      <protection/>
    </xf>
    <xf numFmtId="0" fontId="10" fillId="0" borderId="0" xfId="62" applyFont="1" applyBorder="1" applyAlignment="1" applyProtection="1">
      <alignment horizontal="right" vertical="justify" wrapText="1"/>
      <protection/>
    </xf>
    <xf numFmtId="0" fontId="10" fillId="0" borderId="0" xfId="62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 vertical="center" wrapText="1"/>
      <protection locked="0"/>
    </xf>
    <xf numFmtId="0" fontId="9" fillId="0" borderId="0" xfId="59" applyFont="1" applyBorder="1" applyAlignment="1" applyProtection="1">
      <alignment horizontal="left" vertical="center" wrapText="1"/>
      <protection locked="0"/>
    </xf>
    <xf numFmtId="49" fontId="10" fillId="0" borderId="0" xfId="59" applyNumberFormat="1" applyFont="1" applyBorder="1" applyAlignment="1" applyProtection="1">
      <alignment horizontal="left" vertical="center" wrapText="1"/>
      <protection/>
    </xf>
    <xf numFmtId="49" fontId="9" fillId="0" borderId="0" xfId="59" applyNumberFormat="1" applyFont="1" applyAlignment="1" applyProtection="1">
      <alignment horizontal="center" vertical="center" wrapText="1"/>
      <protection/>
    </xf>
    <xf numFmtId="166" fontId="9" fillId="0" borderId="0" xfId="62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0" fontId="9" fillId="0" borderId="0" xfId="59" applyFont="1" applyBorder="1" applyAlignment="1" applyProtection="1" quotePrefix="1">
      <alignment horizontal="left" vertical="center" wrapText="1"/>
      <protection locked="0"/>
    </xf>
    <xf numFmtId="1" fontId="9" fillId="0" borderId="0" xfId="62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62" applyNumberFormat="1" applyFont="1" applyAlignment="1" applyProtection="1">
      <alignment horizontal="left" vertical="justify"/>
      <protection/>
    </xf>
    <xf numFmtId="166" fontId="9" fillId="0" borderId="0" xfId="62" applyNumberFormat="1" applyFont="1" applyBorder="1" applyAlignment="1" applyProtection="1">
      <alignment horizontal="left" vertical="justify"/>
      <protection/>
    </xf>
    <xf numFmtId="1" fontId="9" fillId="0" borderId="0" xfId="60" applyNumberFormat="1" applyFont="1" applyAlignment="1" applyProtection="1">
      <alignment horizontal="center" vertical="center" wrapText="1"/>
      <protection locked="0"/>
    </xf>
    <xf numFmtId="49" fontId="9" fillId="0" borderId="0" xfId="60" applyNumberFormat="1" applyFont="1" applyAlignment="1" applyProtection="1">
      <alignment horizontal="center" vertical="center" wrapText="1"/>
      <protection locked="0"/>
    </xf>
    <xf numFmtId="0" fontId="8" fillId="0" borderId="0" xfId="64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62" applyFont="1" applyAlignment="1" applyProtection="1">
      <alignment horizontal="right"/>
      <protection/>
    </xf>
    <xf numFmtId="0" fontId="3" fillId="0" borderId="0" xfId="61" applyNumberFormat="1" applyFont="1" applyAlignment="1" applyProtection="1">
      <alignment horizontal="left" vertical="center" wrapText="1"/>
      <protection locked="0"/>
    </xf>
    <xf numFmtId="166" fontId="3" fillId="0" borderId="0" xfId="62" applyNumberFormat="1" applyFont="1" applyAlignment="1" applyProtection="1">
      <alignment horizontal="left" vertical="justify"/>
      <protection locked="0"/>
    </xf>
    <xf numFmtId="0" fontId="3" fillId="0" borderId="0" xfId="61" applyFont="1" applyAlignment="1" applyProtection="1">
      <alignment horizontal="lef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6">
      <selection activeCell="G31" sqref="G3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59" t="s">
        <v>865</v>
      </c>
      <c r="F3" s="217" t="s">
        <v>2</v>
      </c>
      <c r="G3" s="172"/>
      <c r="H3" s="458">
        <v>175410085</v>
      </c>
    </row>
    <row r="4" spans="1:8" ht="15">
      <c r="A4" s="582" t="s">
        <v>3</v>
      </c>
      <c r="B4" s="588"/>
      <c r="C4" s="588"/>
      <c r="D4" s="588"/>
      <c r="E4" s="501" t="s">
        <v>889</v>
      </c>
      <c r="F4" s="584" t="s">
        <v>4</v>
      </c>
      <c r="G4" s="585"/>
      <c r="H4" s="458" t="s">
        <v>159</v>
      </c>
    </row>
    <row r="5" spans="1:8" ht="15">
      <c r="A5" s="582" t="s">
        <v>5</v>
      </c>
      <c r="B5" s="583"/>
      <c r="C5" s="583"/>
      <c r="D5" s="583"/>
      <c r="E5" s="581" t="s">
        <v>892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195660</v>
      </c>
      <c r="H11" s="152">
        <v>195660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195660</v>
      </c>
      <c r="H12" s="153">
        <v>195660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6</v>
      </c>
      <c r="D15" s="151">
        <v>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421</v>
      </c>
      <c r="D17" s="151">
        <v>9951</v>
      </c>
      <c r="E17" s="243" t="s">
        <v>46</v>
      </c>
      <c r="F17" s="245" t="s">
        <v>47</v>
      </c>
      <c r="G17" s="154">
        <f>G11+G14+G15+G16</f>
        <v>195660</v>
      </c>
      <c r="H17" s="154">
        <f>H11+H14+H15+H16</f>
        <v>195660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37006</v>
      </c>
      <c r="D18" s="151">
        <v>37685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37433</v>
      </c>
      <c r="D19" s="155">
        <f>SUM(D11:D18)</f>
        <v>47643</v>
      </c>
      <c r="E19" s="237" t="s">
        <v>53</v>
      </c>
      <c r="F19" s="242" t="s">
        <v>54</v>
      </c>
      <c r="G19" s="152">
        <v>16113</v>
      </c>
      <c r="H19" s="152">
        <v>16113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80871</v>
      </c>
      <c r="D20" s="151">
        <v>81415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31593</v>
      </c>
      <c r="H21" s="156">
        <f>SUM(H22:H24)</f>
        <v>31593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7</v>
      </c>
      <c r="D24" s="151">
        <v>8</v>
      </c>
      <c r="E24" s="237" t="s">
        <v>72</v>
      </c>
      <c r="F24" s="242" t="s">
        <v>73</v>
      </c>
      <c r="G24" s="152">
        <v>31593</v>
      </c>
      <c r="H24" s="152">
        <v>31593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47706</v>
      </c>
      <c r="H25" s="154">
        <f>H19+H20+H21</f>
        <v>47706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7</v>
      </c>
      <c r="D27" s="155">
        <f>SUM(D23:D26)</f>
        <v>8</v>
      </c>
      <c r="E27" s="253" t="s">
        <v>83</v>
      </c>
      <c r="F27" s="242" t="s">
        <v>84</v>
      </c>
      <c r="G27" s="154">
        <f>SUM(G28:G30)</f>
        <v>13095</v>
      </c>
      <c r="H27" s="154">
        <f>SUM(H28:H30)</f>
        <v>12818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13095</v>
      </c>
      <c r="H28" s="152">
        <v>12818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>
        <v>11098</v>
      </c>
      <c r="D30" s="151">
        <v>11098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30</v>
      </c>
      <c r="H31" s="152">
        <v>277</v>
      </c>
      <c r="M31" s="157"/>
    </row>
    <row r="32" spans="1:15" ht="15">
      <c r="A32" s="235" t="s">
        <v>98</v>
      </c>
      <c r="B32" s="250" t="s">
        <v>99</v>
      </c>
      <c r="C32" s="155">
        <f>C30+C31</f>
        <v>11098</v>
      </c>
      <c r="D32" s="155">
        <f>D30+D31</f>
        <v>11098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13125</v>
      </c>
      <c r="H33" s="154">
        <f>H27+H31+H32</f>
        <v>13095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151958</v>
      </c>
      <c r="D34" s="155">
        <f>SUM(D35:D38)</f>
        <v>154272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147472</v>
      </c>
      <c r="D35" s="151">
        <v>149846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256491</v>
      </c>
      <c r="H36" s="154">
        <f>H25+H17+H33</f>
        <v>256461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4486</v>
      </c>
      <c r="D37" s="151">
        <v>4426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11693</v>
      </c>
      <c r="H44" s="152">
        <v>12284</v>
      </c>
    </row>
    <row r="45" spans="1:15" ht="15">
      <c r="A45" s="235" t="s">
        <v>136</v>
      </c>
      <c r="B45" s="249" t="s">
        <v>137</v>
      </c>
      <c r="C45" s="155">
        <f>C34+C39+C44</f>
        <v>151958</v>
      </c>
      <c r="D45" s="155">
        <f>D34+D39+D44</f>
        <v>154272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4</v>
      </c>
      <c r="H48" s="152">
        <v>4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11697</v>
      </c>
      <c r="H49" s="154">
        <f>SUM(H43:H48)</f>
        <v>12288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15067</v>
      </c>
      <c r="H53" s="152">
        <v>15067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281367</v>
      </c>
      <c r="D55" s="155">
        <f>D19+D20+D21+D27+D32+D45+D51+D53+D54</f>
        <v>294436</v>
      </c>
      <c r="E55" s="237" t="s">
        <v>172</v>
      </c>
      <c r="F55" s="261" t="s">
        <v>173</v>
      </c>
      <c r="G55" s="154">
        <f>G49+G51+G52+G53+G54</f>
        <v>26764</v>
      </c>
      <c r="H55" s="154">
        <f>H49+H51+H52+H53+H54</f>
        <v>27355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47</v>
      </c>
      <c r="D58" s="151">
        <v>76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2469</v>
      </c>
      <c r="H59" s="152">
        <v>19202</v>
      </c>
      <c r="M59" s="157"/>
    </row>
    <row r="60" spans="1:8" ht="15">
      <c r="A60" s="235" t="s">
        <v>183</v>
      </c>
      <c r="B60" s="241" t="s">
        <v>184</v>
      </c>
      <c r="C60" s="151">
        <v>23</v>
      </c>
      <c r="D60" s="151">
        <v>60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33123</v>
      </c>
      <c r="H61" s="154">
        <f>SUM(H62:H68)</f>
        <v>23759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24315</v>
      </c>
      <c r="H62" s="152">
        <v>16866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5816</v>
      </c>
      <c r="H63" s="152">
        <v>4276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70</v>
      </c>
      <c r="D64" s="155">
        <f>SUM(D58:D63)</f>
        <v>136</v>
      </c>
      <c r="E64" s="237" t="s">
        <v>200</v>
      </c>
      <c r="F64" s="242" t="s">
        <v>201</v>
      </c>
      <c r="G64" s="152">
        <v>443</v>
      </c>
      <c r="H64" s="152">
        <v>452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95</v>
      </c>
      <c r="H66" s="152">
        <v>78</v>
      </c>
    </row>
    <row r="67" spans="1:8" ht="15">
      <c r="A67" s="235" t="s">
        <v>207</v>
      </c>
      <c r="B67" s="241" t="s">
        <v>208</v>
      </c>
      <c r="C67" s="151">
        <v>67040</v>
      </c>
      <c r="D67" s="151">
        <v>56233</v>
      </c>
      <c r="E67" s="237" t="s">
        <v>209</v>
      </c>
      <c r="F67" s="242" t="s">
        <v>210</v>
      </c>
      <c r="G67" s="152">
        <v>22</v>
      </c>
      <c r="H67" s="152">
        <v>15</v>
      </c>
    </row>
    <row r="68" spans="1:8" ht="15">
      <c r="A68" s="235" t="s">
        <v>211</v>
      </c>
      <c r="B68" s="241" t="s">
        <v>212</v>
      </c>
      <c r="C68" s="151">
        <v>665</v>
      </c>
      <c r="D68" s="151">
        <v>87</v>
      </c>
      <c r="E68" s="237" t="s">
        <v>213</v>
      </c>
      <c r="F68" s="242" t="s">
        <v>214</v>
      </c>
      <c r="G68" s="152">
        <v>2432</v>
      </c>
      <c r="H68" s="152">
        <v>2072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37552</v>
      </c>
      <c r="H69" s="152">
        <v>38072</v>
      </c>
    </row>
    <row r="70" spans="1:8" ht="15">
      <c r="A70" s="235" t="s">
        <v>218</v>
      </c>
      <c r="B70" s="241" t="s">
        <v>219</v>
      </c>
      <c r="C70" s="151">
        <v>479</v>
      </c>
      <c r="D70" s="151">
        <v>375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796</v>
      </c>
      <c r="D71" s="151">
        <v>796</v>
      </c>
      <c r="E71" s="253" t="s">
        <v>46</v>
      </c>
      <c r="F71" s="273" t="s">
        <v>224</v>
      </c>
      <c r="G71" s="161">
        <f>G59+G60+G61+G69+G70</f>
        <v>73144</v>
      </c>
      <c r="H71" s="161">
        <f>H59+H60+H61+H69+H70</f>
        <v>81033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29</v>
      </c>
      <c r="D73" s="151">
        <v>13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2235</v>
      </c>
      <c r="D74" s="151">
        <v>271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71244</v>
      </c>
      <c r="D75" s="155">
        <f>SUM(D67:D74)</f>
        <v>57775</v>
      </c>
      <c r="E75" s="251" t="s">
        <v>160</v>
      </c>
      <c r="F75" s="245" t="s">
        <v>234</v>
      </c>
      <c r="G75" s="152">
        <v>16</v>
      </c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3472</v>
      </c>
      <c r="D78" s="155">
        <f>SUM(D79:D81)</f>
        <v>3472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73160</v>
      </c>
      <c r="H79" s="162">
        <f>H71+H74+H75+H76</f>
        <v>81033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3472</v>
      </c>
      <c r="D81" s="151">
        <v>3472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>
        <v>9000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3472</v>
      </c>
      <c r="D84" s="155">
        <f>D83+D82+D78</f>
        <v>12472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10</v>
      </c>
      <c r="D88" s="151">
        <v>28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2</v>
      </c>
      <c r="D89" s="151">
        <v>2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12</v>
      </c>
      <c r="D91" s="155">
        <f>SUM(D87:D90)</f>
        <v>30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250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75048</v>
      </c>
      <c r="D93" s="155">
        <f>D64+D75+D84+D91+D92</f>
        <v>70413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356415</v>
      </c>
      <c r="D94" s="164">
        <f>D93+D55</f>
        <v>364849</v>
      </c>
      <c r="E94" s="448" t="s">
        <v>270</v>
      </c>
      <c r="F94" s="289" t="s">
        <v>271</v>
      </c>
      <c r="G94" s="165">
        <f>G36+G39+G55+G79</f>
        <v>356415</v>
      </c>
      <c r="H94" s="165">
        <f>H36+H39+H55+H79</f>
        <v>364849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864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3" t="s">
        <v>888</v>
      </c>
      <c r="B98" s="432"/>
      <c r="C98" s="586" t="s">
        <v>273</v>
      </c>
      <c r="D98" s="586"/>
      <c r="E98" s="586"/>
      <c r="F98" s="170"/>
      <c r="G98" s="171"/>
      <c r="H98" s="172"/>
      <c r="M98" s="157"/>
    </row>
    <row r="99" spans="3:8" ht="15">
      <c r="C99" s="45"/>
      <c r="D99" s="1" t="s">
        <v>871</v>
      </c>
      <c r="E99" s="45"/>
      <c r="F99" s="170"/>
      <c r="G99" s="171"/>
      <c r="H99" s="172"/>
    </row>
    <row r="100" spans="1:5" ht="15">
      <c r="A100" s="173"/>
      <c r="B100" s="173"/>
      <c r="C100" s="586" t="s">
        <v>856</v>
      </c>
      <c r="D100" s="587"/>
      <c r="E100" s="587"/>
    </row>
    <row r="101" spans="1:5" ht="12.75">
      <c r="A101" s="169" t="s">
        <v>159</v>
      </c>
      <c r="D101" s="425" t="s">
        <v>874</v>
      </c>
      <c r="E101" s="556"/>
    </row>
    <row r="102" spans="4:5" ht="12.75">
      <c r="D102" s="425"/>
      <c r="E102" s="55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9">
      <selection activeCell="B49" sqref="B49"/>
    </sheetView>
  </sheetViews>
  <sheetFormatPr defaultColWidth="9.25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60" t="s">
        <v>274</v>
      </c>
      <c r="B1" s="460"/>
      <c r="C1" s="461"/>
      <c r="D1" s="462"/>
      <c r="E1" s="463"/>
      <c r="F1" s="463"/>
      <c r="G1" s="540"/>
      <c r="H1" s="540"/>
    </row>
    <row r="2" spans="1:8" ht="15">
      <c r="A2" s="464" t="s">
        <v>1</v>
      </c>
      <c r="B2" s="591" t="str">
        <f>'справка №1-БАЛАНС'!E3</f>
        <v>"ЗЪРНЕНИ ХРАНИ БЪЛГАРИЯ " АД</v>
      </c>
      <c r="C2" s="591"/>
      <c r="D2" s="591"/>
      <c r="E2" s="591"/>
      <c r="F2" s="593" t="s">
        <v>2</v>
      </c>
      <c r="G2" s="593"/>
      <c r="H2" s="522">
        <f>'справка №1-БАЛАНС'!H3</f>
        <v>175410085</v>
      </c>
    </row>
    <row r="3" spans="1:8" ht="15">
      <c r="A3" s="464" t="s">
        <v>275</v>
      </c>
      <c r="B3" s="591" t="str">
        <f>'справка №1-БАЛАНС'!E4</f>
        <v>Междинен индивидуален финансов отчет</v>
      </c>
      <c r="C3" s="591"/>
      <c r="D3" s="591"/>
      <c r="E3" s="591"/>
      <c r="F3" s="542" t="s">
        <v>4</v>
      </c>
      <c r="G3" s="523"/>
      <c r="H3" s="523" t="str">
        <f>'справка №1-БАЛАНС'!H4</f>
        <v> </v>
      </c>
    </row>
    <row r="4" spans="1:8" ht="17.25" customHeight="1">
      <c r="A4" s="464" t="s">
        <v>5</v>
      </c>
      <c r="B4" s="592" t="str">
        <f>'справка №1-БАЛАНС'!E5</f>
        <v>към 30.06.2014 год</v>
      </c>
      <c r="C4" s="592"/>
      <c r="D4" s="592"/>
      <c r="E4" s="314"/>
      <c r="F4" s="463"/>
      <c r="G4" s="540"/>
      <c r="H4" s="543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4"/>
      <c r="H7" s="544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4"/>
      <c r="H8" s="544"/>
    </row>
    <row r="9" spans="1:8" ht="12">
      <c r="A9" s="298" t="s">
        <v>283</v>
      </c>
      <c r="B9" s="299" t="s">
        <v>284</v>
      </c>
      <c r="C9" s="46">
        <v>150</v>
      </c>
      <c r="D9" s="46">
        <v>143</v>
      </c>
      <c r="E9" s="298" t="s">
        <v>285</v>
      </c>
      <c r="F9" s="545" t="s">
        <v>286</v>
      </c>
      <c r="G9" s="546"/>
      <c r="H9" s="546"/>
    </row>
    <row r="10" spans="1:8" ht="12">
      <c r="A10" s="298" t="s">
        <v>287</v>
      </c>
      <c r="B10" s="299" t="s">
        <v>288</v>
      </c>
      <c r="C10" s="46">
        <v>159</v>
      </c>
      <c r="D10" s="46">
        <v>131</v>
      </c>
      <c r="E10" s="298" t="s">
        <v>289</v>
      </c>
      <c r="F10" s="545" t="s">
        <v>290</v>
      </c>
      <c r="G10" s="546">
        <v>28</v>
      </c>
      <c r="H10" s="546">
        <v>1130</v>
      </c>
    </row>
    <row r="11" spans="1:8" ht="12">
      <c r="A11" s="298" t="s">
        <v>291</v>
      </c>
      <c r="B11" s="299" t="s">
        <v>292</v>
      </c>
      <c r="C11" s="46">
        <v>568</v>
      </c>
      <c r="D11" s="46">
        <v>643</v>
      </c>
      <c r="E11" s="300" t="s">
        <v>293</v>
      </c>
      <c r="F11" s="545" t="s">
        <v>294</v>
      </c>
      <c r="G11" s="546">
        <v>1311</v>
      </c>
      <c r="H11" s="546">
        <v>1410</v>
      </c>
    </row>
    <row r="12" spans="1:8" ht="12">
      <c r="A12" s="298" t="s">
        <v>295</v>
      </c>
      <c r="B12" s="299" t="s">
        <v>296</v>
      </c>
      <c r="C12" s="46">
        <v>620</v>
      </c>
      <c r="D12" s="46">
        <v>540</v>
      </c>
      <c r="E12" s="300" t="s">
        <v>78</v>
      </c>
      <c r="F12" s="545" t="s">
        <v>297</v>
      </c>
      <c r="G12" s="546">
        <v>165</v>
      </c>
      <c r="H12" s="546">
        <v>210</v>
      </c>
    </row>
    <row r="13" spans="1:18" ht="12">
      <c r="A13" s="298" t="s">
        <v>298</v>
      </c>
      <c r="B13" s="299" t="s">
        <v>299</v>
      </c>
      <c r="C13" s="46">
        <v>61</v>
      </c>
      <c r="D13" s="46">
        <v>62</v>
      </c>
      <c r="E13" s="301" t="s">
        <v>51</v>
      </c>
      <c r="F13" s="547" t="s">
        <v>300</v>
      </c>
      <c r="G13" s="544">
        <f>SUM(G9:G12)</f>
        <v>1504</v>
      </c>
      <c r="H13" s="544">
        <f>SUM(H9:H12)</f>
        <v>2750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8" t="s">
        <v>301</v>
      </c>
      <c r="B14" s="299" t="s">
        <v>302</v>
      </c>
      <c r="C14" s="46">
        <v>60</v>
      </c>
      <c r="D14" s="46">
        <v>1242</v>
      </c>
      <c r="E14" s="300"/>
      <c r="F14" s="548"/>
      <c r="G14" s="549"/>
      <c r="H14" s="549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0" t="s">
        <v>306</v>
      </c>
      <c r="G15" s="546"/>
      <c r="H15" s="546"/>
    </row>
    <row r="16" spans="1:8" ht="12">
      <c r="A16" s="298" t="s">
        <v>307</v>
      </c>
      <c r="B16" s="299" t="s">
        <v>308</v>
      </c>
      <c r="C16" s="47">
        <v>961</v>
      </c>
      <c r="D16" s="47">
        <v>355</v>
      </c>
      <c r="E16" s="298" t="s">
        <v>309</v>
      </c>
      <c r="F16" s="548" t="s">
        <v>310</v>
      </c>
      <c r="G16" s="551"/>
      <c r="H16" s="551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49"/>
      <c r="H17" s="549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49"/>
      <c r="H18" s="549"/>
    </row>
    <row r="19" spans="1:15" ht="12">
      <c r="A19" s="301" t="s">
        <v>51</v>
      </c>
      <c r="B19" s="303" t="s">
        <v>316</v>
      </c>
      <c r="C19" s="49">
        <f>SUM(C9:C15)+C16</f>
        <v>2579</v>
      </c>
      <c r="D19" s="49">
        <f>SUM(D9:D15)+D16</f>
        <v>3116</v>
      </c>
      <c r="E19" s="304" t="s">
        <v>317</v>
      </c>
      <c r="F19" s="548" t="s">
        <v>318</v>
      </c>
      <c r="G19" s="546">
        <v>595</v>
      </c>
      <c r="H19" s="546">
        <v>455</v>
      </c>
      <c r="I19" s="540"/>
      <c r="J19" s="540"/>
      <c r="K19" s="540"/>
      <c r="L19" s="540"/>
      <c r="M19" s="540"/>
      <c r="N19" s="540"/>
      <c r="O19" s="540"/>
    </row>
    <row r="20" spans="1:8" ht="12">
      <c r="A20" s="296"/>
      <c r="B20" s="299"/>
      <c r="C20" s="315"/>
      <c r="D20" s="315"/>
      <c r="E20" s="302" t="s">
        <v>319</v>
      </c>
      <c r="F20" s="548" t="s">
        <v>320</v>
      </c>
      <c r="G20" s="546">
        <v>280</v>
      </c>
      <c r="H20" s="546">
        <v>46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48" t="s">
        <v>323</v>
      </c>
      <c r="G21" s="546">
        <v>1428</v>
      </c>
      <c r="H21" s="546">
        <v>9339</v>
      </c>
    </row>
    <row r="22" spans="1:8" ht="24">
      <c r="A22" s="304" t="s">
        <v>324</v>
      </c>
      <c r="B22" s="305" t="s">
        <v>325</v>
      </c>
      <c r="C22" s="46">
        <v>1042</v>
      </c>
      <c r="D22" s="46">
        <v>1827</v>
      </c>
      <c r="E22" s="304" t="s">
        <v>326</v>
      </c>
      <c r="F22" s="548" t="s">
        <v>327</v>
      </c>
      <c r="G22" s="546"/>
      <c r="H22" s="546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48" t="s">
        <v>331</v>
      </c>
      <c r="G23" s="546"/>
      <c r="H23" s="546"/>
    </row>
    <row r="24" spans="1:18" ht="12">
      <c r="A24" s="298" t="s">
        <v>332</v>
      </c>
      <c r="B24" s="305" t="s">
        <v>333</v>
      </c>
      <c r="C24" s="46"/>
      <c r="D24" s="46">
        <v>19</v>
      </c>
      <c r="E24" s="301" t="s">
        <v>103</v>
      </c>
      <c r="F24" s="550" t="s">
        <v>334</v>
      </c>
      <c r="G24" s="544">
        <f>SUM(G19:G23)</f>
        <v>2303</v>
      </c>
      <c r="H24" s="544">
        <f>SUM(H19:H23)</f>
        <v>9840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8" t="s">
        <v>78</v>
      </c>
      <c r="B25" s="305" t="s">
        <v>335</v>
      </c>
      <c r="C25" s="46">
        <v>153</v>
      </c>
      <c r="D25" s="46">
        <v>199</v>
      </c>
      <c r="E25" s="302"/>
      <c r="F25" s="304"/>
      <c r="G25" s="549"/>
      <c r="H25" s="549"/>
    </row>
    <row r="26" spans="1:14" ht="12">
      <c r="A26" s="301" t="s">
        <v>76</v>
      </c>
      <c r="B26" s="306" t="s">
        <v>336</v>
      </c>
      <c r="C26" s="49">
        <f>SUM(C22:C25)</f>
        <v>1195</v>
      </c>
      <c r="D26" s="49">
        <f>SUM(D22:D25)</f>
        <v>2045</v>
      </c>
      <c r="E26" s="298"/>
      <c r="F26" s="304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1"/>
      <c r="B27" s="306"/>
      <c r="C27" s="315"/>
      <c r="D27" s="315"/>
      <c r="E27" s="298"/>
      <c r="F27" s="304"/>
      <c r="G27" s="549"/>
      <c r="H27" s="549"/>
    </row>
    <row r="28" spans="1:18" ht="12">
      <c r="A28" s="127" t="s">
        <v>337</v>
      </c>
      <c r="B28" s="293" t="s">
        <v>338</v>
      </c>
      <c r="C28" s="50">
        <f>C26+C19</f>
        <v>3774</v>
      </c>
      <c r="D28" s="50">
        <f>D26+D19</f>
        <v>5161</v>
      </c>
      <c r="E28" s="127" t="s">
        <v>339</v>
      </c>
      <c r="F28" s="550" t="s">
        <v>340</v>
      </c>
      <c r="G28" s="544">
        <f>G13+G15+G24</f>
        <v>3807</v>
      </c>
      <c r="H28" s="544">
        <f>H13+H15+H24</f>
        <v>12590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7"/>
      <c r="B29" s="293"/>
      <c r="C29" s="315"/>
      <c r="D29" s="315"/>
      <c r="E29" s="127"/>
      <c r="F29" s="548"/>
      <c r="G29" s="549"/>
      <c r="H29" s="549"/>
    </row>
    <row r="30" spans="1:18" ht="12">
      <c r="A30" s="127" t="s">
        <v>341</v>
      </c>
      <c r="B30" s="293" t="s">
        <v>342</v>
      </c>
      <c r="C30" s="50">
        <f>IF((G28-C28)&gt;0,G28-C28,0)</f>
        <v>33</v>
      </c>
      <c r="D30" s="50">
        <f>IF((H28-D28)&gt;0,H28-D28,0)</f>
        <v>7429</v>
      </c>
      <c r="E30" s="127" t="s">
        <v>343</v>
      </c>
      <c r="F30" s="550" t="s">
        <v>344</v>
      </c>
      <c r="G30" s="53">
        <f>IF((C28-G28)&gt;0,C28-G28,0)</f>
        <v>0</v>
      </c>
      <c r="H30" s="53">
        <f>IF((D28-H28)&gt;0,D28-H28,0)</f>
        <v>0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852</v>
      </c>
      <c r="B31" s="306" t="s">
        <v>345</v>
      </c>
      <c r="C31" s="46"/>
      <c r="D31" s="46"/>
      <c r="E31" s="296" t="s">
        <v>855</v>
      </c>
      <c r="F31" s="548" t="s">
        <v>346</v>
      </c>
      <c r="G31" s="546"/>
      <c r="H31" s="546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48" t="s">
        <v>350</v>
      </c>
      <c r="G32" s="546"/>
      <c r="H32" s="546"/>
    </row>
    <row r="33" spans="1:18" ht="12">
      <c r="A33" s="128" t="s">
        <v>351</v>
      </c>
      <c r="B33" s="306" t="s">
        <v>352</v>
      </c>
      <c r="C33" s="49">
        <f>C28+C31+C32</f>
        <v>3774</v>
      </c>
      <c r="D33" s="49">
        <f>D28+D31+D32</f>
        <v>5161</v>
      </c>
      <c r="E33" s="127" t="s">
        <v>353</v>
      </c>
      <c r="F33" s="550" t="s">
        <v>354</v>
      </c>
      <c r="G33" s="53">
        <f>G32+G31+G28</f>
        <v>3807</v>
      </c>
      <c r="H33" s="53">
        <f>H32+H31+H28</f>
        <v>12590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8" t="s">
        <v>355</v>
      </c>
      <c r="B34" s="293" t="s">
        <v>356</v>
      </c>
      <c r="C34" s="50">
        <f>IF((G33-C33)&gt;0,G33-C33,0)</f>
        <v>33</v>
      </c>
      <c r="D34" s="50">
        <f>IF((H33-D33)&gt;0,H33-D33,0)</f>
        <v>7429</v>
      </c>
      <c r="E34" s="128" t="s">
        <v>357</v>
      </c>
      <c r="F34" s="550" t="s">
        <v>358</v>
      </c>
      <c r="G34" s="544">
        <f>IF((C33-G33)&gt;0,C33-G33,0)</f>
        <v>0</v>
      </c>
      <c r="H34" s="544">
        <f>IF((D33-H33)&gt;0,D33-H33,0)</f>
        <v>0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6" t="s">
        <v>359</v>
      </c>
      <c r="B35" s="306" t="s">
        <v>360</v>
      </c>
      <c r="C35" s="49">
        <f>C36+C37+C38</f>
        <v>3</v>
      </c>
      <c r="D35" s="49">
        <f>D36+D37+D38</f>
        <v>743</v>
      </c>
      <c r="E35" s="308"/>
      <c r="F35" s="304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9" t="s">
        <v>361</v>
      </c>
      <c r="B36" s="305" t="s">
        <v>362</v>
      </c>
      <c r="C36" s="46">
        <v>3</v>
      </c>
      <c r="D36" s="46">
        <v>743</v>
      </c>
      <c r="E36" s="308"/>
      <c r="F36" s="304"/>
      <c r="G36" s="549"/>
      <c r="H36" s="549"/>
    </row>
    <row r="37" spans="1:8" ht="24">
      <c r="A37" s="309" t="s">
        <v>363</v>
      </c>
      <c r="B37" s="310" t="s">
        <v>364</v>
      </c>
      <c r="C37" s="430"/>
      <c r="D37" s="430"/>
      <c r="E37" s="308"/>
      <c r="F37" s="553"/>
      <c r="G37" s="549"/>
      <c r="H37" s="549"/>
    </row>
    <row r="38" spans="1:8" ht="12">
      <c r="A38" s="311" t="s">
        <v>365</v>
      </c>
      <c r="B38" s="310" t="s">
        <v>366</v>
      </c>
      <c r="C38" s="126"/>
      <c r="D38" s="126"/>
      <c r="E38" s="308"/>
      <c r="F38" s="553"/>
      <c r="G38" s="549"/>
      <c r="H38" s="549"/>
    </row>
    <row r="39" spans="1:18" ht="12">
      <c r="A39" s="312" t="s">
        <v>367</v>
      </c>
      <c r="B39" s="129" t="s">
        <v>368</v>
      </c>
      <c r="C39" s="457">
        <f>+IF((G33-C33-C35)&gt;0,G33-C33-C35,0)</f>
        <v>30</v>
      </c>
      <c r="D39" s="457">
        <f>+IF((H33-D33-D35)&gt;0,H33-D33-D35,0)</f>
        <v>6686</v>
      </c>
      <c r="E39" s="313" t="s">
        <v>369</v>
      </c>
      <c r="F39" s="554" t="s">
        <v>370</v>
      </c>
      <c r="G39" s="555">
        <f>IF(G34&gt;0,IF(C35+G34&lt;0,0,C35+G34),IF(C34-C35&lt;0,C35-C34,0))</f>
        <v>0</v>
      </c>
      <c r="H39" s="555">
        <f>IF(H34&gt;0,IF(D35+H34&lt;0,0,D35+H34),IF(D34-D35&lt;0,D35-D34,0))</f>
        <v>0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4" t="s">
        <v>373</v>
      </c>
      <c r="G40" s="546"/>
      <c r="H40" s="546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30</v>
      </c>
      <c r="D41" s="52">
        <f>IF(H39=0,IF(D39-D40&gt;0,D39-D40+H40,0),IF(H39-H40&lt;0,H40-H39+D39,0))</f>
        <v>6686</v>
      </c>
      <c r="E41" s="127" t="s">
        <v>376</v>
      </c>
      <c r="F41" s="567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8" t="s">
        <v>378</v>
      </c>
      <c r="B42" s="292" t="s">
        <v>379</v>
      </c>
      <c r="C42" s="53">
        <f>C33+C35+C39</f>
        <v>3807</v>
      </c>
      <c r="D42" s="53">
        <f>D33+D35+D39</f>
        <v>12590</v>
      </c>
      <c r="E42" s="128" t="s">
        <v>380</v>
      </c>
      <c r="F42" s="129" t="s">
        <v>381</v>
      </c>
      <c r="G42" s="53">
        <f>G39+G33</f>
        <v>3807</v>
      </c>
      <c r="H42" s="53">
        <f>H39+H33</f>
        <v>12590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4"/>
      <c r="B43" s="424"/>
      <c r="C43" s="425"/>
      <c r="D43" s="425"/>
      <c r="E43" s="426"/>
      <c r="F43" s="556"/>
      <c r="G43" s="425"/>
      <c r="H43" s="425"/>
    </row>
    <row r="44" spans="1:8" ht="12">
      <c r="A44" s="314"/>
      <c r="B44" s="424"/>
      <c r="C44" s="425"/>
      <c r="D44" s="425"/>
      <c r="E44" s="426"/>
      <c r="F44" s="556"/>
      <c r="G44" s="425"/>
      <c r="H44" s="425"/>
    </row>
    <row r="45" spans="1:8" ht="12">
      <c r="A45" s="594" t="s">
        <v>862</v>
      </c>
      <c r="B45" s="594"/>
      <c r="C45" s="594"/>
      <c r="D45" s="594"/>
      <c r="E45" s="594"/>
      <c r="F45" s="556"/>
      <c r="G45" s="425"/>
      <c r="H45" s="425"/>
    </row>
    <row r="46" spans="1:8" ht="12">
      <c r="A46" s="314"/>
      <c r="B46" s="424"/>
      <c r="C46" s="425"/>
      <c r="D46" s="425"/>
      <c r="E46" s="426"/>
      <c r="F46" s="556"/>
      <c r="G46" s="425"/>
      <c r="H46" s="425"/>
    </row>
    <row r="47" spans="1:8" ht="12">
      <c r="A47" s="314"/>
      <c r="B47" s="424"/>
      <c r="C47" s="425"/>
      <c r="D47" s="425"/>
      <c r="E47" s="426"/>
      <c r="F47" s="556"/>
      <c r="G47" s="425"/>
      <c r="H47" s="425"/>
    </row>
    <row r="48" spans="1:15" ht="12">
      <c r="A48" s="500" t="s">
        <v>272</v>
      </c>
      <c r="B48" s="574" t="s">
        <v>894</v>
      </c>
      <c r="C48" s="427" t="s">
        <v>382</v>
      </c>
      <c r="D48" s="589"/>
      <c r="E48" s="589"/>
      <c r="F48" s="589"/>
      <c r="G48" s="589"/>
      <c r="H48" s="589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5"/>
      <c r="D49" s="425" t="s">
        <v>872</v>
      </c>
      <c r="E49" s="556"/>
      <c r="F49" s="556"/>
      <c r="G49" s="559"/>
      <c r="H49" s="559"/>
    </row>
    <row r="50" spans="1:8" ht="12.75" customHeight="1">
      <c r="A50" s="557"/>
      <c r="B50" s="558"/>
      <c r="C50" s="428" t="s">
        <v>782</v>
      </c>
      <c r="D50" s="590"/>
      <c r="E50" s="590"/>
      <c r="F50" s="590"/>
      <c r="G50" s="590"/>
      <c r="H50" s="590"/>
    </row>
    <row r="51" spans="1:8" ht="12">
      <c r="A51" s="560"/>
      <c r="B51" s="556"/>
      <c r="C51" s="425"/>
      <c r="D51" s="425" t="s">
        <v>874</v>
      </c>
      <c r="E51" s="556"/>
      <c r="F51" s="556"/>
      <c r="G51" s="559"/>
      <c r="H51" s="559"/>
    </row>
    <row r="52" spans="1:8" ht="12">
      <c r="A52" s="560"/>
      <c r="B52" s="556"/>
      <c r="C52" s="425"/>
      <c r="D52" s="425"/>
      <c r="E52" s="556"/>
      <c r="F52" s="556"/>
      <c r="G52" s="559"/>
      <c r="H52" s="559"/>
    </row>
    <row r="53" spans="1:8" ht="12">
      <c r="A53" s="560"/>
      <c r="B53" s="556"/>
      <c r="C53" s="425"/>
      <c r="D53" s="425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5748031496062992" right="0.1968503937007874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D47" sqref="D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39" customWidth="1"/>
    <col min="4" max="4" width="21.25390625" style="539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384</v>
      </c>
      <c r="B4" s="467" t="str">
        <f>'справка №1-БАЛАНС'!E3</f>
        <v>"ЗЪРНЕНИ ХРАНИ БЪЛГАРИЯ " АД</v>
      </c>
      <c r="C4" s="537" t="s">
        <v>2</v>
      </c>
      <c r="D4" s="537">
        <f>'справка №1-БАЛАНС'!H3</f>
        <v>175410085</v>
      </c>
      <c r="E4" s="323"/>
      <c r="F4" s="323"/>
    </row>
    <row r="5" spans="1:4" ht="15">
      <c r="A5" s="467" t="s">
        <v>275</v>
      </c>
      <c r="B5" s="467" t="str">
        <f>'справка №1-БАЛАНС'!E4</f>
        <v>Междинен индивидуален финансов отчет</v>
      </c>
      <c r="C5" s="538" t="s">
        <v>4</v>
      </c>
      <c r="D5" s="537" t="str">
        <f>'справка №1-БАЛАНС'!H4</f>
        <v> </v>
      </c>
    </row>
    <row r="6" spans="1:6" ht="12" customHeight="1">
      <c r="A6" s="468" t="s">
        <v>5</v>
      </c>
      <c r="B6" s="502" t="str">
        <f>'справка №1-БАЛАНС'!E5</f>
        <v>към 30.06.2014 год</v>
      </c>
      <c r="C6" s="469"/>
      <c r="D6" s="470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626</v>
      </c>
      <c r="D10" s="54">
        <v>2816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-214</v>
      </c>
      <c r="D11" s="54">
        <v>-1810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-114</v>
      </c>
      <c r="D13" s="54">
        <v>-924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>
        <v>-1548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-120</v>
      </c>
      <c r="D15" s="54">
        <v>-332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-139</v>
      </c>
      <c r="D19" s="54">
        <v>20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39</v>
      </c>
      <c r="D20" s="55">
        <f>SUM(D10:D19)</f>
        <v>-1778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>
        <v>-783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>
        <v>4022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-776</v>
      </c>
      <c r="D24" s="54">
        <v>-10158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110</v>
      </c>
      <c r="D25" s="54">
        <v>3359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346</v>
      </c>
      <c r="D26" s="54">
        <v>943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94</v>
      </c>
      <c r="D28" s="54">
        <v>11281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>
        <v>46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>
        <v>12893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-226</v>
      </c>
      <c r="D32" s="55">
        <f>SUM(D22:D31)</f>
        <v>21603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7870</v>
      </c>
      <c r="D36" s="54">
        <v>11387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-16211</v>
      </c>
      <c r="D37" s="54">
        <v>-19749</v>
      </c>
      <c r="E37" s="130"/>
      <c r="F37" s="130"/>
    </row>
    <row r="38" spans="1:6" ht="12">
      <c r="A38" s="332" t="s">
        <v>440</v>
      </c>
      <c r="B38" s="333" t="s">
        <v>441</v>
      </c>
      <c r="C38" s="54">
        <v>-1</v>
      </c>
      <c r="D38" s="54">
        <v>-4</v>
      </c>
      <c r="E38" s="130"/>
      <c r="F38" s="130"/>
    </row>
    <row r="39" spans="1:6" ht="12">
      <c r="A39" s="332" t="s">
        <v>442</v>
      </c>
      <c r="B39" s="333" t="s">
        <v>443</v>
      </c>
      <c r="C39" s="54">
        <v>-236</v>
      </c>
      <c r="D39" s="54">
        <v>-2422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8955</v>
      </c>
      <c r="D41" s="54">
        <v>-9076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377</v>
      </c>
      <c r="D42" s="55">
        <f>SUM(D34:D41)</f>
        <v>-19864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190</v>
      </c>
      <c r="D43" s="55">
        <f>D42+D32+D20</f>
        <v>-39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30</v>
      </c>
      <c r="D44" s="132">
        <v>69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220</v>
      </c>
      <c r="D45" s="55">
        <f>D44+D43</f>
        <v>30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218</v>
      </c>
      <c r="D46" s="56">
        <v>28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2</v>
      </c>
      <c r="D47" s="56">
        <v>2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575" t="s">
        <v>890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95"/>
      <c r="D50" s="595"/>
      <c r="G50" s="133"/>
      <c r="H50" s="133"/>
    </row>
    <row r="51" spans="1:8" ht="12">
      <c r="A51" s="318"/>
      <c r="B51" s="318" t="s">
        <v>872</v>
      </c>
      <c r="C51" s="319"/>
      <c r="D51" s="319"/>
      <c r="G51" s="133"/>
      <c r="H51" s="133"/>
    </row>
    <row r="52" spans="1:8" ht="12">
      <c r="A52" s="318"/>
      <c r="B52" s="435" t="s">
        <v>782</v>
      </c>
      <c r="C52" s="595"/>
      <c r="D52" s="595"/>
      <c r="G52" s="133"/>
      <c r="H52" s="133"/>
    </row>
    <row r="53" spans="1:8" ht="12">
      <c r="A53" s="318"/>
      <c r="B53" s="425" t="s">
        <v>874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 C34:D41 C29:C31 D27:D31 C22:D26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1.1023622047244095" bottom="0.18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A39" sqref="A39"/>
    </sheetView>
  </sheetViews>
  <sheetFormatPr defaultColWidth="9.25390625" defaultRowHeight="12.75"/>
  <cols>
    <col min="1" max="1" width="48.375" style="535" customWidth="1"/>
    <col min="2" max="2" width="8.25390625" style="53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8" customFormat="1" ht="24" customHeight="1">
      <c r="A1" s="596" t="s">
        <v>460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28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8" customFormat="1" ht="15" customHeight="1">
      <c r="A3" s="464" t="s">
        <v>1</v>
      </c>
      <c r="B3" s="598" t="str">
        <f>'справка №1-БАЛАНС'!E3</f>
        <v>"ЗЪРНЕНИ ХРАНИ БЪЛГАРИЯ " АД</v>
      </c>
      <c r="C3" s="598"/>
      <c r="D3" s="598"/>
      <c r="E3" s="598"/>
      <c r="F3" s="598"/>
      <c r="G3" s="598"/>
      <c r="H3" s="598"/>
      <c r="I3" s="598"/>
      <c r="J3" s="473"/>
      <c r="K3" s="600" t="s">
        <v>2</v>
      </c>
      <c r="L3" s="600"/>
      <c r="M3" s="475">
        <f>'справка №1-БАЛАНС'!H3</f>
        <v>175410085</v>
      </c>
      <c r="N3" s="2"/>
    </row>
    <row r="4" spans="1:15" s="528" customFormat="1" ht="13.5" customHeight="1">
      <c r="A4" s="464" t="s">
        <v>461</v>
      </c>
      <c r="B4" s="598" t="str">
        <f>'справка №1-БАЛАНС'!E4</f>
        <v>Междинен индивидуален финансов отчет</v>
      </c>
      <c r="C4" s="598"/>
      <c r="D4" s="598"/>
      <c r="E4" s="598"/>
      <c r="F4" s="598"/>
      <c r="G4" s="598"/>
      <c r="H4" s="598"/>
      <c r="I4" s="598"/>
      <c r="J4" s="136"/>
      <c r="K4" s="601" t="s">
        <v>4</v>
      </c>
      <c r="L4" s="601"/>
      <c r="M4" s="475" t="str">
        <f>'справка №1-БАЛАНС'!H4</f>
        <v> </v>
      </c>
      <c r="N4" s="3"/>
      <c r="O4" s="3"/>
    </row>
    <row r="5" spans="1:14" s="528" customFormat="1" ht="12.75" customHeight="1">
      <c r="A5" s="464" t="s">
        <v>5</v>
      </c>
      <c r="B5" s="602" t="str">
        <f>'справка №1-БАЛАНС'!E5</f>
        <v>към 30.06.2014 год</v>
      </c>
      <c r="C5" s="602"/>
      <c r="D5" s="602"/>
      <c r="E5" s="602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29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29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29" customFormat="1" ht="22.5" customHeight="1">
      <c r="A8" s="204"/>
      <c r="B8" s="530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1"/>
      <c r="K8" s="179"/>
      <c r="L8" s="179"/>
      <c r="M8" s="181"/>
      <c r="N8" s="135"/>
    </row>
    <row r="9" spans="1:14" s="529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29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195660</v>
      </c>
      <c r="D11" s="58">
        <f>'справка №1-БАЛАНС'!H19</f>
        <v>16113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31593</v>
      </c>
      <c r="I11" s="58">
        <f>'справка №1-БАЛАНС'!H28+'справка №1-БАЛАНС'!H31</f>
        <v>13095</v>
      </c>
      <c r="J11" s="58">
        <f>'справка №1-БАЛАНС'!H29+'справка №1-БАЛАНС'!H32</f>
        <v>0</v>
      </c>
      <c r="K11" s="60"/>
      <c r="L11" s="344">
        <f>SUM(C11:K11)</f>
        <v>256461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195660</v>
      </c>
      <c r="D15" s="61">
        <f aca="true" t="shared" si="2" ref="D15:M15">D11+D12</f>
        <v>16113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31593</v>
      </c>
      <c r="I15" s="61">
        <f t="shared" si="2"/>
        <v>13095</v>
      </c>
      <c r="J15" s="61">
        <f t="shared" si="2"/>
        <v>0</v>
      </c>
      <c r="K15" s="61">
        <f t="shared" si="2"/>
        <v>0</v>
      </c>
      <c r="L15" s="344">
        <f t="shared" si="1"/>
        <v>256461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30</v>
      </c>
      <c r="J16" s="345">
        <f>+'справка №1-БАЛАНС'!G32</f>
        <v>0</v>
      </c>
      <c r="K16" s="60"/>
      <c r="L16" s="344">
        <f t="shared" si="1"/>
        <v>30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195660</v>
      </c>
      <c r="D29" s="59">
        <f aca="true" t="shared" si="6" ref="D29:M29">D17+D20+D21+D24+D28+D27+D15+D16</f>
        <v>16113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31593</v>
      </c>
      <c r="I29" s="59">
        <f t="shared" si="6"/>
        <v>13125</v>
      </c>
      <c r="J29" s="59">
        <f t="shared" si="6"/>
        <v>0</v>
      </c>
      <c r="K29" s="59">
        <f t="shared" si="6"/>
        <v>0</v>
      </c>
      <c r="L29" s="344">
        <f t="shared" si="1"/>
        <v>256491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195660</v>
      </c>
      <c r="D32" s="59">
        <f t="shared" si="7"/>
        <v>16113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31593</v>
      </c>
      <c r="I32" s="59">
        <f t="shared" si="7"/>
        <v>13125</v>
      </c>
      <c r="J32" s="59">
        <f t="shared" si="7"/>
        <v>0</v>
      </c>
      <c r="K32" s="59">
        <f t="shared" si="7"/>
        <v>0</v>
      </c>
      <c r="L32" s="344">
        <f t="shared" si="1"/>
        <v>256491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863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76" t="s">
        <v>893</v>
      </c>
      <c r="B38" s="19"/>
      <c r="C38" s="15"/>
      <c r="D38" s="597" t="s">
        <v>522</v>
      </c>
      <c r="E38" s="597"/>
      <c r="F38" s="597" t="s">
        <v>872</v>
      </c>
      <c r="G38" s="597"/>
      <c r="H38" s="597"/>
      <c r="I38" s="597"/>
      <c r="J38" s="15" t="s">
        <v>858</v>
      </c>
      <c r="K38" s="15"/>
      <c r="L38" s="597" t="s">
        <v>875</v>
      </c>
      <c r="M38" s="597"/>
      <c r="N38" s="11"/>
    </row>
    <row r="39" spans="1:13" ht="12">
      <c r="A39" s="532"/>
      <c r="B39" s="533"/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348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8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8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2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3" t="s">
        <v>384</v>
      </c>
      <c r="B2" s="614"/>
      <c r="C2" s="615" t="str">
        <f>'справка №1-БАЛАНС'!E3</f>
        <v>"ЗЪРНЕНИ ХРАНИ БЪЛГАРИЯ " АД</v>
      </c>
      <c r="D2" s="615"/>
      <c r="E2" s="615"/>
      <c r="F2" s="615"/>
      <c r="G2" s="615"/>
      <c r="H2" s="615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175410085</v>
      </c>
      <c r="P2" s="480"/>
      <c r="Q2" s="480"/>
      <c r="R2" s="522"/>
    </row>
    <row r="3" spans="1:18" ht="15">
      <c r="A3" s="613" t="s">
        <v>5</v>
      </c>
      <c r="B3" s="614"/>
      <c r="C3" s="616" t="str">
        <f>'справка №1-БАЛАНС'!E5</f>
        <v>към 30.06.2014 год</v>
      </c>
      <c r="D3" s="616"/>
      <c r="E3" s="616"/>
      <c r="F3" s="482"/>
      <c r="G3" s="482"/>
      <c r="H3" s="482"/>
      <c r="I3" s="482"/>
      <c r="J3" s="482"/>
      <c r="K3" s="482"/>
      <c r="L3" s="482"/>
      <c r="M3" s="617" t="s">
        <v>4</v>
      </c>
      <c r="N3" s="617"/>
      <c r="O3" s="479" t="str">
        <f>'справка №1-БАЛАНС'!H4</f>
        <v> </v>
      </c>
      <c r="P3" s="483"/>
      <c r="Q3" s="483"/>
      <c r="R3" s="523"/>
    </row>
    <row r="4" spans="1:18" ht="12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18" s="100" customFormat="1" ht="30.75" customHeight="1">
      <c r="A5" s="605" t="s">
        <v>464</v>
      </c>
      <c r="B5" s="606"/>
      <c r="C5" s="609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7"/>
      <c r="B6" s="608"/>
      <c r="C6" s="610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540</v>
      </c>
      <c r="E13" s="189"/>
      <c r="F13" s="189">
        <v>1</v>
      </c>
      <c r="G13" s="74">
        <f t="shared" si="2"/>
        <v>539</v>
      </c>
      <c r="H13" s="65"/>
      <c r="I13" s="65"/>
      <c r="J13" s="74">
        <f t="shared" si="3"/>
        <v>539</v>
      </c>
      <c r="K13" s="65">
        <v>533</v>
      </c>
      <c r="L13" s="65">
        <v>1</v>
      </c>
      <c r="M13" s="65">
        <v>1</v>
      </c>
      <c r="N13" s="74">
        <f t="shared" si="4"/>
        <v>533</v>
      </c>
      <c r="O13" s="65"/>
      <c r="P13" s="65"/>
      <c r="Q13" s="74">
        <f t="shared" si="0"/>
        <v>533</v>
      </c>
      <c r="R13" s="74">
        <f t="shared" si="1"/>
        <v>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6" customFormat="1" ht="24">
      <c r="A15" s="452" t="s">
        <v>859</v>
      </c>
      <c r="B15" s="374" t="s">
        <v>860</v>
      </c>
      <c r="C15" s="453" t="s">
        <v>861</v>
      </c>
      <c r="D15" s="454">
        <v>9951</v>
      </c>
      <c r="E15" s="454">
        <v>456</v>
      </c>
      <c r="F15" s="454">
        <v>9986</v>
      </c>
      <c r="G15" s="74">
        <f t="shared" si="2"/>
        <v>421</v>
      </c>
      <c r="H15" s="455"/>
      <c r="I15" s="455"/>
      <c r="J15" s="74">
        <f t="shared" si="3"/>
        <v>421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421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6" t="s">
        <v>562</v>
      </c>
      <c r="B16" s="193" t="s">
        <v>563</v>
      </c>
      <c r="C16" s="367" t="s">
        <v>564</v>
      </c>
      <c r="D16" s="189">
        <v>262</v>
      </c>
      <c r="E16" s="189"/>
      <c r="F16" s="189">
        <v>8</v>
      </c>
      <c r="G16" s="74">
        <f t="shared" si="2"/>
        <v>254</v>
      </c>
      <c r="H16" s="65"/>
      <c r="I16" s="65"/>
      <c r="J16" s="74">
        <f t="shared" si="3"/>
        <v>254</v>
      </c>
      <c r="K16" s="65">
        <v>192</v>
      </c>
      <c r="L16" s="65">
        <v>10</v>
      </c>
      <c r="M16" s="65">
        <v>5</v>
      </c>
      <c r="N16" s="74">
        <f t="shared" si="4"/>
        <v>197</v>
      </c>
      <c r="O16" s="65"/>
      <c r="P16" s="65"/>
      <c r="Q16" s="74">
        <f aca="true" t="shared" si="5" ref="Q16:Q25">N16+O16-P16</f>
        <v>197</v>
      </c>
      <c r="R16" s="74">
        <f aca="true" t="shared" si="6" ref="R16:R25">J16-Q16</f>
        <v>57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10753</v>
      </c>
      <c r="E17" s="194">
        <f>SUM(E9:E16)</f>
        <v>456</v>
      </c>
      <c r="F17" s="194">
        <f>SUM(F9:F16)</f>
        <v>9995</v>
      </c>
      <c r="G17" s="74">
        <f t="shared" si="2"/>
        <v>1214</v>
      </c>
      <c r="H17" s="75">
        <f>SUM(H9:H16)</f>
        <v>0</v>
      </c>
      <c r="I17" s="75">
        <f>SUM(I9:I16)</f>
        <v>0</v>
      </c>
      <c r="J17" s="74">
        <f t="shared" si="3"/>
        <v>1214</v>
      </c>
      <c r="K17" s="75">
        <f>SUM(K9:K16)</f>
        <v>725</v>
      </c>
      <c r="L17" s="75">
        <f>SUM(L9:L16)</f>
        <v>11</v>
      </c>
      <c r="M17" s="75">
        <f>SUM(M9:M16)</f>
        <v>6</v>
      </c>
      <c r="N17" s="74">
        <f t="shared" si="4"/>
        <v>730</v>
      </c>
      <c r="O17" s="75">
        <f>SUM(O9:O16)</f>
        <v>0</v>
      </c>
      <c r="P17" s="75">
        <f>SUM(P9:P16)</f>
        <v>0</v>
      </c>
      <c r="Q17" s="74">
        <f t="shared" si="5"/>
        <v>730</v>
      </c>
      <c r="R17" s="74">
        <f t="shared" si="6"/>
        <v>484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82828</v>
      </c>
      <c r="E18" s="187">
        <v>53</v>
      </c>
      <c r="F18" s="187">
        <v>47</v>
      </c>
      <c r="G18" s="74">
        <f t="shared" si="2"/>
        <v>82834</v>
      </c>
      <c r="H18" s="63"/>
      <c r="I18" s="63"/>
      <c r="J18" s="74">
        <f t="shared" si="3"/>
        <v>82834</v>
      </c>
      <c r="K18" s="63">
        <v>1413</v>
      </c>
      <c r="L18" s="63">
        <v>556</v>
      </c>
      <c r="M18" s="63">
        <v>6</v>
      </c>
      <c r="N18" s="74">
        <f t="shared" si="4"/>
        <v>1963</v>
      </c>
      <c r="O18" s="63"/>
      <c r="P18" s="63"/>
      <c r="Q18" s="74">
        <f t="shared" si="5"/>
        <v>1963</v>
      </c>
      <c r="R18" s="74">
        <f t="shared" si="6"/>
        <v>80871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2</v>
      </c>
      <c r="E21" s="189"/>
      <c r="F21" s="189"/>
      <c r="G21" s="74">
        <f t="shared" si="2"/>
        <v>2</v>
      </c>
      <c r="H21" s="65"/>
      <c r="I21" s="65"/>
      <c r="J21" s="74">
        <f t="shared" si="3"/>
        <v>2</v>
      </c>
      <c r="K21" s="65">
        <v>2</v>
      </c>
      <c r="L21" s="65"/>
      <c r="M21" s="65"/>
      <c r="N21" s="74">
        <f t="shared" si="4"/>
        <v>2</v>
      </c>
      <c r="O21" s="65"/>
      <c r="P21" s="65"/>
      <c r="Q21" s="74">
        <f t="shared" si="5"/>
        <v>2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18</v>
      </c>
      <c r="E22" s="189"/>
      <c r="F22" s="189"/>
      <c r="G22" s="74">
        <f t="shared" si="2"/>
        <v>18</v>
      </c>
      <c r="H22" s="65"/>
      <c r="I22" s="65"/>
      <c r="J22" s="74">
        <f t="shared" si="3"/>
        <v>18</v>
      </c>
      <c r="K22" s="65">
        <v>10</v>
      </c>
      <c r="L22" s="65">
        <v>1</v>
      </c>
      <c r="M22" s="65"/>
      <c r="N22" s="74">
        <f t="shared" si="4"/>
        <v>11</v>
      </c>
      <c r="O22" s="65"/>
      <c r="P22" s="65"/>
      <c r="Q22" s="74">
        <f t="shared" si="5"/>
        <v>11</v>
      </c>
      <c r="R22" s="74">
        <f t="shared" si="6"/>
        <v>7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20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20</v>
      </c>
      <c r="H25" s="66">
        <f t="shared" si="7"/>
        <v>0</v>
      </c>
      <c r="I25" s="66">
        <f t="shared" si="7"/>
        <v>0</v>
      </c>
      <c r="J25" s="67">
        <f t="shared" si="3"/>
        <v>20</v>
      </c>
      <c r="K25" s="66">
        <f t="shared" si="7"/>
        <v>12</v>
      </c>
      <c r="L25" s="66">
        <f t="shared" si="7"/>
        <v>1</v>
      </c>
      <c r="M25" s="66">
        <f t="shared" si="7"/>
        <v>0</v>
      </c>
      <c r="N25" s="67">
        <f t="shared" si="4"/>
        <v>13</v>
      </c>
      <c r="O25" s="66">
        <f t="shared" si="7"/>
        <v>0</v>
      </c>
      <c r="P25" s="66">
        <f t="shared" si="7"/>
        <v>0</v>
      </c>
      <c r="Q25" s="67">
        <f t="shared" si="5"/>
        <v>13</v>
      </c>
      <c r="R25" s="67">
        <f t="shared" si="6"/>
        <v>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154272</v>
      </c>
      <c r="E27" s="192">
        <f aca="true" t="shared" si="8" ref="E27:P27">SUM(E28:E31)</f>
        <v>60</v>
      </c>
      <c r="F27" s="192">
        <f t="shared" si="8"/>
        <v>2374</v>
      </c>
      <c r="G27" s="71">
        <f t="shared" si="2"/>
        <v>151958</v>
      </c>
      <c r="H27" s="70">
        <f t="shared" si="8"/>
        <v>0</v>
      </c>
      <c r="I27" s="70">
        <f t="shared" si="8"/>
        <v>0</v>
      </c>
      <c r="J27" s="71">
        <f t="shared" si="3"/>
        <v>151958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151958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149846</v>
      </c>
      <c r="E28" s="189"/>
      <c r="F28" s="189">
        <v>2374</v>
      </c>
      <c r="G28" s="74">
        <f t="shared" si="2"/>
        <v>147472</v>
      </c>
      <c r="H28" s="65"/>
      <c r="I28" s="65"/>
      <c r="J28" s="74">
        <f t="shared" si="3"/>
        <v>147472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147472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4426</v>
      </c>
      <c r="E30" s="189">
        <v>60</v>
      </c>
      <c r="F30" s="189"/>
      <c r="G30" s="74">
        <f t="shared" si="2"/>
        <v>4486</v>
      </c>
      <c r="H30" s="72"/>
      <c r="I30" s="72"/>
      <c r="J30" s="74">
        <f t="shared" si="3"/>
        <v>4486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4486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3472</v>
      </c>
      <c r="E37" s="189"/>
      <c r="F37" s="189"/>
      <c r="G37" s="74">
        <f t="shared" si="2"/>
        <v>3472</v>
      </c>
      <c r="H37" s="72"/>
      <c r="I37" s="72"/>
      <c r="J37" s="74">
        <f t="shared" si="3"/>
        <v>3472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3472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157744</v>
      </c>
      <c r="E38" s="194">
        <f aca="true" t="shared" si="12" ref="E38:P38">E27+E32+E37</f>
        <v>60</v>
      </c>
      <c r="F38" s="194">
        <f t="shared" si="12"/>
        <v>2374</v>
      </c>
      <c r="G38" s="74">
        <f t="shared" si="2"/>
        <v>155430</v>
      </c>
      <c r="H38" s="75">
        <f t="shared" si="12"/>
        <v>0</v>
      </c>
      <c r="I38" s="75">
        <f t="shared" si="12"/>
        <v>0</v>
      </c>
      <c r="J38" s="74">
        <f t="shared" si="3"/>
        <v>155430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155430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0" customFormat="1" ht="12">
      <c r="A39" s="370" t="s">
        <v>603</v>
      </c>
      <c r="B39" s="370" t="s">
        <v>604</v>
      </c>
      <c r="C39" s="369" t="s">
        <v>605</v>
      </c>
      <c r="D39" s="568">
        <v>11098</v>
      </c>
      <c r="E39" s="568"/>
      <c r="F39" s="568"/>
      <c r="G39" s="74">
        <f t="shared" si="2"/>
        <v>11098</v>
      </c>
      <c r="H39" s="568"/>
      <c r="I39" s="568"/>
      <c r="J39" s="74">
        <f t="shared" si="3"/>
        <v>11098</v>
      </c>
      <c r="K39" s="568"/>
      <c r="L39" s="568"/>
      <c r="M39" s="568"/>
      <c r="N39" s="74">
        <f t="shared" si="4"/>
        <v>0</v>
      </c>
      <c r="O39" s="568"/>
      <c r="P39" s="568"/>
      <c r="Q39" s="74">
        <f t="shared" si="9"/>
        <v>0</v>
      </c>
      <c r="R39" s="74">
        <f t="shared" si="10"/>
        <v>11098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262443</v>
      </c>
      <c r="E40" s="437">
        <f>E17+E18+E19+E25+E38+E39</f>
        <v>569</v>
      </c>
      <c r="F40" s="437">
        <f aca="true" t="shared" si="13" ref="F40:R40">F17+F18+F19+F25+F38+F39</f>
        <v>12416</v>
      </c>
      <c r="G40" s="437">
        <f t="shared" si="13"/>
        <v>250596</v>
      </c>
      <c r="H40" s="437">
        <f t="shared" si="13"/>
        <v>0</v>
      </c>
      <c r="I40" s="437">
        <f t="shared" si="13"/>
        <v>0</v>
      </c>
      <c r="J40" s="437">
        <f t="shared" si="13"/>
        <v>250596</v>
      </c>
      <c r="K40" s="437">
        <f t="shared" si="13"/>
        <v>2150</v>
      </c>
      <c r="L40" s="437">
        <f t="shared" si="13"/>
        <v>568</v>
      </c>
      <c r="M40" s="437">
        <f t="shared" si="13"/>
        <v>12</v>
      </c>
      <c r="N40" s="437">
        <f t="shared" si="13"/>
        <v>2706</v>
      </c>
      <c r="O40" s="437">
        <f t="shared" si="13"/>
        <v>0</v>
      </c>
      <c r="P40" s="437">
        <f t="shared" si="13"/>
        <v>0</v>
      </c>
      <c r="Q40" s="437">
        <f t="shared" si="13"/>
        <v>2706</v>
      </c>
      <c r="R40" s="437">
        <f t="shared" si="13"/>
        <v>247890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577" t="s">
        <v>891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8"/>
      <c r="L44" s="618"/>
      <c r="M44" s="618"/>
      <c r="N44" s="618"/>
      <c r="O44" s="611" t="s">
        <v>782</v>
      </c>
      <c r="P44" s="612"/>
      <c r="Q44" s="612"/>
      <c r="R44" s="612"/>
    </row>
    <row r="45" spans="1:18" ht="12">
      <c r="A45" s="349"/>
      <c r="B45" s="349"/>
      <c r="C45" s="349"/>
      <c r="D45" s="527"/>
      <c r="E45" s="527"/>
      <c r="F45" s="527"/>
      <c r="G45" s="349"/>
      <c r="H45" s="349"/>
      <c r="I45" s="349"/>
      <c r="J45" s="349" t="s">
        <v>872</v>
      </c>
      <c r="K45" s="349"/>
      <c r="L45" s="349"/>
      <c r="M45" s="349"/>
      <c r="N45" s="349"/>
      <c r="O45" s="349"/>
      <c r="P45" s="597" t="s">
        <v>875</v>
      </c>
      <c r="Q45" s="597"/>
      <c r="R45" s="349"/>
    </row>
    <row r="46" spans="1:18" ht="12">
      <c r="A46" s="349"/>
      <c r="B46" s="349"/>
      <c r="C46" s="349"/>
      <c r="D46" s="527"/>
      <c r="E46" s="527"/>
      <c r="F46" s="527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7"/>
      <c r="E47" s="527"/>
      <c r="F47" s="527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7"/>
      <c r="E48" s="527"/>
      <c r="F48" s="527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7"/>
      <c r="E49" s="527"/>
      <c r="F49" s="527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7"/>
      <c r="E50" s="527"/>
      <c r="F50" s="527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K44:N44"/>
    <mergeCell ref="Q5:Q6"/>
    <mergeCell ref="R5:R6"/>
    <mergeCell ref="J5:J6"/>
    <mergeCell ref="A5:B6"/>
    <mergeCell ref="C5:C6"/>
    <mergeCell ref="P45:Q45"/>
    <mergeCell ref="O44:R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5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2" t="s">
        <v>610</v>
      </c>
      <c r="B1" s="622"/>
      <c r="C1" s="622"/>
      <c r="D1" s="622"/>
      <c r="E1" s="622"/>
      <c r="F1" s="137"/>
    </row>
    <row r="2" spans="1:6" ht="12">
      <c r="A2" s="487"/>
      <c r="B2" s="488"/>
      <c r="C2" s="489"/>
      <c r="D2" s="107"/>
      <c r="E2" s="521"/>
      <c r="F2" s="99"/>
    </row>
    <row r="3" spans="1:15" ht="13.5" customHeight="1">
      <c r="A3" s="490" t="s">
        <v>384</v>
      </c>
      <c r="B3" s="626" t="str">
        <f>'справка №1-БАЛАНС'!E3</f>
        <v>"ЗЪРНЕНИ ХРАНИ БЪЛГАРИЯ " АД</v>
      </c>
      <c r="C3" s="627"/>
      <c r="D3" s="522" t="s">
        <v>2</v>
      </c>
      <c r="E3" s="107">
        <f>'справка №1-БАЛАНС'!H3</f>
        <v>175410085</v>
      </c>
      <c r="F3" s="519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23" t="str">
        <f>'справка №1-БАЛАНС'!E5</f>
        <v>към 30.06.2014 год</v>
      </c>
      <c r="C4" s="624"/>
      <c r="D4" s="523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611</v>
      </c>
      <c r="B5" s="493"/>
      <c r="C5" s="494"/>
      <c r="D5" s="107"/>
      <c r="E5" s="495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67040</v>
      </c>
      <c r="D24" s="119">
        <f>SUM(D25:D27)</f>
        <v>67040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422</v>
      </c>
      <c r="D25" s="108">
        <v>422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30</v>
      </c>
      <c r="D26" s="108">
        <v>30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66588</v>
      </c>
      <c r="D27" s="108">
        <v>66588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665</v>
      </c>
      <c r="D28" s="108">
        <v>665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479</v>
      </c>
      <c r="D30" s="108">
        <v>479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796</v>
      </c>
      <c r="D31" s="108">
        <v>796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2264</v>
      </c>
      <c r="D38" s="105">
        <f>SUM(D39:D42)</f>
        <v>2264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2264</v>
      </c>
      <c r="D42" s="108">
        <v>2264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71244</v>
      </c>
      <c r="D43" s="104">
        <f>D24+D28+D29+D31+D30+D32+D33+D38</f>
        <v>71244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71244</v>
      </c>
      <c r="D44" s="103">
        <f>D43+D21+D19+D9</f>
        <v>71244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11598</v>
      </c>
      <c r="D56" s="103">
        <f>D57+D59</f>
        <v>0</v>
      </c>
      <c r="E56" s="119">
        <f t="shared" si="1"/>
        <v>11598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11598</v>
      </c>
      <c r="D57" s="108"/>
      <c r="E57" s="119">
        <f t="shared" si="1"/>
        <v>11598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4</v>
      </c>
      <c r="D64" s="108"/>
      <c r="E64" s="119">
        <f t="shared" si="1"/>
        <v>4</v>
      </c>
      <c r="F64" s="110"/>
    </row>
    <row r="65" spans="1:6" ht="12">
      <c r="A65" s="396" t="s">
        <v>710</v>
      </c>
      <c r="B65" s="397" t="s">
        <v>711</v>
      </c>
      <c r="C65" s="109">
        <v>4</v>
      </c>
      <c r="D65" s="109"/>
      <c r="E65" s="119">
        <f t="shared" si="1"/>
        <v>4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11602</v>
      </c>
      <c r="D66" s="103">
        <f>D52+D56+D61+D62+D63+D64</f>
        <v>0</v>
      </c>
      <c r="E66" s="119">
        <f t="shared" si="1"/>
        <v>11602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15067</v>
      </c>
      <c r="D68" s="108"/>
      <c r="E68" s="119">
        <f t="shared" si="1"/>
        <v>15067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24100</v>
      </c>
      <c r="D71" s="105">
        <f>SUM(D72:D74)</f>
        <v>24100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111</v>
      </c>
      <c r="D72" s="108">
        <v>111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23989</v>
      </c>
      <c r="D74" s="108">
        <v>23989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3748</v>
      </c>
      <c r="D75" s="103">
        <f>D76+D78</f>
        <v>3748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3748</v>
      </c>
      <c r="D76" s="108">
        <v>3748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10007</v>
      </c>
      <c r="D85" s="104">
        <f>SUM(D86:D90)+D94</f>
        <v>10007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5188</v>
      </c>
      <c r="D86" s="108">
        <v>5188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471</v>
      </c>
      <c r="D87" s="108">
        <v>471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116</v>
      </c>
      <c r="D89" s="108">
        <v>116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4201</v>
      </c>
      <c r="D90" s="103">
        <f>SUM(D91:D93)</f>
        <v>4201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1125</v>
      </c>
      <c r="D91" s="108">
        <v>1125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1854</v>
      </c>
      <c r="D92" s="108">
        <v>1854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1222</v>
      </c>
      <c r="D93" s="108">
        <v>1222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31</v>
      </c>
      <c r="D94" s="108">
        <v>31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38031</v>
      </c>
      <c r="D95" s="108">
        <v>38031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75886</v>
      </c>
      <c r="D96" s="104">
        <f>D85+D80+D75+D71+D95</f>
        <v>75886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102555</v>
      </c>
      <c r="D97" s="104">
        <f>D96+D68+D66</f>
        <v>75886</v>
      </c>
      <c r="E97" s="104">
        <f>E96+E68+E66</f>
        <v>26669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4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4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1" t="s">
        <v>781</v>
      </c>
      <c r="B107" s="621"/>
      <c r="C107" s="621"/>
      <c r="D107" s="621"/>
      <c r="E107" s="621"/>
      <c r="F107" s="62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5" t="s">
        <v>891</v>
      </c>
      <c r="B109" s="620"/>
      <c r="C109" s="620" t="s">
        <v>873</v>
      </c>
      <c r="D109" s="620"/>
      <c r="E109" s="620"/>
      <c r="F109" s="62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9" t="s">
        <v>867</v>
      </c>
      <c r="D111" s="619"/>
      <c r="E111" s="619"/>
      <c r="F111" s="619"/>
    </row>
    <row r="112" spans="1:6" ht="12">
      <c r="A112" s="349"/>
      <c r="B112" s="388"/>
      <c r="C112" s="597" t="s">
        <v>875</v>
      </c>
      <c r="D112" s="597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8">
    <mergeCell ref="C112:D112"/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1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5" sqref="B5:F5"/>
    </sheetView>
  </sheetViews>
  <sheetFormatPr defaultColWidth="10.75390625" defaultRowHeight="12.75"/>
  <cols>
    <col min="1" max="1" width="52.75390625" style="107" customWidth="1"/>
    <col min="2" max="2" width="9.125" style="520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384</v>
      </c>
      <c r="B4" s="628" t="str">
        <f>'справка №1-БАЛАНС'!E3</f>
        <v>"ЗЪРНЕНИ ХРАНИ БЪЛГАРИЯ " АД</v>
      </c>
      <c r="C4" s="628"/>
      <c r="D4" s="628"/>
      <c r="E4" s="628"/>
      <c r="F4" s="628"/>
      <c r="G4" s="634" t="s">
        <v>2</v>
      </c>
      <c r="H4" s="634"/>
      <c r="I4" s="497">
        <f>'справка №1-БАЛАНС'!H3</f>
        <v>175410085</v>
      </c>
    </row>
    <row r="5" spans="1:9" ht="15">
      <c r="A5" s="498" t="s">
        <v>5</v>
      </c>
      <c r="B5" s="629" t="str">
        <f>'справка №1-БАЛАНС'!E5</f>
        <v>към 30.06.2014 год</v>
      </c>
      <c r="C5" s="629"/>
      <c r="D5" s="629"/>
      <c r="E5" s="629"/>
      <c r="F5" s="629"/>
      <c r="G5" s="632" t="s">
        <v>4</v>
      </c>
      <c r="H5" s="633"/>
      <c r="I5" s="497" t="str">
        <f>'справка №1-БАЛАНС'!H4</f>
        <v> 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785</v>
      </c>
    </row>
    <row r="7" spans="1:9" s="516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6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6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7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7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7" customFormat="1" ht="15">
      <c r="A12" s="76" t="s">
        <v>795</v>
      </c>
      <c r="B12" s="90" t="s">
        <v>796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7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7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7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7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7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7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7" customFormat="1" ht="12">
      <c r="A19" s="76" t="s">
        <v>795</v>
      </c>
      <c r="B19" s="90" t="s">
        <v>805</v>
      </c>
      <c r="C19" s="98">
        <v>105223</v>
      </c>
      <c r="D19" s="98"/>
      <c r="E19" s="98"/>
      <c r="F19" s="98">
        <v>3472</v>
      </c>
      <c r="G19" s="98"/>
      <c r="H19" s="98"/>
      <c r="I19" s="434">
        <f t="shared" si="0"/>
        <v>3472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1" t="s">
        <v>582</v>
      </c>
      <c r="B26" s="92" t="s">
        <v>818</v>
      </c>
      <c r="C26" s="85">
        <f aca="true" t="shared" si="2" ref="C26:H26">SUM(C19:C25)</f>
        <v>105223</v>
      </c>
      <c r="D26" s="85">
        <f t="shared" si="2"/>
        <v>0</v>
      </c>
      <c r="E26" s="85">
        <f t="shared" si="2"/>
        <v>0</v>
      </c>
      <c r="F26" s="85">
        <f t="shared" si="2"/>
        <v>3472</v>
      </c>
      <c r="G26" s="85">
        <f t="shared" si="2"/>
        <v>0</v>
      </c>
      <c r="H26" s="85">
        <f t="shared" si="2"/>
        <v>0</v>
      </c>
      <c r="I26" s="434">
        <f t="shared" si="0"/>
        <v>3472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7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7" customFormat="1" ht="15" customHeight="1">
      <c r="A30" s="578" t="s">
        <v>891</v>
      </c>
      <c r="B30" s="631"/>
      <c r="C30" s="631"/>
      <c r="D30" s="456" t="s">
        <v>820</v>
      </c>
      <c r="E30" s="630"/>
      <c r="F30" s="630"/>
      <c r="G30" s="630"/>
      <c r="H30" s="420" t="s">
        <v>782</v>
      </c>
      <c r="I30" s="630"/>
      <c r="J30" s="630"/>
    </row>
    <row r="31" spans="1:9" s="517" customFormat="1" ht="12">
      <c r="A31" s="349"/>
      <c r="B31" s="388"/>
      <c r="C31" s="349"/>
      <c r="D31" s="519"/>
      <c r="E31" s="519" t="s">
        <v>872</v>
      </c>
      <c r="F31" s="519"/>
      <c r="G31" s="519"/>
      <c r="H31" s="597" t="s">
        <v>875</v>
      </c>
      <c r="I31" s="597"/>
    </row>
    <row r="32" spans="1:9" s="517" customFormat="1" ht="12">
      <c r="A32" s="349"/>
      <c r="B32" s="388"/>
      <c r="C32" s="349"/>
      <c r="D32" s="519"/>
      <c r="E32" s="519"/>
      <c r="F32" s="519"/>
      <c r="G32" s="519"/>
      <c r="H32" s="519"/>
      <c r="I32" s="519"/>
    </row>
    <row r="33" spans="1:9" s="517" customFormat="1" ht="12">
      <c r="A33" s="107"/>
      <c r="B33" s="520"/>
      <c r="C33" s="107"/>
      <c r="D33" s="521"/>
      <c r="E33" s="521"/>
      <c r="F33" s="521"/>
      <c r="G33" s="521"/>
      <c r="H33" s="521"/>
      <c r="I33" s="521"/>
    </row>
    <row r="34" spans="1:9" s="517" customFormat="1" ht="12">
      <c r="A34" s="107"/>
      <c r="B34" s="520"/>
      <c r="C34" s="107"/>
      <c r="D34" s="521"/>
      <c r="E34" s="521"/>
      <c r="F34" s="521"/>
      <c r="G34" s="521"/>
      <c r="H34" s="521"/>
      <c r="I34" s="521"/>
    </row>
    <row r="35" spans="1:9" s="517" customFormat="1" ht="12">
      <c r="A35" s="107"/>
      <c r="B35" s="520"/>
      <c r="C35" s="107"/>
      <c r="D35" s="521"/>
      <c r="E35" s="521"/>
      <c r="F35" s="521"/>
      <c r="G35" s="521"/>
      <c r="H35" s="521"/>
      <c r="I35" s="521"/>
    </row>
    <row r="36" spans="1:9" s="517" customFormat="1" ht="12">
      <c r="A36" s="107"/>
      <c r="B36" s="520"/>
      <c r="C36" s="107"/>
      <c r="D36" s="521"/>
      <c r="E36" s="521"/>
      <c r="F36" s="521"/>
      <c r="G36" s="521"/>
      <c r="H36" s="521"/>
      <c r="I36" s="521"/>
    </row>
    <row r="37" spans="1:9" s="517" customFormat="1" ht="12">
      <c r="A37" s="107"/>
      <c r="B37" s="520"/>
      <c r="C37" s="107"/>
      <c r="D37" s="521"/>
      <c r="E37" s="521"/>
      <c r="F37" s="521"/>
      <c r="G37" s="521"/>
      <c r="H37" s="521"/>
      <c r="I37" s="521"/>
    </row>
    <row r="38" spans="1:9" s="517" customFormat="1" ht="12">
      <c r="A38" s="107"/>
      <c r="B38" s="520"/>
      <c r="C38" s="107"/>
      <c r="D38" s="521"/>
      <c r="E38" s="521"/>
      <c r="F38" s="521"/>
      <c r="G38" s="521"/>
      <c r="H38" s="521"/>
      <c r="I38" s="521"/>
    </row>
    <row r="39" spans="1:9" s="517" customFormat="1" ht="12">
      <c r="A39" s="107"/>
      <c r="B39" s="520"/>
      <c r="C39" s="107"/>
      <c r="D39" s="521"/>
      <c r="E39" s="521"/>
      <c r="F39" s="521"/>
      <c r="G39" s="521"/>
      <c r="H39" s="521"/>
      <c r="I39" s="521"/>
    </row>
    <row r="40" spans="1:9" s="517" customFormat="1" ht="12">
      <c r="A40" s="107"/>
      <c r="B40" s="520"/>
      <c r="C40" s="107"/>
      <c r="D40" s="521"/>
      <c r="E40" s="521"/>
      <c r="F40" s="521"/>
      <c r="G40" s="521"/>
      <c r="H40" s="521"/>
      <c r="I40" s="521"/>
    </row>
    <row r="41" spans="1:9" s="517" customFormat="1" ht="12">
      <c r="A41" s="107"/>
      <c r="B41" s="520"/>
      <c r="C41" s="107"/>
      <c r="D41" s="521"/>
      <c r="E41" s="521"/>
      <c r="F41" s="521"/>
      <c r="G41" s="521"/>
      <c r="H41" s="521"/>
      <c r="I41" s="521"/>
    </row>
    <row r="42" spans="1:9" s="517" customFormat="1" ht="12">
      <c r="A42" s="107"/>
      <c r="B42" s="520"/>
      <c r="C42" s="107"/>
      <c r="D42" s="521"/>
      <c r="E42" s="521"/>
      <c r="F42" s="521"/>
      <c r="G42" s="521"/>
      <c r="H42" s="521"/>
      <c r="I42" s="521"/>
    </row>
    <row r="43" spans="1:9" s="517" customFormat="1" ht="12">
      <c r="A43" s="107"/>
      <c r="B43" s="520"/>
      <c r="C43" s="107"/>
      <c r="D43" s="521"/>
      <c r="E43" s="521"/>
      <c r="F43" s="521"/>
      <c r="G43" s="521"/>
      <c r="H43" s="521"/>
      <c r="I43" s="521"/>
    </row>
    <row r="44" spans="1:9" s="517" customFormat="1" ht="12">
      <c r="A44" s="107"/>
      <c r="B44" s="520"/>
      <c r="C44" s="107"/>
      <c r="D44" s="521"/>
      <c r="E44" s="521"/>
      <c r="F44" s="521"/>
      <c r="G44" s="521"/>
      <c r="H44" s="521"/>
      <c r="I44" s="521"/>
    </row>
    <row r="45" spans="1:9" s="517" customFormat="1" ht="12">
      <c r="A45" s="107"/>
      <c r="B45" s="520"/>
      <c r="C45" s="107"/>
      <c r="D45" s="521"/>
      <c r="E45" s="521"/>
      <c r="F45" s="521"/>
      <c r="G45" s="521"/>
      <c r="H45" s="521"/>
      <c r="I45" s="521"/>
    </row>
    <row r="46" spans="1:9" s="517" customFormat="1" ht="12">
      <c r="A46" s="107"/>
      <c r="B46" s="520"/>
      <c r="C46" s="107"/>
      <c r="D46" s="521"/>
      <c r="E46" s="521"/>
      <c r="F46" s="521"/>
      <c r="G46" s="521"/>
      <c r="H46" s="521"/>
      <c r="I46" s="521"/>
    </row>
    <row r="47" spans="1:9" s="517" customFormat="1" ht="12">
      <c r="A47" s="107"/>
      <c r="B47" s="520"/>
      <c r="C47" s="107"/>
      <c r="D47" s="521"/>
      <c r="E47" s="521"/>
      <c r="F47" s="521"/>
      <c r="G47" s="521"/>
      <c r="H47" s="521"/>
      <c r="I47" s="521"/>
    </row>
    <row r="48" spans="1:9" s="517" customFormat="1" ht="12">
      <c r="A48" s="107"/>
      <c r="B48" s="520"/>
      <c r="C48" s="107"/>
      <c r="D48" s="521"/>
      <c r="E48" s="521"/>
      <c r="F48" s="521"/>
      <c r="G48" s="521"/>
      <c r="H48" s="521"/>
      <c r="I48" s="521"/>
    </row>
    <row r="49" spans="1:9" s="517" customFormat="1" ht="12">
      <c r="A49" s="107"/>
      <c r="B49" s="520"/>
      <c r="C49" s="107"/>
      <c r="D49" s="521"/>
      <c r="E49" s="521"/>
      <c r="F49" s="521"/>
      <c r="G49" s="521"/>
      <c r="H49" s="521"/>
      <c r="I49" s="521"/>
    </row>
    <row r="50" spans="1:9" s="517" customFormat="1" ht="12">
      <c r="A50" s="107"/>
      <c r="B50" s="520"/>
      <c r="C50" s="107"/>
      <c r="D50" s="521"/>
      <c r="E50" s="521"/>
      <c r="F50" s="521"/>
      <c r="G50" s="521"/>
      <c r="H50" s="521"/>
      <c r="I50" s="521"/>
    </row>
    <row r="51" spans="1:9" s="517" customFormat="1" ht="12">
      <c r="A51" s="107"/>
      <c r="B51" s="520"/>
      <c r="C51" s="107"/>
      <c r="D51" s="521"/>
      <c r="E51" s="521"/>
      <c r="F51" s="521"/>
      <c r="G51" s="521"/>
      <c r="H51" s="521"/>
      <c r="I51" s="521"/>
    </row>
    <row r="52" spans="1:9" s="517" customFormat="1" ht="12">
      <c r="A52" s="107"/>
      <c r="B52" s="520"/>
      <c r="C52" s="107"/>
      <c r="D52" s="521"/>
      <c r="E52" s="521"/>
      <c r="F52" s="521"/>
      <c r="G52" s="521"/>
      <c r="H52" s="521"/>
      <c r="I52" s="521"/>
    </row>
    <row r="53" spans="1:9" s="517" customFormat="1" ht="12">
      <c r="A53" s="107"/>
      <c r="B53" s="520"/>
      <c r="C53" s="107"/>
      <c r="D53" s="521"/>
      <c r="E53" s="521"/>
      <c r="F53" s="521"/>
      <c r="G53" s="521"/>
      <c r="H53" s="521"/>
      <c r="I53" s="521"/>
    </row>
    <row r="54" spans="1:9" s="517" customFormat="1" ht="12">
      <c r="A54" s="107"/>
      <c r="B54" s="520"/>
      <c r="C54" s="107"/>
      <c r="D54" s="521"/>
      <c r="E54" s="521"/>
      <c r="F54" s="521"/>
      <c r="G54" s="521"/>
      <c r="H54" s="521"/>
      <c r="I54" s="521"/>
    </row>
    <row r="55" spans="1:9" s="517" customFormat="1" ht="12">
      <c r="A55" s="107"/>
      <c r="B55" s="520"/>
      <c r="C55" s="107"/>
      <c r="D55" s="521"/>
      <c r="E55" s="521"/>
      <c r="F55" s="521"/>
      <c r="G55" s="521"/>
      <c r="H55" s="521"/>
      <c r="I55" s="521"/>
    </row>
    <row r="56" spans="1:9" s="517" customFormat="1" ht="12">
      <c r="A56" s="107"/>
      <c r="B56" s="520"/>
      <c r="C56" s="107"/>
      <c r="D56" s="521"/>
      <c r="E56" s="521"/>
      <c r="F56" s="521"/>
      <c r="G56" s="521"/>
      <c r="H56" s="521"/>
      <c r="I56" s="521"/>
    </row>
    <row r="57" spans="1:9" s="517" customFormat="1" ht="12">
      <c r="A57" s="107"/>
      <c r="B57" s="520"/>
      <c r="C57" s="107"/>
      <c r="D57" s="521"/>
      <c r="E57" s="521"/>
      <c r="F57" s="521"/>
      <c r="G57" s="521"/>
      <c r="H57" s="521"/>
      <c r="I57" s="521"/>
    </row>
    <row r="58" spans="1:9" s="517" customFormat="1" ht="12">
      <c r="A58" s="107"/>
      <c r="B58" s="520"/>
      <c r="C58" s="107"/>
      <c r="D58" s="521"/>
      <c r="E58" s="521"/>
      <c r="F58" s="521"/>
      <c r="G58" s="521"/>
      <c r="H58" s="521"/>
      <c r="I58" s="521"/>
    </row>
    <row r="59" spans="1:9" s="517" customFormat="1" ht="12">
      <c r="A59" s="107"/>
      <c r="B59" s="520"/>
      <c r="C59" s="107"/>
      <c r="D59" s="521"/>
      <c r="E59" s="521"/>
      <c r="F59" s="521"/>
      <c r="G59" s="521"/>
      <c r="H59" s="521"/>
      <c r="I59" s="521"/>
    </row>
    <row r="60" spans="1:9" s="517" customFormat="1" ht="12">
      <c r="A60" s="107"/>
      <c r="B60" s="520"/>
      <c r="C60" s="107"/>
      <c r="D60" s="521"/>
      <c r="E60" s="521"/>
      <c r="F60" s="521"/>
      <c r="G60" s="521"/>
      <c r="H60" s="521"/>
      <c r="I60" s="521"/>
    </row>
    <row r="61" spans="1:9" s="517" customFormat="1" ht="12">
      <c r="A61" s="107"/>
      <c r="B61" s="520"/>
      <c r="C61" s="107"/>
      <c r="D61" s="521"/>
      <c r="E61" s="521"/>
      <c r="F61" s="521"/>
      <c r="G61" s="521"/>
      <c r="H61" s="521"/>
      <c r="I61" s="521"/>
    </row>
    <row r="62" spans="1:9" s="517" customFormat="1" ht="12">
      <c r="A62" s="107"/>
      <c r="B62" s="520"/>
      <c r="C62" s="107"/>
      <c r="D62" s="521"/>
      <c r="E62" s="521"/>
      <c r="F62" s="521"/>
      <c r="G62" s="521"/>
      <c r="H62" s="521"/>
      <c r="I62" s="521"/>
    </row>
    <row r="63" spans="1:9" s="517" customFormat="1" ht="12">
      <c r="A63" s="107"/>
      <c r="B63" s="520"/>
      <c r="C63" s="107"/>
      <c r="D63" s="521"/>
      <c r="E63" s="521"/>
      <c r="F63" s="521"/>
      <c r="G63" s="521"/>
      <c r="H63" s="521"/>
      <c r="I63" s="521"/>
    </row>
    <row r="64" spans="1:9" s="517" customFormat="1" ht="12">
      <c r="A64" s="107"/>
      <c r="B64" s="520"/>
      <c r="C64" s="107"/>
      <c r="D64" s="521"/>
      <c r="E64" s="521"/>
      <c r="F64" s="521"/>
      <c r="G64" s="521"/>
      <c r="H64" s="521"/>
      <c r="I64" s="521"/>
    </row>
    <row r="65" spans="1:9" s="517" customFormat="1" ht="12">
      <c r="A65" s="107"/>
      <c r="B65" s="520"/>
      <c r="C65" s="107"/>
      <c r="D65" s="521"/>
      <c r="E65" s="521"/>
      <c r="F65" s="521"/>
      <c r="G65" s="521"/>
      <c r="H65" s="521"/>
      <c r="I65" s="521"/>
    </row>
    <row r="66" spans="1:9" s="517" customFormat="1" ht="12">
      <c r="A66" s="107"/>
      <c r="B66" s="520"/>
      <c r="C66" s="107"/>
      <c r="D66" s="521"/>
      <c r="E66" s="521"/>
      <c r="F66" s="521"/>
      <c r="G66" s="521"/>
      <c r="H66" s="521"/>
      <c r="I66" s="521"/>
    </row>
    <row r="67" spans="1:9" s="517" customFormat="1" ht="12">
      <c r="A67" s="107"/>
      <c r="B67" s="520"/>
      <c r="C67" s="107"/>
      <c r="D67" s="521"/>
      <c r="E67" s="521"/>
      <c r="F67" s="521"/>
      <c r="G67" s="521"/>
      <c r="H67" s="521"/>
      <c r="I67" s="521"/>
    </row>
    <row r="68" spans="1:9" s="517" customFormat="1" ht="12">
      <c r="A68" s="107"/>
      <c r="B68" s="520"/>
      <c r="C68" s="107"/>
      <c r="D68" s="521"/>
      <c r="E68" s="521"/>
      <c r="F68" s="521"/>
      <c r="G68" s="521"/>
      <c r="H68" s="521"/>
      <c r="I68" s="521"/>
    </row>
    <row r="69" spans="1:9" s="517" customFormat="1" ht="12">
      <c r="A69" s="107"/>
      <c r="B69" s="520"/>
      <c r="C69" s="107"/>
      <c r="D69" s="521"/>
      <c r="E69" s="521"/>
      <c r="F69" s="521"/>
      <c r="G69" s="521"/>
      <c r="H69" s="521"/>
      <c r="I69" s="521"/>
    </row>
    <row r="70" spans="1:9" s="517" customFormat="1" ht="12">
      <c r="A70" s="107"/>
      <c r="B70" s="520"/>
      <c r="C70" s="107"/>
      <c r="D70" s="521"/>
      <c r="E70" s="521"/>
      <c r="F70" s="521"/>
      <c r="G70" s="521"/>
      <c r="H70" s="521"/>
      <c r="I70" s="521"/>
    </row>
    <row r="71" spans="1:9" s="517" customFormat="1" ht="12">
      <c r="A71" s="107"/>
      <c r="B71" s="520"/>
      <c r="C71" s="107"/>
      <c r="D71" s="521"/>
      <c r="E71" s="521"/>
      <c r="F71" s="521"/>
      <c r="G71" s="521"/>
      <c r="H71" s="521"/>
      <c r="I71" s="521"/>
    </row>
    <row r="72" spans="1:9" s="517" customFormat="1" ht="12">
      <c r="A72" s="107"/>
      <c r="B72" s="520"/>
      <c r="C72" s="107"/>
      <c r="D72" s="521"/>
      <c r="E72" s="521"/>
      <c r="F72" s="521"/>
      <c r="G72" s="521"/>
      <c r="H72" s="521"/>
      <c r="I72" s="521"/>
    </row>
    <row r="73" spans="1:9" s="517" customFormat="1" ht="12">
      <c r="A73" s="107"/>
      <c r="B73" s="520"/>
      <c r="C73" s="107"/>
      <c r="D73" s="521"/>
      <c r="E73" s="521"/>
      <c r="F73" s="521"/>
      <c r="G73" s="521"/>
      <c r="H73" s="521"/>
      <c r="I73" s="521"/>
    </row>
    <row r="74" spans="1:9" s="517" customFormat="1" ht="12">
      <c r="A74" s="107"/>
      <c r="B74" s="520"/>
      <c r="C74" s="107"/>
      <c r="D74" s="521"/>
      <c r="E74" s="521"/>
      <c r="F74" s="521"/>
      <c r="G74" s="521"/>
      <c r="H74" s="521"/>
      <c r="I74" s="521"/>
    </row>
    <row r="75" spans="1:9" s="517" customFormat="1" ht="12">
      <c r="A75" s="107"/>
      <c r="B75" s="520"/>
      <c r="C75" s="107"/>
      <c r="D75" s="521"/>
      <c r="E75" s="521"/>
      <c r="F75" s="521"/>
      <c r="G75" s="521"/>
      <c r="H75" s="521"/>
      <c r="I75" s="521"/>
    </row>
    <row r="76" spans="1:9" s="517" customFormat="1" ht="12">
      <c r="A76" s="107"/>
      <c r="B76" s="520"/>
      <c r="C76" s="107"/>
      <c r="D76" s="521"/>
      <c r="E76" s="521"/>
      <c r="F76" s="521"/>
      <c r="G76" s="521"/>
      <c r="H76" s="521"/>
      <c r="I76" s="521"/>
    </row>
    <row r="77" spans="1:9" s="517" customFormat="1" ht="12">
      <c r="A77" s="107"/>
      <c r="B77" s="520"/>
      <c r="C77" s="107"/>
      <c r="D77" s="521"/>
      <c r="E77" s="521"/>
      <c r="F77" s="521"/>
      <c r="G77" s="521"/>
      <c r="H77" s="521"/>
      <c r="I77" s="521"/>
    </row>
    <row r="78" spans="1:9" s="517" customFormat="1" ht="12">
      <c r="A78" s="107"/>
      <c r="B78" s="520"/>
      <c r="C78" s="107"/>
      <c r="D78" s="521"/>
      <c r="E78" s="521"/>
      <c r="F78" s="521"/>
      <c r="G78" s="521"/>
      <c r="H78" s="521"/>
      <c r="I78" s="521"/>
    </row>
    <row r="79" spans="1:9" s="517" customFormat="1" ht="12">
      <c r="A79" s="107"/>
      <c r="B79" s="520"/>
      <c r="C79" s="107"/>
      <c r="D79" s="521"/>
      <c r="E79" s="521"/>
      <c r="F79" s="521"/>
      <c r="G79" s="521"/>
      <c r="H79" s="521"/>
      <c r="I79" s="521"/>
    </row>
    <row r="80" spans="1:9" s="517" customFormat="1" ht="12">
      <c r="A80" s="107"/>
      <c r="B80" s="520"/>
      <c r="C80" s="107"/>
      <c r="D80" s="521"/>
      <c r="E80" s="521"/>
      <c r="F80" s="521"/>
      <c r="G80" s="521"/>
      <c r="H80" s="521"/>
      <c r="I80" s="521"/>
    </row>
    <row r="81" spans="1:9" s="517" customFormat="1" ht="12">
      <c r="A81" s="107"/>
      <c r="B81" s="520"/>
      <c r="C81" s="107"/>
      <c r="D81" s="521"/>
      <c r="E81" s="521"/>
      <c r="F81" s="521"/>
      <c r="G81" s="521"/>
      <c r="H81" s="521"/>
      <c r="I81" s="521"/>
    </row>
    <row r="82" spans="1:9" s="517" customFormat="1" ht="12">
      <c r="A82" s="107"/>
      <c r="B82" s="520"/>
      <c r="C82" s="107"/>
      <c r="D82" s="521"/>
      <c r="E82" s="521"/>
      <c r="F82" s="521"/>
      <c r="G82" s="521"/>
      <c r="H82" s="521"/>
      <c r="I82" s="521"/>
    </row>
    <row r="83" spans="1:9" s="517" customFormat="1" ht="12">
      <c r="A83" s="107"/>
      <c r="B83" s="520"/>
      <c r="C83" s="107"/>
      <c r="D83" s="521"/>
      <c r="E83" s="521"/>
      <c r="F83" s="521"/>
      <c r="G83" s="521"/>
      <c r="H83" s="521"/>
      <c r="I83" s="521"/>
    </row>
    <row r="84" spans="1:9" s="517" customFormat="1" ht="12">
      <c r="A84" s="107"/>
      <c r="B84" s="520"/>
      <c r="C84" s="107"/>
      <c r="D84" s="521"/>
      <c r="E84" s="521"/>
      <c r="F84" s="521"/>
      <c r="G84" s="521"/>
      <c r="H84" s="521"/>
      <c r="I84" s="521"/>
    </row>
    <row r="85" spans="1:9" s="517" customFormat="1" ht="12">
      <c r="A85" s="107"/>
      <c r="B85" s="520"/>
      <c r="C85" s="107"/>
      <c r="D85" s="521"/>
      <c r="E85" s="521"/>
      <c r="F85" s="521"/>
      <c r="G85" s="521"/>
      <c r="H85" s="521"/>
      <c r="I85" s="521"/>
    </row>
    <row r="86" spans="1:9" s="517" customFormat="1" ht="12">
      <c r="A86" s="107"/>
      <c r="B86" s="520"/>
      <c r="C86" s="107"/>
      <c r="D86" s="521"/>
      <c r="E86" s="521"/>
      <c r="F86" s="521"/>
      <c r="G86" s="521"/>
      <c r="H86" s="521"/>
      <c r="I86" s="521"/>
    </row>
    <row r="87" spans="1:9" s="517" customFormat="1" ht="12">
      <c r="A87" s="107"/>
      <c r="B87" s="520"/>
      <c r="C87" s="107"/>
      <c r="D87" s="521"/>
      <c r="E87" s="521"/>
      <c r="F87" s="521"/>
      <c r="G87" s="521"/>
      <c r="H87" s="521"/>
      <c r="I87" s="521"/>
    </row>
    <row r="88" spans="1:9" s="517" customFormat="1" ht="12">
      <c r="A88" s="107"/>
      <c r="B88" s="520"/>
      <c r="C88" s="107"/>
      <c r="D88" s="521"/>
      <c r="E88" s="521"/>
      <c r="F88" s="521"/>
      <c r="G88" s="521"/>
      <c r="H88" s="521"/>
      <c r="I88" s="521"/>
    </row>
    <row r="89" spans="1:9" s="517" customFormat="1" ht="12">
      <c r="A89" s="107"/>
      <c r="B89" s="520"/>
      <c r="C89" s="107"/>
      <c r="D89" s="521"/>
      <c r="E89" s="521"/>
      <c r="F89" s="521"/>
      <c r="G89" s="521"/>
      <c r="H89" s="521"/>
      <c r="I89" s="521"/>
    </row>
    <row r="90" spans="1:9" s="517" customFormat="1" ht="12">
      <c r="A90" s="107"/>
      <c r="B90" s="520"/>
      <c r="C90" s="107"/>
      <c r="D90" s="521"/>
      <c r="E90" s="521"/>
      <c r="F90" s="521"/>
      <c r="G90" s="521"/>
      <c r="H90" s="521"/>
      <c r="I90" s="521"/>
    </row>
    <row r="91" spans="1:9" s="517" customFormat="1" ht="12">
      <c r="A91" s="107"/>
      <c r="B91" s="520"/>
      <c r="C91" s="107"/>
      <c r="D91" s="521"/>
      <c r="E91" s="521"/>
      <c r="F91" s="521"/>
      <c r="G91" s="521"/>
      <c r="H91" s="521"/>
      <c r="I91" s="521"/>
    </row>
    <row r="92" spans="1:9" s="517" customFormat="1" ht="12">
      <c r="A92" s="107"/>
      <c r="B92" s="520"/>
      <c r="C92" s="107"/>
      <c r="D92" s="521"/>
      <c r="E92" s="521"/>
      <c r="F92" s="521"/>
      <c r="G92" s="521"/>
      <c r="H92" s="521"/>
      <c r="I92" s="521"/>
    </row>
    <row r="93" spans="1:9" s="517" customFormat="1" ht="12">
      <c r="A93" s="107"/>
      <c r="B93" s="520"/>
      <c r="C93" s="107"/>
      <c r="D93" s="521"/>
      <c r="E93" s="521"/>
      <c r="F93" s="521"/>
      <c r="G93" s="521"/>
      <c r="H93" s="521"/>
      <c r="I93" s="521"/>
    </row>
    <row r="94" spans="1:9" s="517" customFormat="1" ht="12">
      <c r="A94" s="107"/>
      <c r="B94" s="520"/>
      <c r="C94" s="107"/>
      <c r="D94" s="521"/>
      <c r="E94" s="521"/>
      <c r="F94" s="521"/>
      <c r="G94" s="521"/>
      <c r="H94" s="521"/>
      <c r="I94" s="521"/>
    </row>
    <row r="95" spans="1:9" s="517" customFormat="1" ht="12">
      <c r="A95" s="107"/>
      <c r="B95" s="520"/>
      <c r="C95" s="107"/>
      <c r="D95" s="521"/>
      <c r="E95" s="521"/>
      <c r="F95" s="521"/>
      <c r="G95" s="521"/>
      <c r="H95" s="521"/>
      <c r="I95" s="521"/>
    </row>
    <row r="96" spans="1:9" s="517" customFormat="1" ht="12">
      <c r="A96" s="107"/>
      <c r="B96" s="520"/>
      <c r="C96" s="107"/>
      <c r="D96" s="521"/>
      <c r="E96" s="521"/>
      <c r="F96" s="521"/>
      <c r="G96" s="521"/>
      <c r="H96" s="521"/>
      <c r="I96" s="521"/>
    </row>
    <row r="97" spans="1:9" s="517" customFormat="1" ht="12">
      <c r="A97" s="107"/>
      <c r="B97" s="520"/>
      <c r="C97" s="107"/>
      <c r="D97" s="521"/>
      <c r="E97" s="521"/>
      <c r="F97" s="521"/>
      <c r="G97" s="521"/>
      <c r="H97" s="521"/>
      <c r="I97" s="521"/>
    </row>
    <row r="98" spans="1:9" s="517" customFormat="1" ht="12">
      <c r="A98" s="107"/>
      <c r="B98" s="520"/>
      <c r="C98" s="107"/>
      <c r="D98" s="521"/>
      <c r="E98" s="521"/>
      <c r="F98" s="521"/>
      <c r="G98" s="521"/>
      <c r="H98" s="521"/>
      <c r="I98" s="521"/>
    </row>
    <row r="99" spans="1:9" s="517" customFormat="1" ht="12">
      <c r="A99" s="107"/>
      <c r="B99" s="520"/>
      <c r="C99" s="107"/>
      <c r="D99" s="521"/>
      <c r="E99" s="521"/>
      <c r="F99" s="521"/>
      <c r="G99" s="521"/>
      <c r="H99" s="521"/>
      <c r="I99" s="521"/>
    </row>
    <row r="100" spans="1:9" s="517" customFormat="1" ht="12">
      <c r="A100" s="107"/>
      <c r="B100" s="520"/>
      <c r="C100" s="107"/>
      <c r="D100" s="521"/>
      <c r="E100" s="521"/>
      <c r="F100" s="521"/>
      <c r="G100" s="521"/>
      <c r="H100" s="521"/>
      <c r="I100" s="521"/>
    </row>
    <row r="101" spans="1:9" s="517" customFormat="1" ht="12">
      <c r="A101" s="107"/>
      <c r="B101" s="520"/>
      <c r="C101" s="107"/>
      <c r="D101" s="521"/>
      <c r="E101" s="521"/>
      <c r="F101" s="521"/>
      <c r="G101" s="521"/>
      <c r="H101" s="521"/>
      <c r="I101" s="521"/>
    </row>
    <row r="102" spans="1:9" s="517" customFormat="1" ht="12">
      <c r="A102" s="107"/>
      <c r="B102" s="520"/>
      <c r="C102" s="107"/>
      <c r="D102" s="521"/>
      <c r="E102" s="521"/>
      <c r="F102" s="521"/>
      <c r="G102" s="521"/>
      <c r="H102" s="521"/>
      <c r="I102" s="521"/>
    </row>
    <row r="103" spans="1:9" s="517" customFormat="1" ht="12">
      <c r="A103" s="107"/>
      <c r="B103" s="520"/>
      <c r="C103" s="107"/>
      <c r="D103" s="521"/>
      <c r="E103" s="521"/>
      <c r="F103" s="521"/>
      <c r="G103" s="521"/>
      <c r="H103" s="521"/>
      <c r="I103" s="521"/>
    </row>
    <row r="104" spans="1:9" s="517" customFormat="1" ht="12">
      <c r="A104" s="107"/>
      <c r="B104" s="520"/>
      <c r="C104" s="107"/>
      <c r="D104" s="521"/>
      <c r="E104" s="521"/>
      <c r="F104" s="521"/>
      <c r="G104" s="521"/>
      <c r="H104" s="521"/>
      <c r="I104" s="521"/>
    </row>
    <row r="105" spans="1:9" s="517" customFormat="1" ht="12">
      <c r="A105" s="107"/>
      <c r="B105" s="520"/>
      <c r="C105" s="107"/>
      <c r="D105" s="521"/>
      <c r="E105" s="521"/>
      <c r="F105" s="521"/>
      <c r="G105" s="521"/>
      <c r="H105" s="521"/>
      <c r="I105" s="521"/>
    </row>
    <row r="106" spans="1:9" s="517" customFormat="1" ht="12">
      <c r="A106" s="107"/>
      <c r="B106" s="520"/>
      <c r="C106" s="107"/>
      <c r="D106" s="521"/>
      <c r="E106" s="521"/>
      <c r="F106" s="521"/>
      <c r="G106" s="521"/>
      <c r="H106" s="521"/>
      <c r="I106" s="521"/>
    </row>
    <row r="107" spans="1:9" s="517" customFormat="1" ht="12">
      <c r="A107" s="107"/>
      <c r="B107" s="520"/>
      <c r="C107" s="107"/>
      <c r="D107" s="521"/>
      <c r="E107" s="521"/>
      <c r="F107" s="521"/>
      <c r="G107" s="521"/>
      <c r="H107" s="521"/>
      <c r="I107" s="521"/>
    </row>
    <row r="108" spans="1:9" s="517" customFormat="1" ht="12">
      <c r="A108" s="107"/>
      <c r="B108" s="520"/>
      <c r="C108" s="107"/>
      <c r="D108" s="521"/>
      <c r="E108" s="521"/>
      <c r="F108" s="521"/>
      <c r="G108" s="521"/>
      <c r="H108" s="521"/>
      <c r="I108" s="521"/>
    </row>
    <row r="109" spans="1:9" s="517" customFormat="1" ht="12">
      <c r="A109" s="107"/>
      <c r="B109" s="520"/>
      <c r="C109" s="107"/>
      <c r="D109" s="521"/>
      <c r="E109" s="521"/>
      <c r="F109" s="521"/>
      <c r="G109" s="521"/>
      <c r="H109" s="521"/>
      <c r="I109" s="521"/>
    </row>
    <row r="110" spans="1:9" s="517" customFormat="1" ht="12">
      <c r="A110" s="107"/>
      <c r="B110" s="520"/>
      <c r="C110" s="107"/>
      <c r="D110" s="521"/>
      <c r="E110" s="521"/>
      <c r="F110" s="521"/>
      <c r="G110" s="521"/>
      <c r="H110" s="521"/>
      <c r="I110" s="521"/>
    </row>
    <row r="111" spans="1:9" s="517" customFormat="1" ht="12">
      <c r="A111" s="107"/>
      <c r="B111" s="520"/>
      <c r="C111" s="107"/>
      <c r="D111" s="521"/>
      <c r="E111" s="521"/>
      <c r="F111" s="521"/>
      <c r="G111" s="521"/>
      <c r="H111" s="521"/>
      <c r="I111" s="521"/>
    </row>
    <row r="112" spans="1:9" s="517" customFormat="1" ht="12">
      <c r="A112" s="107"/>
      <c r="B112" s="520"/>
      <c r="C112" s="107"/>
      <c r="D112" s="521"/>
      <c r="E112" s="521"/>
      <c r="F112" s="521"/>
      <c r="G112" s="521"/>
      <c r="H112" s="521"/>
      <c r="I112" s="521"/>
    </row>
    <row r="113" spans="1:9" s="517" customFormat="1" ht="12">
      <c r="A113" s="107"/>
      <c r="B113" s="520"/>
      <c r="C113" s="107"/>
      <c r="D113" s="521"/>
      <c r="E113" s="521"/>
      <c r="F113" s="521"/>
      <c r="G113" s="521"/>
      <c r="H113" s="521"/>
      <c r="I113" s="521"/>
    </row>
    <row r="114" spans="1:9" s="517" customFormat="1" ht="12">
      <c r="A114" s="107"/>
      <c r="B114" s="520"/>
      <c r="C114" s="107"/>
      <c r="D114" s="521"/>
      <c r="E114" s="521"/>
      <c r="F114" s="521"/>
      <c r="G114" s="521"/>
      <c r="H114" s="521"/>
      <c r="I114" s="521"/>
    </row>
    <row r="115" spans="1:9" s="517" customFormat="1" ht="12">
      <c r="A115" s="107"/>
      <c r="B115" s="520"/>
      <c r="C115" s="107"/>
      <c r="D115" s="521"/>
      <c r="E115" s="521"/>
      <c r="F115" s="521"/>
      <c r="G115" s="521"/>
      <c r="H115" s="521"/>
      <c r="I115" s="521"/>
    </row>
    <row r="116" spans="1:9" s="517" customFormat="1" ht="12">
      <c r="A116" s="107"/>
      <c r="B116" s="520"/>
      <c r="C116" s="107"/>
      <c r="D116" s="521"/>
      <c r="E116" s="521"/>
      <c r="F116" s="521"/>
      <c r="G116" s="521"/>
      <c r="H116" s="521"/>
      <c r="I116" s="521"/>
    </row>
    <row r="117" spans="1:9" s="517" customFormat="1" ht="12">
      <c r="A117" s="107"/>
      <c r="B117" s="520"/>
      <c r="C117" s="107"/>
      <c r="D117" s="521"/>
      <c r="E117" s="521"/>
      <c r="F117" s="521"/>
      <c r="G117" s="521"/>
      <c r="H117" s="521"/>
      <c r="I117" s="521"/>
    </row>
    <row r="118" spans="1:9" s="517" customFormat="1" ht="12">
      <c r="A118" s="107"/>
      <c r="B118" s="520"/>
      <c r="C118" s="107"/>
      <c r="D118" s="521"/>
      <c r="E118" s="521"/>
      <c r="F118" s="521"/>
      <c r="G118" s="521"/>
      <c r="H118" s="521"/>
      <c r="I118" s="521"/>
    </row>
    <row r="119" spans="1:9" s="517" customFormat="1" ht="12">
      <c r="A119" s="107"/>
      <c r="B119" s="520"/>
      <c r="C119" s="107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 password="CF7A" sheet="1" objects="1" scenarios="1"/>
  <mergeCells count="8">
    <mergeCell ref="H31:I31"/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3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7"/>
  <sheetViews>
    <sheetView tabSelected="1" zoomScalePageLayoutView="0" workbookViewId="0" topLeftCell="A1">
      <selection activeCell="D13" sqref="D13"/>
    </sheetView>
  </sheetViews>
  <sheetFormatPr defaultColWidth="10.75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5" t="str">
        <f>'справка №1-БАЛАНС'!E3</f>
        <v>"ЗЪРНЕНИ ХРАНИ БЪЛГАРИЯ " АД</v>
      </c>
      <c r="C5" s="635"/>
      <c r="D5" s="635"/>
      <c r="E5" s="566" t="s">
        <v>2</v>
      </c>
      <c r="F5" s="450">
        <f>'справка №1-БАЛАНС'!H3</f>
        <v>175410085</v>
      </c>
    </row>
    <row r="6" spans="1:13" ht="15" customHeight="1">
      <c r="A6" s="27" t="s">
        <v>823</v>
      </c>
      <c r="B6" s="636" t="str">
        <f>'справка №1-БАЛАНС'!E5</f>
        <v>към 30.06.2014 год</v>
      </c>
      <c r="C6" s="636"/>
      <c r="D6" s="506"/>
      <c r="E6" s="565" t="s">
        <v>4</v>
      </c>
      <c r="F6" s="507" t="str">
        <f>'справка №1-БАЛАНС'!H4</f>
        <v> 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1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866</v>
      </c>
      <c r="B12" s="37"/>
      <c r="C12" s="440">
        <v>5681</v>
      </c>
      <c r="D12" s="440">
        <v>67</v>
      </c>
      <c r="E12" s="440"/>
      <c r="F12" s="442">
        <f>C12-E12</f>
        <v>5681</v>
      </c>
    </row>
    <row r="13" spans="1:6" ht="12.75">
      <c r="A13" s="36" t="s">
        <v>870</v>
      </c>
      <c r="B13" s="37"/>
      <c r="C13" s="440">
        <v>51346</v>
      </c>
      <c r="D13" s="440">
        <v>100</v>
      </c>
      <c r="E13" s="440"/>
      <c r="F13" s="442">
        <f aca="true" t="shared" si="0" ref="F13:F18">C13-E13</f>
        <v>51346</v>
      </c>
    </row>
    <row r="14" spans="1:6" ht="15">
      <c r="A14" s="572" t="s">
        <v>876</v>
      </c>
      <c r="B14" s="37"/>
      <c r="C14" s="440">
        <v>5</v>
      </c>
      <c r="D14" s="440">
        <v>100</v>
      </c>
      <c r="E14" s="440"/>
      <c r="F14" s="442">
        <f t="shared" si="0"/>
        <v>5</v>
      </c>
    </row>
    <row r="15" spans="1:6" ht="15">
      <c r="A15" s="572" t="s">
        <v>877</v>
      </c>
      <c r="B15" s="37"/>
      <c r="C15" s="440">
        <v>5</v>
      </c>
      <c r="D15" s="440">
        <v>100</v>
      </c>
      <c r="E15" s="440"/>
      <c r="F15" s="442">
        <f t="shared" si="0"/>
        <v>5</v>
      </c>
    </row>
    <row r="16" spans="1:6" ht="15">
      <c r="A16" s="572" t="s">
        <v>878</v>
      </c>
      <c r="B16" s="37"/>
      <c r="C16" s="440">
        <v>62478</v>
      </c>
      <c r="D16" s="440">
        <v>51.22</v>
      </c>
      <c r="E16" s="440"/>
      <c r="F16" s="442">
        <f t="shared" si="0"/>
        <v>62478</v>
      </c>
    </row>
    <row r="17" spans="1:6" ht="15">
      <c r="A17" s="572" t="s">
        <v>879</v>
      </c>
      <c r="B17" s="37"/>
      <c r="C17" s="440">
        <v>4896</v>
      </c>
      <c r="D17" s="440">
        <v>68</v>
      </c>
      <c r="E17" s="440"/>
      <c r="F17" s="442">
        <f t="shared" si="0"/>
        <v>4896</v>
      </c>
    </row>
    <row r="18" spans="1:6" ht="15">
      <c r="A18" s="572" t="s">
        <v>880</v>
      </c>
      <c r="B18" s="37"/>
      <c r="C18" s="440">
        <v>37</v>
      </c>
      <c r="D18" s="440">
        <v>50</v>
      </c>
      <c r="E18" s="440"/>
      <c r="F18" s="442">
        <f t="shared" si="0"/>
        <v>37</v>
      </c>
    </row>
    <row r="19" spans="1:6" ht="15">
      <c r="A19" s="572" t="s">
        <v>881</v>
      </c>
      <c r="B19" s="37"/>
      <c r="C19" s="440">
        <v>220</v>
      </c>
      <c r="D19" s="440">
        <v>60</v>
      </c>
      <c r="E19" s="440"/>
      <c r="F19" s="442">
        <f aca="true" t="shared" si="1" ref="F19:F29">C19-E19</f>
        <v>220</v>
      </c>
    </row>
    <row r="20" spans="1:6" ht="15">
      <c r="A20" s="572" t="s">
        <v>882</v>
      </c>
      <c r="B20" s="37"/>
      <c r="C20" s="440">
        <v>68</v>
      </c>
      <c r="D20" s="440">
        <v>60</v>
      </c>
      <c r="E20" s="440"/>
      <c r="F20" s="442">
        <f t="shared" si="1"/>
        <v>68</v>
      </c>
    </row>
    <row r="21" spans="1:6" ht="15">
      <c r="A21" s="572" t="s">
        <v>883</v>
      </c>
      <c r="B21" s="37"/>
      <c r="C21" s="440">
        <v>29</v>
      </c>
      <c r="D21" s="440">
        <v>60</v>
      </c>
      <c r="E21" s="440"/>
      <c r="F21" s="442">
        <f t="shared" si="1"/>
        <v>29</v>
      </c>
    </row>
    <row r="22" spans="1:6" ht="15">
      <c r="A22" s="572" t="s">
        <v>884</v>
      </c>
      <c r="B22" s="37"/>
      <c r="C22" s="440">
        <v>160</v>
      </c>
      <c r="D22" s="440">
        <v>66</v>
      </c>
      <c r="E22" s="440"/>
      <c r="F22" s="442">
        <f t="shared" si="1"/>
        <v>160</v>
      </c>
    </row>
    <row r="23" spans="1:6" ht="15">
      <c r="A23" s="572" t="s">
        <v>885</v>
      </c>
      <c r="B23" s="37"/>
      <c r="C23" s="440">
        <v>122</v>
      </c>
      <c r="D23" s="440">
        <v>60</v>
      </c>
      <c r="E23" s="440"/>
      <c r="F23" s="442">
        <f t="shared" si="1"/>
        <v>122</v>
      </c>
    </row>
    <row r="24" spans="1:6" ht="15">
      <c r="A24" s="572" t="s">
        <v>886</v>
      </c>
      <c r="B24" s="37"/>
      <c r="C24" s="440">
        <v>1231</v>
      </c>
      <c r="D24" s="440">
        <v>88.32</v>
      </c>
      <c r="E24" s="440"/>
      <c r="F24" s="442">
        <f t="shared" si="1"/>
        <v>1231</v>
      </c>
    </row>
    <row r="25" spans="1:6" ht="15">
      <c r="A25" s="572" t="s">
        <v>887</v>
      </c>
      <c r="B25" s="37"/>
      <c r="C25" s="440">
        <v>21194</v>
      </c>
      <c r="D25" s="440">
        <v>69.05</v>
      </c>
      <c r="E25" s="440"/>
      <c r="F25" s="442">
        <f t="shared" si="1"/>
        <v>21194</v>
      </c>
    </row>
    <row r="26" spans="1:6" ht="12.75">
      <c r="A26" s="580"/>
      <c r="B26" s="37"/>
      <c r="C26" s="440"/>
      <c r="D26" s="440"/>
      <c r="E26" s="440"/>
      <c r="F26" s="442">
        <f t="shared" si="1"/>
        <v>0</v>
      </c>
    </row>
    <row r="27" spans="1:6" ht="12.75">
      <c r="A27" s="580"/>
      <c r="B27" s="37"/>
      <c r="C27" s="440"/>
      <c r="D27" s="440"/>
      <c r="E27" s="440"/>
      <c r="F27" s="442">
        <f t="shared" si="1"/>
        <v>0</v>
      </c>
    </row>
    <row r="28" spans="1:6" ht="12.75">
      <c r="A28" s="580"/>
      <c r="B28" s="37"/>
      <c r="C28" s="440"/>
      <c r="D28" s="440"/>
      <c r="E28" s="440"/>
      <c r="F28" s="442">
        <f t="shared" si="1"/>
        <v>0</v>
      </c>
    </row>
    <row r="29" spans="1:6" ht="12.75">
      <c r="A29" s="580"/>
      <c r="B29" s="37"/>
      <c r="C29" s="440"/>
      <c r="D29" s="440"/>
      <c r="E29" s="440"/>
      <c r="F29" s="442">
        <f t="shared" si="1"/>
        <v>0</v>
      </c>
    </row>
    <row r="30" spans="1:16" ht="11.25" customHeight="1">
      <c r="A30" s="38" t="s">
        <v>565</v>
      </c>
      <c r="B30" s="39" t="s">
        <v>833</v>
      </c>
      <c r="C30" s="429">
        <f>SUM(C12:C29)</f>
        <v>147472</v>
      </c>
      <c r="D30" s="429"/>
      <c r="E30" s="429">
        <f>SUM(E12:E29)</f>
        <v>0</v>
      </c>
      <c r="F30" s="441">
        <f>SUM(F12:F29)</f>
        <v>147472</v>
      </c>
      <c r="G30" s="512"/>
      <c r="H30" s="512"/>
      <c r="I30" s="512"/>
      <c r="J30" s="512"/>
      <c r="K30" s="512"/>
      <c r="L30" s="512"/>
      <c r="M30" s="512"/>
      <c r="N30" s="512"/>
      <c r="O30" s="512"/>
      <c r="P30" s="512"/>
    </row>
    <row r="31" spans="1:6" ht="16.5" customHeight="1">
      <c r="A31" s="36" t="s">
        <v>834</v>
      </c>
      <c r="B31" s="40"/>
      <c r="C31" s="429"/>
      <c r="D31" s="429"/>
      <c r="E31" s="429"/>
      <c r="F31" s="441"/>
    </row>
    <row r="32" spans="1:6" ht="12.75">
      <c r="A32" s="36" t="s">
        <v>544</v>
      </c>
      <c r="B32" s="40"/>
      <c r="C32" s="440"/>
      <c r="D32" s="440"/>
      <c r="E32" s="440"/>
      <c r="F32" s="442">
        <f>C32-E32</f>
        <v>0</v>
      </c>
    </row>
    <row r="33" spans="1:6" ht="12.75">
      <c r="A33" s="36" t="s">
        <v>547</v>
      </c>
      <c r="B33" s="40"/>
      <c r="C33" s="440"/>
      <c r="D33" s="440"/>
      <c r="E33" s="440"/>
      <c r="F33" s="442">
        <f aca="true" t="shared" si="2" ref="F33:F46">C33-E33</f>
        <v>0</v>
      </c>
    </row>
    <row r="34" spans="1:6" ht="12.75">
      <c r="A34" s="36" t="s">
        <v>550</v>
      </c>
      <c r="B34" s="40"/>
      <c r="C34" s="440"/>
      <c r="D34" s="440"/>
      <c r="E34" s="440"/>
      <c r="F34" s="442">
        <f t="shared" si="2"/>
        <v>0</v>
      </c>
    </row>
    <row r="35" spans="1:6" ht="12.75">
      <c r="A35" s="36" t="s">
        <v>553</v>
      </c>
      <c r="B35" s="40"/>
      <c r="C35" s="440"/>
      <c r="D35" s="440"/>
      <c r="E35" s="440"/>
      <c r="F35" s="442">
        <f t="shared" si="2"/>
        <v>0</v>
      </c>
    </row>
    <row r="36" spans="1:6" ht="12.75">
      <c r="A36" s="36">
        <v>5</v>
      </c>
      <c r="B36" s="37"/>
      <c r="C36" s="440"/>
      <c r="D36" s="440"/>
      <c r="E36" s="440"/>
      <c r="F36" s="442">
        <f t="shared" si="2"/>
        <v>0</v>
      </c>
    </row>
    <row r="37" spans="1:6" ht="12.75">
      <c r="A37" s="36">
        <v>6</v>
      </c>
      <c r="B37" s="37"/>
      <c r="C37" s="440"/>
      <c r="D37" s="440"/>
      <c r="E37" s="440"/>
      <c r="F37" s="442">
        <f t="shared" si="2"/>
        <v>0</v>
      </c>
    </row>
    <row r="38" spans="1:6" ht="12.75">
      <c r="A38" s="36">
        <v>7</v>
      </c>
      <c r="B38" s="37"/>
      <c r="C38" s="440"/>
      <c r="D38" s="440"/>
      <c r="E38" s="440"/>
      <c r="F38" s="442">
        <f t="shared" si="2"/>
        <v>0</v>
      </c>
    </row>
    <row r="39" spans="1:6" ht="12.75">
      <c r="A39" s="36">
        <v>8</v>
      </c>
      <c r="B39" s="37"/>
      <c r="C39" s="440"/>
      <c r="D39" s="440"/>
      <c r="E39" s="440"/>
      <c r="F39" s="442">
        <f t="shared" si="2"/>
        <v>0</v>
      </c>
    </row>
    <row r="40" spans="1:6" ht="12.75">
      <c r="A40" s="36">
        <v>9</v>
      </c>
      <c r="B40" s="37"/>
      <c r="C40" s="440"/>
      <c r="D40" s="440"/>
      <c r="E40" s="440"/>
      <c r="F40" s="442">
        <f t="shared" si="2"/>
        <v>0</v>
      </c>
    </row>
    <row r="41" spans="1:6" ht="12.75">
      <c r="A41" s="36">
        <v>10</v>
      </c>
      <c r="B41" s="37"/>
      <c r="C41" s="440"/>
      <c r="D41" s="440"/>
      <c r="E41" s="440"/>
      <c r="F41" s="442">
        <f t="shared" si="2"/>
        <v>0</v>
      </c>
    </row>
    <row r="42" spans="1:6" ht="12.75">
      <c r="A42" s="36">
        <v>11</v>
      </c>
      <c r="B42" s="37"/>
      <c r="C42" s="440"/>
      <c r="D42" s="440"/>
      <c r="E42" s="440"/>
      <c r="F42" s="442">
        <f t="shared" si="2"/>
        <v>0</v>
      </c>
    </row>
    <row r="43" spans="1:6" ht="12.75">
      <c r="A43" s="36">
        <v>12</v>
      </c>
      <c r="B43" s="37"/>
      <c r="C43" s="440"/>
      <c r="D43" s="440"/>
      <c r="E43" s="440"/>
      <c r="F43" s="442">
        <f t="shared" si="2"/>
        <v>0</v>
      </c>
    </row>
    <row r="44" spans="1:6" ht="12.75">
      <c r="A44" s="36">
        <v>13</v>
      </c>
      <c r="B44" s="37"/>
      <c r="C44" s="440"/>
      <c r="D44" s="440"/>
      <c r="E44" s="440"/>
      <c r="F44" s="442">
        <f t="shared" si="2"/>
        <v>0</v>
      </c>
    </row>
    <row r="45" spans="1:6" ht="12" customHeight="1">
      <c r="A45" s="36">
        <v>14</v>
      </c>
      <c r="B45" s="37"/>
      <c r="C45" s="440"/>
      <c r="D45" s="440"/>
      <c r="E45" s="440"/>
      <c r="F45" s="442">
        <f t="shared" si="2"/>
        <v>0</v>
      </c>
    </row>
    <row r="46" spans="1:6" ht="12.75">
      <c r="A46" s="36">
        <v>15</v>
      </c>
      <c r="B46" s="37"/>
      <c r="C46" s="440"/>
      <c r="D46" s="440"/>
      <c r="E46" s="440"/>
      <c r="F46" s="442">
        <f t="shared" si="2"/>
        <v>0</v>
      </c>
    </row>
    <row r="47" spans="1:16" ht="15" customHeight="1">
      <c r="A47" s="38" t="s">
        <v>582</v>
      </c>
      <c r="B47" s="39" t="s">
        <v>835</v>
      </c>
      <c r="C47" s="429">
        <f>SUM(C32:C46)</f>
        <v>0</v>
      </c>
      <c r="D47" s="429"/>
      <c r="E47" s="429">
        <f>SUM(E32:E46)</f>
        <v>0</v>
      </c>
      <c r="F47" s="441">
        <f>SUM(F32:F46)</f>
        <v>0</v>
      </c>
      <c r="G47" s="512"/>
      <c r="H47" s="512"/>
      <c r="I47" s="512"/>
      <c r="J47" s="512"/>
      <c r="K47" s="512"/>
      <c r="L47" s="512"/>
      <c r="M47" s="512"/>
      <c r="N47" s="512"/>
      <c r="O47" s="512"/>
      <c r="P47" s="512"/>
    </row>
    <row r="48" spans="1:6" ht="12.75" customHeight="1">
      <c r="A48" s="36" t="s">
        <v>836</v>
      </c>
      <c r="B48" s="40"/>
      <c r="C48" s="429"/>
      <c r="D48" s="429"/>
      <c r="E48" s="429"/>
      <c r="F48" s="441"/>
    </row>
    <row r="49" spans="1:6" ht="15.75">
      <c r="A49" s="571" t="s">
        <v>868</v>
      </c>
      <c r="B49" s="40"/>
      <c r="C49" s="440">
        <v>3578</v>
      </c>
      <c r="D49" s="440">
        <v>1.2</v>
      </c>
      <c r="E49" s="440">
        <v>3578</v>
      </c>
      <c r="F49" s="442">
        <f>C49-E49</f>
        <v>0</v>
      </c>
    </row>
    <row r="50" spans="1:6" ht="12.75">
      <c r="A50" s="36" t="s">
        <v>869</v>
      </c>
      <c r="B50" s="40"/>
      <c r="C50" s="440">
        <v>848</v>
      </c>
      <c r="D50" s="440">
        <v>37.92</v>
      </c>
      <c r="E50" s="440"/>
      <c r="F50" s="442">
        <f aca="true" t="shared" si="3" ref="F50:F63">C50-E50</f>
        <v>848</v>
      </c>
    </row>
    <row r="51" spans="1:6" ht="12.75">
      <c r="A51" s="36"/>
      <c r="B51" s="40"/>
      <c r="C51" s="440"/>
      <c r="D51" s="440"/>
      <c r="E51" s="440"/>
      <c r="F51" s="442">
        <f t="shared" si="3"/>
        <v>0</v>
      </c>
    </row>
    <row r="52" spans="1:6" ht="12.75">
      <c r="A52" s="36" t="s">
        <v>553</v>
      </c>
      <c r="B52" s="40"/>
      <c r="C52" s="440"/>
      <c r="D52" s="440"/>
      <c r="E52" s="440"/>
      <c r="F52" s="442">
        <f t="shared" si="3"/>
        <v>0</v>
      </c>
    </row>
    <row r="53" spans="1:6" ht="12.75">
      <c r="A53" s="36">
        <v>5</v>
      </c>
      <c r="B53" s="37"/>
      <c r="C53" s="440"/>
      <c r="D53" s="440"/>
      <c r="E53" s="440"/>
      <c r="F53" s="442">
        <f t="shared" si="3"/>
        <v>0</v>
      </c>
    </row>
    <row r="54" spans="1:6" ht="12.75">
      <c r="A54" s="36">
        <v>6</v>
      </c>
      <c r="B54" s="37"/>
      <c r="C54" s="440"/>
      <c r="D54" s="440"/>
      <c r="E54" s="440"/>
      <c r="F54" s="442">
        <f t="shared" si="3"/>
        <v>0</v>
      </c>
    </row>
    <row r="55" spans="1:6" ht="12.75">
      <c r="A55" s="36">
        <v>7</v>
      </c>
      <c r="B55" s="37"/>
      <c r="C55" s="440"/>
      <c r="D55" s="440"/>
      <c r="E55" s="440"/>
      <c r="F55" s="442">
        <f t="shared" si="3"/>
        <v>0</v>
      </c>
    </row>
    <row r="56" spans="1:6" ht="12.75">
      <c r="A56" s="36">
        <v>8</v>
      </c>
      <c r="B56" s="37"/>
      <c r="C56" s="440"/>
      <c r="D56" s="440"/>
      <c r="E56" s="440"/>
      <c r="F56" s="442">
        <f t="shared" si="3"/>
        <v>0</v>
      </c>
    </row>
    <row r="57" spans="1:6" ht="12.75">
      <c r="A57" s="36">
        <v>9</v>
      </c>
      <c r="B57" s="37"/>
      <c r="C57" s="440"/>
      <c r="D57" s="440"/>
      <c r="E57" s="440"/>
      <c r="F57" s="442">
        <f t="shared" si="3"/>
        <v>0</v>
      </c>
    </row>
    <row r="58" spans="1:6" ht="12.75">
      <c r="A58" s="36">
        <v>10</v>
      </c>
      <c r="B58" s="37"/>
      <c r="C58" s="440"/>
      <c r="D58" s="440"/>
      <c r="E58" s="440"/>
      <c r="F58" s="442">
        <f t="shared" si="3"/>
        <v>0</v>
      </c>
    </row>
    <row r="59" spans="1:6" ht="12.75">
      <c r="A59" s="36">
        <v>11</v>
      </c>
      <c r="B59" s="37"/>
      <c r="C59" s="440"/>
      <c r="D59" s="440"/>
      <c r="E59" s="440"/>
      <c r="F59" s="442">
        <f t="shared" si="3"/>
        <v>0</v>
      </c>
    </row>
    <row r="60" spans="1:6" ht="12.75">
      <c r="A60" s="36">
        <v>12</v>
      </c>
      <c r="B60" s="37"/>
      <c r="C60" s="440"/>
      <c r="D60" s="440"/>
      <c r="E60" s="440"/>
      <c r="F60" s="442">
        <f t="shared" si="3"/>
        <v>0</v>
      </c>
    </row>
    <row r="61" spans="1:6" ht="12.75">
      <c r="A61" s="36">
        <v>13</v>
      </c>
      <c r="B61" s="37"/>
      <c r="C61" s="440"/>
      <c r="D61" s="440"/>
      <c r="E61" s="440"/>
      <c r="F61" s="442">
        <f t="shared" si="3"/>
        <v>0</v>
      </c>
    </row>
    <row r="62" spans="1:6" ht="12" customHeight="1">
      <c r="A62" s="36">
        <v>14</v>
      </c>
      <c r="B62" s="37"/>
      <c r="C62" s="440"/>
      <c r="D62" s="440"/>
      <c r="E62" s="440"/>
      <c r="F62" s="442">
        <f t="shared" si="3"/>
        <v>0</v>
      </c>
    </row>
    <row r="63" spans="1:6" ht="12.75">
      <c r="A63" s="36">
        <v>15</v>
      </c>
      <c r="B63" s="37"/>
      <c r="C63" s="440"/>
      <c r="D63" s="440"/>
      <c r="E63" s="440"/>
      <c r="F63" s="442">
        <f t="shared" si="3"/>
        <v>0</v>
      </c>
    </row>
    <row r="64" spans="1:16" ht="12" customHeight="1">
      <c r="A64" s="38" t="s">
        <v>601</v>
      </c>
      <c r="B64" s="39" t="s">
        <v>837</v>
      </c>
      <c r="C64" s="429">
        <f>SUM(C49:C63)</f>
        <v>4426</v>
      </c>
      <c r="D64" s="429"/>
      <c r="E64" s="429">
        <f>SUM(E49:E63)</f>
        <v>3578</v>
      </c>
      <c r="F64" s="441">
        <f>SUM(F49:F63)</f>
        <v>848</v>
      </c>
      <c r="G64" s="512"/>
      <c r="H64" s="512"/>
      <c r="I64" s="512"/>
      <c r="J64" s="512"/>
      <c r="K64" s="512"/>
      <c r="L64" s="512"/>
      <c r="M64" s="512"/>
      <c r="N64" s="512"/>
      <c r="O64" s="512"/>
      <c r="P64" s="512"/>
    </row>
    <row r="65" spans="1:6" ht="18.75" customHeight="1">
      <c r="A65" s="36" t="s">
        <v>838</v>
      </c>
      <c r="B65" s="40"/>
      <c r="C65" s="429"/>
      <c r="D65" s="429"/>
      <c r="E65" s="429"/>
      <c r="F65" s="441"/>
    </row>
    <row r="66" spans="1:6" ht="12.75">
      <c r="A66" s="36" t="s">
        <v>544</v>
      </c>
      <c r="B66" s="40"/>
      <c r="C66" s="440"/>
      <c r="D66" s="440"/>
      <c r="E66" s="440"/>
      <c r="F66" s="442">
        <f>C66-E66</f>
        <v>0</v>
      </c>
    </row>
    <row r="67" spans="1:6" ht="12.75">
      <c r="A67" s="36" t="s">
        <v>547</v>
      </c>
      <c r="B67" s="40"/>
      <c r="C67" s="440"/>
      <c r="D67" s="440"/>
      <c r="E67" s="440"/>
      <c r="F67" s="442">
        <f aca="true" t="shared" si="4" ref="F67:F80">C67-E67</f>
        <v>0</v>
      </c>
    </row>
    <row r="68" spans="1:6" ht="12.75">
      <c r="A68" s="36" t="s">
        <v>550</v>
      </c>
      <c r="B68" s="40"/>
      <c r="C68" s="440"/>
      <c r="D68" s="440"/>
      <c r="E68" s="440"/>
      <c r="F68" s="442">
        <f t="shared" si="4"/>
        <v>0</v>
      </c>
    </row>
    <row r="69" spans="1:6" ht="12.75">
      <c r="A69" s="36" t="s">
        <v>553</v>
      </c>
      <c r="B69" s="40"/>
      <c r="C69" s="440"/>
      <c r="D69" s="440"/>
      <c r="E69" s="440"/>
      <c r="F69" s="442">
        <f t="shared" si="4"/>
        <v>0</v>
      </c>
    </row>
    <row r="70" spans="1:6" ht="12.75">
      <c r="A70" s="36">
        <v>5</v>
      </c>
      <c r="B70" s="37"/>
      <c r="C70" s="440"/>
      <c r="D70" s="440"/>
      <c r="E70" s="440"/>
      <c r="F70" s="442">
        <f t="shared" si="4"/>
        <v>0</v>
      </c>
    </row>
    <row r="71" spans="1:6" ht="12.75">
      <c r="A71" s="36">
        <v>6</v>
      </c>
      <c r="B71" s="37"/>
      <c r="C71" s="440"/>
      <c r="D71" s="440"/>
      <c r="E71" s="440"/>
      <c r="F71" s="442">
        <f t="shared" si="4"/>
        <v>0</v>
      </c>
    </row>
    <row r="72" spans="1:6" ht="12.75">
      <c r="A72" s="36">
        <v>7</v>
      </c>
      <c r="B72" s="37"/>
      <c r="C72" s="440"/>
      <c r="D72" s="440"/>
      <c r="E72" s="440"/>
      <c r="F72" s="442">
        <f t="shared" si="4"/>
        <v>0</v>
      </c>
    </row>
    <row r="73" spans="1:6" ht="12.75">
      <c r="A73" s="36">
        <v>8</v>
      </c>
      <c r="B73" s="37"/>
      <c r="C73" s="440"/>
      <c r="D73" s="440"/>
      <c r="E73" s="440"/>
      <c r="F73" s="442">
        <f t="shared" si="4"/>
        <v>0</v>
      </c>
    </row>
    <row r="74" spans="1:6" ht="12.75">
      <c r="A74" s="36">
        <v>9</v>
      </c>
      <c r="B74" s="37"/>
      <c r="C74" s="440"/>
      <c r="D74" s="440"/>
      <c r="E74" s="440"/>
      <c r="F74" s="442">
        <f t="shared" si="4"/>
        <v>0</v>
      </c>
    </row>
    <row r="75" spans="1:6" ht="12.75">
      <c r="A75" s="36">
        <v>10</v>
      </c>
      <c r="B75" s="37"/>
      <c r="C75" s="440"/>
      <c r="D75" s="440"/>
      <c r="E75" s="440"/>
      <c r="F75" s="442">
        <f t="shared" si="4"/>
        <v>0</v>
      </c>
    </row>
    <row r="76" spans="1:6" ht="12.75">
      <c r="A76" s="36">
        <v>11</v>
      </c>
      <c r="B76" s="37"/>
      <c r="C76" s="440"/>
      <c r="D76" s="440"/>
      <c r="E76" s="440"/>
      <c r="F76" s="442">
        <f t="shared" si="4"/>
        <v>0</v>
      </c>
    </row>
    <row r="77" spans="1:6" ht="12.75">
      <c r="A77" s="36">
        <v>12</v>
      </c>
      <c r="B77" s="37"/>
      <c r="C77" s="440"/>
      <c r="D77" s="440"/>
      <c r="E77" s="440"/>
      <c r="F77" s="442">
        <f t="shared" si="4"/>
        <v>0</v>
      </c>
    </row>
    <row r="78" spans="1:6" ht="12.75">
      <c r="A78" s="36">
        <v>13</v>
      </c>
      <c r="B78" s="37"/>
      <c r="C78" s="440"/>
      <c r="D78" s="440"/>
      <c r="E78" s="440"/>
      <c r="F78" s="442">
        <f t="shared" si="4"/>
        <v>0</v>
      </c>
    </row>
    <row r="79" spans="1:6" ht="12" customHeight="1">
      <c r="A79" s="36">
        <v>14</v>
      </c>
      <c r="B79" s="37"/>
      <c r="C79" s="440"/>
      <c r="D79" s="440"/>
      <c r="E79" s="440"/>
      <c r="F79" s="442">
        <f t="shared" si="4"/>
        <v>0</v>
      </c>
    </row>
    <row r="80" spans="1:6" ht="12.75">
      <c r="A80" s="36">
        <v>15</v>
      </c>
      <c r="B80" s="37"/>
      <c r="C80" s="440"/>
      <c r="D80" s="440"/>
      <c r="E80" s="440"/>
      <c r="F80" s="442">
        <f t="shared" si="4"/>
        <v>0</v>
      </c>
    </row>
    <row r="81" spans="1:16" ht="14.25" customHeight="1">
      <c r="A81" s="38" t="s">
        <v>839</v>
      </c>
      <c r="B81" s="39" t="s">
        <v>840</v>
      </c>
      <c r="C81" s="429">
        <f>SUM(C66:C80)</f>
        <v>0</v>
      </c>
      <c r="D81" s="429"/>
      <c r="E81" s="429">
        <f>SUM(E66:E80)</f>
        <v>0</v>
      </c>
      <c r="F81" s="441">
        <f>SUM(F66:F80)</f>
        <v>0</v>
      </c>
      <c r="G81" s="512"/>
      <c r="H81" s="512"/>
      <c r="I81" s="512"/>
      <c r="J81" s="512"/>
      <c r="K81" s="512"/>
      <c r="L81" s="512"/>
      <c r="M81" s="512"/>
      <c r="N81" s="512"/>
      <c r="O81" s="512"/>
      <c r="P81" s="512"/>
    </row>
    <row r="82" spans="1:16" ht="20.25" customHeight="1">
      <c r="A82" s="41" t="s">
        <v>841</v>
      </c>
      <c r="B82" s="39" t="s">
        <v>842</v>
      </c>
      <c r="C82" s="429">
        <f>C81+C64+C47+C30</f>
        <v>151898</v>
      </c>
      <c r="D82" s="429"/>
      <c r="E82" s="429">
        <f>E81+E64+E47+E30</f>
        <v>3578</v>
      </c>
      <c r="F82" s="441">
        <f>F81+F64+F47+F30</f>
        <v>148320</v>
      </c>
      <c r="G82" s="512"/>
      <c r="H82" s="512"/>
      <c r="I82" s="512"/>
      <c r="J82" s="512"/>
      <c r="K82" s="512"/>
      <c r="L82" s="512"/>
      <c r="M82" s="512"/>
      <c r="N82" s="512"/>
      <c r="O82" s="512"/>
      <c r="P82" s="512"/>
    </row>
    <row r="83" spans="1:6" ht="15" customHeight="1">
      <c r="A83" s="34" t="s">
        <v>843</v>
      </c>
      <c r="B83" s="39"/>
      <c r="C83" s="429"/>
      <c r="D83" s="429"/>
      <c r="E83" s="429"/>
      <c r="F83" s="441"/>
    </row>
    <row r="84" spans="1:6" ht="14.25" customHeight="1">
      <c r="A84" s="36" t="s">
        <v>830</v>
      </c>
      <c r="B84" s="40"/>
      <c r="C84" s="429"/>
      <c r="D84" s="429"/>
      <c r="E84" s="429"/>
      <c r="F84" s="441"/>
    </row>
    <row r="85" spans="1:6" ht="12.75">
      <c r="A85" s="36" t="s">
        <v>831</v>
      </c>
      <c r="B85" s="40"/>
      <c r="C85" s="440"/>
      <c r="D85" s="440"/>
      <c r="E85" s="440"/>
      <c r="F85" s="442">
        <f>C85-E85</f>
        <v>0</v>
      </c>
    </row>
    <row r="86" spans="1:6" ht="12.75">
      <c r="A86" s="36" t="s">
        <v>832</v>
      </c>
      <c r="B86" s="40"/>
      <c r="C86" s="440"/>
      <c r="D86" s="440"/>
      <c r="E86" s="440"/>
      <c r="F86" s="442">
        <f aca="true" t="shared" si="5" ref="F86:F99">C86-E86</f>
        <v>0</v>
      </c>
    </row>
    <row r="87" spans="1:6" ht="12.75">
      <c r="A87" s="36" t="s">
        <v>550</v>
      </c>
      <c r="B87" s="40"/>
      <c r="C87" s="440"/>
      <c r="D87" s="440"/>
      <c r="E87" s="440"/>
      <c r="F87" s="442">
        <f t="shared" si="5"/>
        <v>0</v>
      </c>
    </row>
    <row r="88" spans="1:6" ht="12.75">
      <c r="A88" s="36" t="s">
        <v>553</v>
      </c>
      <c r="B88" s="40"/>
      <c r="C88" s="440"/>
      <c r="D88" s="440"/>
      <c r="E88" s="440"/>
      <c r="F88" s="442">
        <f t="shared" si="5"/>
        <v>0</v>
      </c>
    </row>
    <row r="89" spans="1:6" ht="12.75">
      <c r="A89" s="36">
        <v>5</v>
      </c>
      <c r="B89" s="37"/>
      <c r="C89" s="440"/>
      <c r="D89" s="440"/>
      <c r="E89" s="440"/>
      <c r="F89" s="442">
        <f t="shared" si="5"/>
        <v>0</v>
      </c>
    </row>
    <row r="90" spans="1:6" ht="12.75">
      <c r="A90" s="36">
        <v>6</v>
      </c>
      <c r="B90" s="37"/>
      <c r="C90" s="440"/>
      <c r="D90" s="440"/>
      <c r="E90" s="440"/>
      <c r="F90" s="442">
        <f t="shared" si="5"/>
        <v>0</v>
      </c>
    </row>
    <row r="91" spans="1:6" ht="12.75">
      <c r="A91" s="36">
        <v>7</v>
      </c>
      <c r="B91" s="37"/>
      <c r="C91" s="440"/>
      <c r="D91" s="440"/>
      <c r="E91" s="440"/>
      <c r="F91" s="442">
        <f t="shared" si="5"/>
        <v>0</v>
      </c>
    </row>
    <row r="92" spans="1:6" ht="12.75">
      <c r="A92" s="36">
        <v>8</v>
      </c>
      <c r="B92" s="37"/>
      <c r="C92" s="440"/>
      <c r="D92" s="440"/>
      <c r="E92" s="440"/>
      <c r="F92" s="442">
        <f t="shared" si="5"/>
        <v>0</v>
      </c>
    </row>
    <row r="93" spans="1:6" ht="12" customHeight="1">
      <c r="A93" s="36">
        <v>9</v>
      </c>
      <c r="B93" s="37"/>
      <c r="C93" s="440"/>
      <c r="D93" s="440"/>
      <c r="E93" s="440"/>
      <c r="F93" s="442">
        <f t="shared" si="5"/>
        <v>0</v>
      </c>
    </row>
    <row r="94" spans="1:6" ht="12.75">
      <c r="A94" s="36">
        <v>10</v>
      </c>
      <c r="B94" s="37"/>
      <c r="C94" s="440"/>
      <c r="D94" s="440"/>
      <c r="E94" s="440"/>
      <c r="F94" s="442">
        <f t="shared" si="5"/>
        <v>0</v>
      </c>
    </row>
    <row r="95" spans="1:6" ht="12.75">
      <c r="A95" s="36">
        <v>11</v>
      </c>
      <c r="B95" s="37"/>
      <c r="C95" s="440"/>
      <c r="D95" s="440"/>
      <c r="E95" s="440"/>
      <c r="F95" s="442">
        <f t="shared" si="5"/>
        <v>0</v>
      </c>
    </row>
    <row r="96" spans="1:6" ht="12.75">
      <c r="A96" s="36">
        <v>12</v>
      </c>
      <c r="B96" s="37"/>
      <c r="C96" s="440"/>
      <c r="D96" s="440"/>
      <c r="E96" s="440"/>
      <c r="F96" s="442">
        <f t="shared" si="5"/>
        <v>0</v>
      </c>
    </row>
    <row r="97" spans="1:6" ht="12.75">
      <c r="A97" s="36">
        <v>13</v>
      </c>
      <c r="B97" s="37"/>
      <c r="C97" s="440"/>
      <c r="D97" s="440"/>
      <c r="E97" s="440"/>
      <c r="F97" s="442">
        <f t="shared" si="5"/>
        <v>0</v>
      </c>
    </row>
    <row r="98" spans="1:6" ht="12" customHeight="1">
      <c r="A98" s="36">
        <v>14</v>
      </c>
      <c r="B98" s="37"/>
      <c r="C98" s="440"/>
      <c r="D98" s="440"/>
      <c r="E98" s="440"/>
      <c r="F98" s="442">
        <f t="shared" si="5"/>
        <v>0</v>
      </c>
    </row>
    <row r="99" spans="1:6" ht="12.75">
      <c r="A99" s="36">
        <v>15</v>
      </c>
      <c r="B99" s="37"/>
      <c r="C99" s="440"/>
      <c r="D99" s="440"/>
      <c r="E99" s="440"/>
      <c r="F99" s="442">
        <f t="shared" si="5"/>
        <v>0</v>
      </c>
    </row>
    <row r="100" spans="1:16" ht="15" customHeight="1">
      <c r="A100" s="38" t="s">
        <v>565</v>
      </c>
      <c r="B100" s="39" t="s">
        <v>844</v>
      </c>
      <c r="C100" s="429">
        <f>SUM(C85:C99)</f>
        <v>0</v>
      </c>
      <c r="D100" s="429"/>
      <c r="E100" s="429">
        <f>SUM(E85:E99)</f>
        <v>0</v>
      </c>
      <c r="F100" s="441">
        <f>SUM(F85:F99)</f>
        <v>0</v>
      </c>
      <c r="G100" s="512"/>
      <c r="H100" s="512"/>
      <c r="I100" s="512"/>
      <c r="J100" s="512"/>
      <c r="K100" s="512"/>
      <c r="L100" s="512"/>
      <c r="M100" s="512"/>
      <c r="N100" s="512"/>
      <c r="O100" s="512"/>
      <c r="P100" s="512"/>
    </row>
    <row r="101" spans="1:6" ht="15.75" customHeight="1">
      <c r="A101" s="36" t="s">
        <v>834</v>
      </c>
      <c r="B101" s="40"/>
      <c r="C101" s="429"/>
      <c r="D101" s="429"/>
      <c r="E101" s="429"/>
      <c r="F101" s="441"/>
    </row>
    <row r="102" spans="1:6" ht="12.75">
      <c r="A102" s="36" t="s">
        <v>544</v>
      </c>
      <c r="B102" s="40"/>
      <c r="C102" s="440"/>
      <c r="D102" s="440"/>
      <c r="E102" s="440"/>
      <c r="F102" s="442">
        <f>C102-E102</f>
        <v>0</v>
      </c>
    </row>
    <row r="103" spans="1:6" ht="12.75">
      <c r="A103" s="36" t="s">
        <v>547</v>
      </c>
      <c r="B103" s="40"/>
      <c r="C103" s="440"/>
      <c r="D103" s="440"/>
      <c r="E103" s="440"/>
      <c r="F103" s="442">
        <f aca="true" t="shared" si="6" ref="F103:F116">C103-E103</f>
        <v>0</v>
      </c>
    </row>
    <row r="104" spans="1:6" ht="12.75">
      <c r="A104" s="36" t="s">
        <v>550</v>
      </c>
      <c r="B104" s="40"/>
      <c r="C104" s="440"/>
      <c r="D104" s="440"/>
      <c r="E104" s="440"/>
      <c r="F104" s="442">
        <f t="shared" si="6"/>
        <v>0</v>
      </c>
    </row>
    <row r="105" spans="1:6" ht="12.75">
      <c r="A105" s="36" t="s">
        <v>553</v>
      </c>
      <c r="B105" s="40"/>
      <c r="C105" s="440"/>
      <c r="D105" s="440"/>
      <c r="E105" s="440"/>
      <c r="F105" s="442">
        <f t="shared" si="6"/>
        <v>0</v>
      </c>
    </row>
    <row r="106" spans="1:6" ht="12.75">
      <c r="A106" s="36">
        <v>5</v>
      </c>
      <c r="B106" s="37"/>
      <c r="C106" s="440"/>
      <c r="D106" s="440"/>
      <c r="E106" s="440"/>
      <c r="F106" s="442">
        <f t="shared" si="6"/>
        <v>0</v>
      </c>
    </row>
    <row r="107" spans="1:6" ht="12.75">
      <c r="A107" s="36">
        <v>6</v>
      </c>
      <c r="B107" s="37"/>
      <c r="C107" s="440"/>
      <c r="D107" s="440"/>
      <c r="E107" s="440"/>
      <c r="F107" s="442">
        <f t="shared" si="6"/>
        <v>0</v>
      </c>
    </row>
    <row r="108" spans="1:6" ht="12.75">
      <c r="A108" s="36">
        <v>7</v>
      </c>
      <c r="B108" s="37"/>
      <c r="C108" s="440"/>
      <c r="D108" s="440"/>
      <c r="E108" s="440"/>
      <c r="F108" s="442">
        <f t="shared" si="6"/>
        <v>0</v>
      </c>
    </row>
    <row r="109" spans="1:6" ht="12.75">
      <c r="A109" s="36">
        <v>8</v>
      </c>
      <c r="B109" s="37"/>
      <c r="C109" s="440"/>
      <c r="D109" s="440"/>
      <c r="E109" s="440"/>
      <c r="F109" s="442">
        <f t="shared" si="6"/>
        <v>0</v>
      </c>
    </row>
    <row r="110" spans="1:6" ht="12" customHeight="1">
      <c r="A110" s="36">
        <v>9</v>
      </c>
      <c r="B110" s="37"/>
      <c r="C110" s="440"/>
      <c r="D110" s="440"/>
      <c r="E110" s="440"/>
      <c r="F110" s="442">
        <f t="shared" si="6"/>
        <v>0</v>
      </c>
    </row>
    <row r="111" spans="1:6" ht="12.75">
      <c r="A111" s="36">
        <v>10</v>
      </c>
      <c r="B111" s="37"/>
      <c r="C111" s="440"/>
      <c r="D111" s="440"/>
      <c r="E111" s="440"/>
      <c r="F111" s="442">
        <f t="shared" si="6"/>
        <v>0</v>
      </c>
    </row>
    <row r="112" spans="1:6" ht="12.75">
      <c r="A112" s="36">
        <v>11</v>
      </c>
      <c r="B112" s="37"/>
      <c r="C112" s="440"/>
      <c r="D112" s="440"/>
      <c r="E112" s="440"/>
      <c r="F112" s="442">
        <f t="shared" si="6"/>
        <v>0</v>
      </c>
    </row>
    <row r="113" spans="1:6" ht="12.75">
      <c r="A113" s="36">
        <v>12</v>
      </c>
      <c r="B113" s="37"/>
      <c r="C113" s="440"/>
      <c r="D113" s="440"/>
      <c r="E113" s="440"/>
      <c r="F113" s="442">
        <f t="shared" si="6"/>
        <v>0</v>
      </c>
    </row>
    <row r="114" spans="1:6" ht="12.75">
      <c r="A114" s="36">
        <v>13</v>
      </c>
      <c r="B114" s="37"/>
      <c r="C114" s="440"/>
      <c r="D114" s="440"/>
      <c r="E114" s="440"/>
      <c r="F114" s="442">
        <f t="shared" si="6"/>
        <v>0</v>
      </c>
    </row>
    <row r="115" spans="1:6" ht="12" customHeight="1">
      <c r="A115" s="36">
        <v>14</v>
      </c>
      <c r="B115" s="37"/>
      <c r="C115" s="440"/>
      <c r="D115" s="440"/>
      <c r="E115" s="440"/>
      <c r="F115" s="442">
        <f t="shared" si="6"/>
        <v>0</v>
      </c>
    </row>
    <row r="116" spans="1:6" ht="12.75">
      <c r="A116" s="36">
        <v>15</v>
      </c>
      <c r="B116" s="37"/>
      <c r="C116" s="440"/>
      <c r="D116" s="440"/>
      <c r="E116" s="440"/>
      <c r="F116" s="442">
        <f t="shared" si="6"/>
        <v>0</v>
      </c>
    </row>
    <row r="117" spans="1:16" ht="11.25" customHeight="1">
      <c r="A117" s="38" t="s">
        <v>582</v>
      </c>
      <c r="B117" s="39" t="s">
        <v>845</v>
      </c>
      <c r="C117" s="429">
        <f>SUM(C102:C116)</f>
        <v>0</v>
      </c>
      <c r="D117" s="429"/>
      <c r="E117" s="429">
        <f>SUM(E102:E116)</f>
        <v>0</v>
      </c>
      <c r="F117" s="441">
        <f>SUM(F102:F116)</f>
        <v>0</v>
      </c>
      <c r="G117" s="512"/>
      <c r="H117" s="512"/>
      <c r="I117" s="512"/>
      <c r="J117" s="512"/>
      <c r="K117" s="512"/>
      <c r="L117" s="512"/>
      <c r="M117" s="512"/>
      <c r="N117" s="512"/>
      <c r="O117" s="512"/>
      <c r="P117" s="512"/>
    </row>
    <row r="118" spans="1:6" ht="15" customHeight="1">
      <c r="A118" s="36" t="s">
        <v>836</v>
      </c>
      <c r="B118" s="40"/>
      <c r="C118" s="429"/>
      <c r="D118" s="429"/>
      <c r="E118" s="429"/>
      <c r="F118" s="441"/>
    </row>
    <row r="119" spans="1:6" ht="12.75">
      <c r="A119" s="36" t="s">
        <v>544</v>
      </c>
      <c r="B119" s="40"/>
      <c r="C119" s="440"/>
      <c r="D119" s="440"/>
      <c r="E119" s="440"/>
      <c r="F119" s="442">
        <f>C119-E119</f>
        <v>0</v>
      </c>
    </row>
    <row r="120" spans="1:6" ht="12.75">
      <c r="A120" s="36" t="s">
        <v>547</v>
      </c>
      <c r="B120" s="40"/>
      <c r="C120" s="440"/>
      <c r="D120" s="440"/>
      <c r="E120" s="440"/>
      <c r="F120" s="442">
        <f aca="true" t="shared" si="7" ref="F120:F133">C120-E120</f>
        <v>0</v>
      </c>
    </row>
    <row r="121" spans="1:6" ht="12.75">
      <c r="A121" s="36" t="s">
        <v>550</v>
      </c>
      <c r="B121" s="40"/>
      <c r="C121" s="440"/>
      <c r="D121" s="440"/>
      <c r="E121" s="440"/>
      <c r="F121" s="442">
        <f t="shared" si="7"/>
        <v>0</v>
      </c>
    </row>
    <row r="122" spans="1:6" ht="12.75">
      <c r="A122" s="36" t="s">
        <v>553</v>
      </c>
      <c r="B122" s="40"/>
      <c r="C122" s="440"/>
      <c r="D122" s="440"/>
      <c r="E122" s="440"/>
      <c r="F122" s="442">
        <f t="shared" si="7"/>
        <v>0</v>
      </c>
    </row>
    <row r="123" spans="1:6" ht="12.75">
      <c r="A123" s="36">
        <v>5</v>
      </c>
      <c r="B123" s="37"/>
      <c r="C123" s="440"/>
      <c r="D123" s="440"/>
      <c r="E123" s="440"/>
      <c r="F123" s="442">
        <f t="shared" si="7"/>
        <v>0</v>
      </c>
    </row>
    <row r="124" spans="1:6" ht="12.75">
      <c r="A124" s="36">
        <v>6</v>
      </c>
      <c r="B124" s="37"/>
      <c r="C124" s="440"/>
      <c r="D124" s="440"/>
      <c r="E124" s="440"/>
      <c r="F124" s="442">
        <f t="shared" si="7"/>
        <v>0</v>
      </c>
    </row>
    <row r="125" spans="1:6" ht="12.75">
      <c r="A125" s="36">
        <v>7</v>
      </c>
      <c r="B125" s="37"/>
      <c r="C125" s="440"/>
      <c r="D125" s="440"/>
      <c r="E125" s="440"/>
      <c r="F125" s="442">
        <f t="shared" si="7"/>
        <v>0</v>
      </c>
    </row>
    <row r="126" spans="1:6" ht="12.75">
      <c r="A126" s="36">
        <v>8</v>
      </c>
      <c r="B126" s="37"/>
      <c r="C126" s="440"/>
      <c r="D126" s="440"/>
      <c r="E126" s="440"/>
      <c r="F126" s="442">
        <f t="shared" si="7"/>
        <v>0</v>
      </c>
    </row>
    <row r="127" spans="1:6" ht="12" customHeight="1">
      <c r="A127" s="36">
        <v>9</v>
      </c>
      <c r="B127" s="37"/>
      <c r="C127" s="440"/>
      <c r="D127" s="440"/>
      <c r="E127" s="440"/>
      <c r="F127" s="442">
        <f t="shared" si="7"/>
        <v>0</v>
      </c>
    </row>
    <row r="128" spans="1:6" ht="12.75">
      <c r="A128" s="36">
        <v>10</v>
      </c>
      <c r="B128" s="37"/>
      <c r="C128" s="440"/>
      <c r="D128" s="440"/>
      <c r="E128" s="440"/>
      <c r="F128" s="442">
        <f t="shared" si="7"/>
        <v>0</v>
      </c>
    </row>
    <row r="129" spans="1:6" ht="12.75">
      <c r="A129" s="36">
        <v>11</v>
      </c>
      <c r="B129" s="37"/>
      <c r="C129" s="440"/>
      <c r="D129" s="440"/>
      <c r="E129" s="440"/>
      <c r="F129" s="442">
        <f t="shared" si="7"/>
        <v>0</v>
      </c>
    </row>
    <row r="130" spans="1:6" ht="12.75">
      <c r="A130" s="36">
        <v>12</v>
      </c>
      <c r="B130" s="37"/>
      <c r="C130" s="440"/>
      <c r="D130" s="440"/>
      <c r="E130" s="440"/>
      <c r="F130" s="442">
        <f t="shared" si="7"/>
        <v>0</v>
      </c>
    </row>
    <row r="131" spans="1:6" ht="12.75">
      <c r="A131" s="36">
        <v>13</v>
      </c>
      <c r="B131" s="37"/>
      <c r="C131" s="440"/>
      <c r="D131" s="440"/>
      <c r="E131" s="440"/>
      <c r="F131" s="442">
        <f t="shared" si="7"/>
        <v>0</v>
      </c>
    </row>
    <row r="132" spans="1:6" ht="12" customHeight="1">
      <c r="A132" s="36">
        <v>14</v>
      </c>
      <c r="B132" s="37"/>
      <c r="C132" s="440"/>
      <c r="D132" s="440"/>
      <c r="E132" s="440"/>
      <c r="F132" s="442">
        <f t="shared" si="7"/>
        <v>0</v>
      </c>
    </row>
    <row r="133" spans="1:6" ht="12.75">
      <c r="A133" s="36">
        <v>15</v>
      </c>
      <c r="B133" s="37"/>
      <c r="C133" s="440"/>
      <c r="D133" s="440"/>
      <c r="E133" s="440"/>
      <c r="F133" s="442">
        <f t="shared" si="7"/>
        <v>0</v>
      </c>
    </row>
    <row r="134" spans="1:16" ht="15.75" customHeight="1">
      <c r="A134" s="38" t="s">
        <v>601</v>
      </c>
      <c r="B134" s="39" t="s">
        <v>846</v>
      </c>
      <c r="C134" s="429">
        <f>SUM(C119:C133)</f>
        <v>0</v>
      </c>
      <c r="D134" s="429"/>
      <c r="E134" s="429">
        <f>SUM(E119:E133)</f>
        <v>0</v>
      </c>
      <c r="F134" s="441">
        <f>SUM(F119:F133)</f>
        <v>0</v>
      </c>
      <c r="G134" s="512"/>
      <c r="H134" s="512"/>
      <c r="I134" s="512"/>
      <c r="J134" s="512"/>
      <c r="K134" s="512"/>
      <c r="L134" s="512"/>
      <c r="M134" s="512"/>
      <c r="N134" s="512"/>
      <c r="O134" s="512"/>
      <c r="P134" s="512"/>
    </row>
    <row r="135" spans="1:6" ht="12.75" customHeight="1">
      <c r="A135" s="36" t="s">
        <v>838</v>
      </c>
      <c r="B135" s="40"/>
      <c r="C135" s="429"/>
      <c r="D135" s="429"/>
      <c r="E135" s="429"/>
      <c r="F135" s="441"/>
    </row>
    <row r="136" spans="1:6" ht="12.75">
      <c r="A136" s="36" t="s">
        <v>544</v>
      </c>
      <c r="B136" s="40"/>
      <c r="C136" s="440"/>
      <c r="D136" s="440"/>
      <c r="E136" s="440"/>
      <c r="F136" s="442">
        <f>C136-E136</f>
        <v>0</v>
      </c>
    </row>
    <row r="137" spans="1:6" ht="12.75">
      <c r="A137" s="36" t="s">
        <v>547</v>
      </c>
      <c r="B137" s="40"/>
      <c r="C137" s="440"/>
      <c r="D137" s="440"/>
      <c r="E137" s="440"/>
      <c r="F137" s="442">
        <f aca="true" t="shared" si="8" ref="F137:F150">C137-E137</f>
        <v>0</v>
      </c>
    </row>
    <row r="138" spans="1:6" ht="12.75">
      <c r="A138" s="36" t="s">
        <v>550</v>
      </c>
      <c r="B138" s="40"/>
      <c r="C138" s="440"/>
      <c r="D138" s="440"/>
      <c r="E138" s="440"/>
      <c r="F138" s="442">
        <f t="shared" si="8"/>
        <v>0</v>
      </c>
    </row>
    <row r="139" spans="1:6" ht="12.75">
      <c r="A139" s="36" t="s">
        <v>553</v>
      </c>
      <c r="B139" s="40"/>
      <c r="C139" s="440"/>
      <c r="D139" s="440"/>
      <c r="E139" s="440"/>
      <c r="F139" s="442">
        <f t="shared" si="8"/>
        <v>0</v>
      </c>
    </row>
    <row r="140" spans="1:6" ht="12.75">
      <c r="A140" s="36">
        <v>5</v>
      </c>
      <c r="B140" s="37"/>
      <c r="C140" s="440"/>
      <c r="D140" s="440"/>
      <c r="E140" s="440"/>
      <c r="F140" s="442">
        <f t="shared" si="8"/>
        <v>0</v>
      </c>
    </row>
    <row r="141" spans="1:6" ht="12.75">
      <c r="A141" s="36">
        <v>6</v>
      </c>
      <c r="B141" s="37"/>
      <c r="C141" s="440"/>
      <c r="D141" s="440"/>
      <c r="E141" s="440"/>
      <c r="F141" s="442">
        <f t="shared" si="8"/>
        <v>0</v>
      </c>
    </row>
    <row r="142" spans="1:6" ht="12.75">
      <c r="A142" s="36">
        <v>7</v>
      </c>
      <c r="B142" s="37"/>
      <c r="C142" s="440"/>
      <c r="D142" s="440"/>
      <c r="E142" s="440"/>
      <c r="F142" s="442">
        <f t="shared" si="8"/>
        <v>0</v>
      </c>
    </row>
    <row r="143" spans="1:6" ht="12.75">
      <c r="A143" s="36">
        <v>8</v>
      </c>
      <c r="B143" s="37"/>
      <c r="C143" s="440"/>
      <c r="D143" s="440"/>
      <c r="E143" s="440"/>
      <c r="F143" s="442">
        <f t="shared" si="8"/>
        <v>0</v>
      </c>
    </row>
    <row r="144" spans="1:6" ht="12" customHeight="1">
      <c r="A144" s="36">
        <v>9</v>
      </c>
      <c r="B144" s="37"/>
      <c r="C144" s="440"/>
      <c r="D144" s="440"/>
      <c r="E144" s="440"/>
      <c r="F144" s="442">
        <f t="shared" si="8"/>
        <v>0</v>
      </c>
    </row>
    <row r="145" spans="1:6" ht="12.75">
      <c r="A145" s="36">
        <v>10</v>
      </c>
      <c r="B145" s="37"/>
      <c r="C145" s="440"/>
      <c r="D145" s="440"/>
      <c r="E145" s="440"/>
      <c r="F145" s="442">
        <f t="shared" si="8"/>
        <v>0</v>
      </c>
    </row>
    <row r="146" spans="1:6" ht="12.75">
      <c r="A146" s="36">
        <v>11</v>
      </c>
      <c r="B146" s="37"/>
      <c r="C146" s="440"/>
      <c r="D146" s="440"/>
      <c r="E146" s="440"/>
      <c r="F146" s="442">
        <f t="shared" si="8"/>
        <v>0</v>
      </c>
    </row>
    <row r="147" spans="1:6" ht="12.75">
      <c r="A147" s="36">
        <v>12</v>
      </c>
      <c r="B147" s="37"/>
      <c r="C147" s="440"/>
      <c r="D147" s="440"/>
      <c r="E147" s="440"/>
      <c r="F147" s="442">
        <f t="shared" si="8"/>
        <v>0</v>
      </c>
    </row>
    <row r="148" spans="1:6" ht="12.75">
      <c r="A148" s="36">
        <v>13</v>
      </c>
      <c r="B148" s="37"/>
      <c r="C148" s="440"/>
      <c r="D148" s="440"/>
      <c r="E148" s="440"/>
      <c r="F148" s="442">
        <f t="shared" si="8"/>
        <v>0</v>
      </c>
    </row>
    <row r="149" spans="1:6" ht="12" customHeight="1">
      <c r="A149" s="36">
        <v>14</v>
      </c>
      <c r="B149" s="37"/>
      <c r="C149" s="440"/>
      <c r="D149" s="440"/>
      <c r="E149" s="440"/>
      <c r="F149" s="442">
        <f t="shared" si="8"/>
        <v>0</v>
      </c>
    </row>
    <row r="150" spans="1:6" ht="12.75">
      <c r="A150" s="36">
        <v>15</v>
      </c>
      <c r="B150" s="37"/>
      <c r="C150" s="440"/>
      <c r="D150" s="440"/>
      <c r="E150" s="440"/>
      <c r="F150" s="442">
        <f t="shared" si="8"/>
        <v>0</v>
      </c>
    </row>
    <row r="151" spans="1:16" ht="17.25" customHeight="1">
      <c r="A151" s="38" t="s">
        <v>839</v>
      </c>
      <c r="B151" s="39" t="s">
        <v>847</v>
      </c>
      <c r="C151" s="429">
        <f>SUM(C136:C150)</f>
        <v>0</v>
      </c>
      <c r="D151" s="429"/>
      <c r="E151" s="429">
        <f>SUM(E136:E150)</f>
        <v>0</v>
      </c>
      <c r="F151" s="441">
        <f>SUM(F136:F150)</f>
        <v>0</v>
      </c>
      <c r="G151" s="512"/>
      <c r="H151" s="512"/>
      <c r="I151" s="512"/>
      <c r="J151" s="512"/>
      <c r="K151" s="512"/>
      <c r="L151" s="512"/>
      <c r="M151" s="512"/>
      <c r="N151" s="512"/>
      <c r="O151" s="512"/>
      <c r="P151" s="512"/>
    </row>
    <row r="152" spans="1:16" ht="19.5" customHeight="1">
      <c r="A152" s="41" t="s">
        <v>848</v>
      </c>
      <c r="B152" s="39" t="s">
        <v>849</v>
      </c>
      <c r="C152" s="429">
        <f>C151+C134+C117+C100</f>
        <v>0</v>
      </c>
      <c r="D152" s="429"/>
      <c r="E152" s="429">
        <f>E151+E134+E117+E100</f>
        <v>0</v>
      </c>
      <c r="F152" s="441">
        <f>F151+F134+F117+F100</f>
        <v>0</v>
      </c>
      <c r="G152" s="512"/>
      <c r="H152" s="512"/>
      <c r="I152" s="512"/>
      <c r="J152" s="512"/>
      <c r="K152" s="512"/>
      <c r="L152" s="512"/>
      <c r="M152" s="512"/>
      <c r="N152" s="512"/>
      <c r="O152" s="512"/>
      <c r="P152" s="512"/>
    </row>
    <row r="153" spans="1:6" ht="19.5" customHeight="1">
      <c r="A153" s="42"/>
      <c r="B153" s="43"/>
      <c r="C153" s="44"/>
      <c r="D153" s="44"/>
      <c r="E153" s="44"/>
      <c r="F153" s="44"/>
    </row>
    <row r="154" spans="1:6" ht="12.75">
      <c r="A154" s="579" t="s">
        <v>891</v>
      </c>
      <c r="B154" s="451"/>
      <c r="C154" s="637" t="s">
        <v>850</v>
      </c>
      <c r="D154" s="637"/>
      <c r="E154" s="637"/>
      <c r="F154" s="637"/>
    </row>
    <row r="155" spans="1:6" ht="12.75">
      <c r="A155" s="513"/>
      <c r="B155" s="514"/>
      <c r="C155" s="513"/>
      <c r="D155" s="513" t="s">
        <v>872</v>
      </c>
      <c r="E155" s="513"/>
      <c r="F155" s="513"/>
    </row>
    <row r="156" spans="1:6" ht="12.75">
      <c r="A156" s="513"/>
      <c r="B156" s="514"/>
      <c r="C156" s="637" t="s">
        <v>857</v>
      </c>
      <c r="D156" s="637"/>
      <c r="E156" s="637"/>
      <c r="F156" s="637"/>
    </row>
    <row r="157" spans="3:5" ht="12.75">
      <c r="C157" s="513"/>
      <c r="D157" s="597" t="s">
        <v>875</v>
      </c>
      <c r="E157" s="597"/>
    </row>
  </sheetData>
  <sheetProtection/>
  <mergeCells count="5">
    <mergeCell ref="B5:D5"/>
    <mergeCell ref="B6:C6"/>
    <mergeCell ref="C156:F156"/>
    <mergeCell ref="C154:F154"/>
    <mergeCell ref="D157:E15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6:F150 C32:F46 C49:F63 C66:F80 C85:F99 C102:F116 C119:F133 C12:F29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Accountant</cp:lastModifiedBy>
  <cp:lastPrinted>2014-04-28T07:29:30Z</cp:lastPrinted>
  <dcterms:created xsi:type="dcterms:W3CDTF">2000-06-29T12:02:40Z</dcterms:created>
  <dcterms:modified xsi:type="dcterms:W3CDTF">2014-07-17T12:55:51Z</dcterms:modified>
  <cp:category/>
  <cp:version/>
  <cp:contentType/>
  <cp:contentStatus/>
</cp:coreProperties>
</file>