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ДИШНИ ОТЧЕТИ-31.1.12.2025\ТЕ-ТРЕЙД ИНВЕСТ АДСИЦ\ФИНАЛНИ ЗА ПУБЛИКУВАНЕ\"/>
    </mc:Choice>
  </mc:AlternateContent>
  <xr:revisionPtr revIDLastSave="0" documentId="13_ncr:1_{2B057BD2-95D0-4171-A0F6-5226B81F016E}" xr6:coauthVersionLast="47" xr6:coauthVersionMax="47" xr10:uidLastSave="{00000000-0000-0000-0000-000000000000}"/>
  <bookViews>
    <workbookView xWindow="-108" yWindow="-108" windowWidth="23256" windowHeight="12456" tabRatio="814" firstSheet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9" l="1"/>
  <c r="D107" i="9"/>
  <c r="C107" i="9"/>
  <c r="F106" i="9"/>
  <c r="F105" i="9"/>
  <c r="F107" i="9" s="1"/>
  <c r="H1195" i="2" s="1"/>
  <c r="F104" i="9"/>
  <c r="E97" i="9"/>
  <c r="H1134" i="2" s="1"/>
  <c r="E96" i="9"/>
  <c r="E95" i="9"/>
  <c r="E94" i="9"/>
  <c r="E93" i="9"/>
  <c r="F92" i="9"/>
  <c r="E92" i="9"/>
  <c r="D92" i="9"/>
  <c r="C92" i="9"/>
  <c r="H1043" i="2" s="1"/>
  <c r="E91" i="9"/>
  <c r="E90" i="9"/>
  <c r="E89" i="9"/>
  <c r="E88" i="9"/>
  <c r="F87" i="9"/>
  <c r="F98" i="9" s="1"/>
  <c r="F99" i="9" s="1"/>
  <c r="D87" i="9"/>
  <c r="H1081" i="2" s="1"/>
  <c r="C87" i="9"/>
  <c r="H1038" i="2" s="1"/>
  <c r="E86" i="9"/>
  <c r="E85" i="9"/>
  <c r="E84" i="9"/>
  <c r="E83" i="9"/>
  <c r="F82" i="9"/>
  <c r="E82" i="9"/>
  <c r="D82" i="9"/>
  <c r="C82" i="9"/>
  <c r="H1033" i="2" s="1"/>
  <c r="E81" i="9"/>
  <c r="E80" i="9"/>
  <c r="E79" i="9"/>
  <c r="E78" i="9"/>
  <c r="F77" i="9"/>
  <c r="E77" i="9"/>
  <c r="D77" i="9"/>
  <c r="C77" i="9"/>
  <c r="H1028" i="2" s="1"/>
  <c r="E76" i="9"/>
  <c r="E75" i="9"/>
  <c r="E74" i="9"/>
  <c r="F73" i="9"/>
  <c r="D73" i="9"/>
  <c r="C73" i="9"/>
  <c r="E70" i="9"/>
  <c r="H1109" i="2" s="1"/>
  <c r="E67" i="9"/>
  <c r="E66" i="9"/>
  <c r="E65" i="9"/>
  <c r="E64" i="9"/>
  <c r="H1104" i="2" s="1"/>
  <c r="E63" i="9"/>
  <c r="E62" i="9"/>
  <c r="E61" i="9"/>
  <c r="E60" i="9"/>
  <c r="E59" i="9"/>
  <c r="F58" i="9"/>
  <c r="D58" i="9"/>
  <c r="H1055" i="2" s="1"/>
  <c r="C58" i="9"/>
  <c r="E58" i="9" s="1"/>
  <c r="E57" i="9"/>
  <c r="E56" i="9"/>
  <c r="E55" i="9"/>
  <c r="F54" i="9"/>
  <c r="F68" i="9" s="1"/>
  <c r="D54" i="9"/>
  <c r="D68" i="9" s="1"/>
  <c r="H1065" i="2" s="1"/>
  <c r="C54" i="9"/>
  <c r="C68" i="9" s="1"/>
  <c r="C45" i="9"/>
  <c r="C46" i="9" s="1"/>
  <c r="E44" i="9"/>
  <c r="E43" i="9"/>
  <c r="H1004" i="2" s="1"/>
  <c r="E42" i="9"/>
  <c r="E41" i="9"/>
  <c r="E40" i="9" s="1"/>
  <c r="H1001" i="2" s="1"/>
  <c r="D40" i="9"/>
  <c r="C40" i="9"/>
  <c r="E39" i="9"/>
  <c r="E38" i="9"/>
  <c r="E37" i="9"/>
  <c r="E35" i="9" s="1"/>
  <c r="H996" i="2" s="1"/>
  <c r="E36" i="9"/>
  <c r="D35" i="9"/>
  <c r="C35" i="9"/>
  <c r="E34" i="9"/>
  <c r="E33" i="9"/>
  <c r="E32" i="9"/>
  <c r="E31" i="9"/>
  <c r="H992" i="2" s="1"/>
  <c r="E30" i="9"/>
  <c r="E29" i="9"/>
  <c r="E26" i="9" s="1"/>
  <c r="E28" i="9"/>
  <c r="E27" i="9"/>
  <c r="D26" i="9"/>
  <c r="C26" i="9"/>
  <c r="E23" i="9"/>
  <c r="H986" i="2" s="1"/>
  <c r="E22" i="9"/>
  <c r="E20" i="9"/>
  <c r="E19" i="9"/>
  <c r="D18" i="9"/>
  <c r="H950" i="2" s="1"/>
  <c r="C18" i="9"/>
  <c r="E18" i="9" s="1"/>
  <c r="H982" i="2" s="1"/>
  <c r="E17" i="9"/>
  <c r="E16" i="9"/>
  <c r="E15" i="9"/>
  <c r="E14" i="9"/>
  <c r="E13" i="9"/>
  <c r="D13" i="9"/>
  <c r="D21" i="9" s="1"/>
  <c r="H953" i="2" s="1"/>
  <c r="C13" i="9"/>
  <c r="C21" i="9" s="1"/>
  <c r="H921" i="2" s="1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113" i="2"/>
  <c r="H1112" i="2"/>
  <c r="H1111" i="2"/>
  <c r="H1153" i="2"/>
  <c r="H1067" i="2"/>
  <c r="H1024" i="2"/>
  <c r="H1107" i="2"/>
  <c r="H1106" i="2"/>
  <c r="H1105" i="2"/>
  <c r="H1103" i="2"/>
  <c r="H1102" i="2"/>
  <c r="H1101" i="2"/>
  <c r="H1100" i="2"/>
  <c r="H1099" i="2"/>
  <c r="H1141" i="2"/>
  <c r="H1012" i="2"/>
  <c r="H1097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3" i="2"/>
  <c r="H991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1121" i="2"/>
  <c r="H1133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H1129" i="2"/>
  <c r="H918" i="2"/>
  <c r="H1119" i="2"/>
  <c r="H1130" i="2"/>
  <c r="G17" i="7"/>
  <c r="H310" i="2" s="1"/>
  <c r="C104" i="2"/>
  <c r="C129" i="2"/>
  <c r="C163" i="2"/>
  <c r="C68" i="2"/>
  <c r="C27" i="2"/>
  <c r="C5" i="2"/>
  <c r="C1310" i="2"/>
  <c r="C1288" i="2"/>
  <c r="C1255" i="2"/>
  <c r="C1233" i="2"/>
  <c r="C1191" i="2"/>
  <c r="C1171" i="2"/>
  <c r="C1147" i="2"/>
  <c r="C1134" i="2"/>
  <c r="C1117" i="2"/>
  <c r="C1103" i="2"/>
  <c r="C1078" i="2"/>
  <c r="C1067" i="2"/>
  <c r="C1043" i="2"/>
  <c r="C1030" i="2"/>
  <c r="C1013" i="2"/>
  <c r="C1001" i="2"/>
  <c r="C977" i="2"/>
  <c r="C963" i="2"/>
  <c r="C942" i="2"/>
  <c r="C929" i="2"/>
  <c r="C910" i="2"/>
  <c r="C897" i="2"/>
  <c r="C874" i="2"/>
  <c r="C861" i="2"/>
  <c r="C837" i="2"/>
  <c r="C826" i="2"/>
  <c r="C810" i="2"/>
  <c r="C798" i="2"/>
  <c r="C771" i="2"/>
  <c r="C758" i="2"/>
  <c r="C740" i="2"/>
  <c r="C715" i="2"/>
  <c r="C679" i="2"/>
  <c r="C651" i="2"/>
  <c r="C604" i="2"/>
  <c r="C577" i="2"/>
  <c r="C534" i="2"/>
  <c r="C507" i="2"/>
  <c r="C470" i="2"/>
  <c r="C442" i="2"/>
  <c r="C389" i="2"/>
  <c r="C372" i="2"/>
  <c r="C334" i="2"/>
  <c r="C314" i="2"/>
  <c r="C287" i="2"/>
  <c r="C269" i="2"/>
  <c r="C231" i="2"/>
  <c r="C208" i="2"/>
  <c r="C739" i="2"/>
  <c r="C722" i="2"/>
  <c r="C702" i="2"/>
  <c r="C686" i="2"/>
  <c r="C660" i="2"/>
  <c r="C647" i="2"/>
  <c r="C633" i="2"/>
  <c r="C625" i="2"/>
  <c r="C611" i="2"/>
  <c r="C606" i="2"/>
  <c r="C594" i="2"/>
  <c r="C587" i="2"/>
  <c r="C575" i="2"/>
  <c r="C570" i="2"/>
  <c r="C562" i="2"/>
  <c r="C556" i="2"/>
  <c r="C548" i="2"/>
  <c r="C542" i="2"/>
  <c r="C533" i="2"/>
  <c r="C528" i="2"/>
  <c r="C519" i="2"/>
  <c r="C514" i="2"/>
  <c r="C506" i="2"/>
  <c r="C500" i="2"/>
  <c r="C492" i="2"/>
  <c r="C487" i="2"/>
  <c r="C478" i="2"/>
  <c r="C474" i="2"/>
  <c r="C469" i="2"/>
  <c r="C464" i="2"/>
  <c r="C458" i="2"/>
  <c r="C451" i="2"/>
  <c r="C444" i="2"/>
  <c r="C436" i="2"/>
  <c r="C431" i="2"/>
  <c r="C422" i="2"/>
  <c r="C418" i="2"/>
  <c r="C413" i="2"/>
  <c r="C410" i="2"/>
  <c r="C404" i="2"/>
  <c r="C399" i="2"/>
  <c r="C396" i="2"/>
  <c r="C391" i="2"/>
  <c r="C385" i="2"/>
  <c r="C381" i="2"/>
  <c r="C375" i="2"/>
  <c r="C369" i="2"/>
  <c r="C363" i="2"/>
  <c r="C358" i="2"/>
  <c r="C352" i="2"/>
  <c r="C348" i="2"/>
  <c r="C340" i="2"/>
  <c r="C335" i="2"/>
  <c r="C331" i="2"/>
  <c r="C325" i="2"/>
  <c r="C317" i="2"/>
  <c r="C313" i="2"/>
  <c r="C308" i="2"/>
  <c r="C302" i="2"/>
  <c r="C296" i="2"/>
  <c r="C290" i="2"/>
  <c r="C285" i="2"/>
  <c r="C281" i="2"/>
  <c r="C275" i="2"/>
  <c r="C268" i="2"/>
  <c r="C265" i="2"/>
  <c r="C259" i="2"/>
  <c r="C253" i="2"/>
  <c r="C249" i="2"/>
  <c r="C243" i="2"/>
  <c r="C238" i="2"/>
  <c r="C234" i="2"/>
  <c r="C228" i="2"/>
  <c r="C223" i="2"/>
  <c r="C219" i="2"/>
  <c r="C212" i="2"/>
  <c r="C207" i="2"/>
  <c r="C203" i="2"/>
  <c r="C197" i="2"/>
  <c r="C192" i="2"/>
  <c r="C188" i="2"/>
  <c r="C182" i="2"/>
  <c r="H82" i="2"/>
  <c r="F17" i="7"/>
  <c r="I17" i="7"/>
  <c r="H354" i="2"/>
  <c r="C17" i="7"/>
  <c r="H222" i="2" s="1"/>
  <c r="H862" i="2"/>
  <c r="I31" i="7"/>
  <c r="I34" i="7" s="1"/>
  <c r="H772" i="2"/>
  <c r="H48" i="2"/>
  <c r="H1193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3" i="9" l="1"/>
  <c r="H1110" i="2" s="1"/>
  <c r="D45" i="9"/>
  <c r="D31" i="5"/>
  <c r="D36" i="5" s="1"/>
  <c r="C94" i="4"/>
  <c r="H71" i="2" s="1"/>
  <c r="L14" i="7"/>
  <c r="H417" i="2" s="1"/>
  <c r="D98" i="9"/>
  <c r="D99" i="9" s="1"/>
  <c r="E87" i="9"/>
  <c r="E98" i="9" s="1"/>
  <c r="H1135" i="2" s="1"/>
  <c r="G36" i="5"/>
  <c r="H174" i="2" s="1"/>
  <c r="H170" i="2"/>
  <c r="H169" i="2"/>
  <c r="L18" i="7"/>
  <c r="H421" i="2" s="1"/>
  <c r="B31" i="10"/>
  <c r="C46" i="8"/>
  <c r="B38" i="7"/>
  <c r="B50" i="5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9" i="2"/>
  <c r="C608" i="2"/>
  <c r="C628" i="2"/>
  <c r="C650" i="2"/>
  <c r="C688" i="2"/>
  <c r="C731" i="2"/>
  <c r="C213" i="2"/>
  <c r="C272" i="2"/>
  <c r="C328" i="2"/>
  <c r="C376" i="2"/>
  <c r="C445" i="2"/>
  <c r="C520" i="2"/>
  <c r="C582" i="2"/>
  <c r="C654" i="2"/>
  <c r="C734" i="2"/>
  <c r="C763" i="2"/>
  <c r="C799" i="2"/>
  <c r="C833" i="2"/>
  <c r="C864" i="2"/>
  <c r="C898" i="2"/>
  <c r="C937" i="2"/>
  <c r="C966" i="2"/>
  <c r="C1003" i="2"/>
  <c r="C1039" i="2"/>
  <c r="C1070" i="2"/>
  <c r="C1105" i="2"/>
  <c r="C1141" i="2"/>
  <c r="C1180" i="2"/>
  <c r="C1235" i="2"/>
  <c r="C1298" i="2"/>
  <c r="C16" i="2"/>
  <c r="C69" i="2"/>
  <c r="C119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92" i="2"/>
  <c r="C609" i="2"/>
  <c r="C630" i="2"/>
  <c r="C656" i="2"/>
  <c r="C691" i="2"/>
  <c r="C735" i="2"/>
  <c r="C229" i="2"/>
  <c r="C276" i="2"/>
  <c r="C330" i="2"/>
  <c r="C387" i="2"/>
  <c r="C450" i="2"/>
  <c r="C523" i="2"/>
  <c r="C601" i="2"/>
  <c r="C665" i="2"/>
  <c r="C737" i="2"/>
  <c r="C770" i="2"/>
  <c r="C802" i="2"/>
  <c r="C834" i="2"/>
  <c r="C872" i="2"/>
  <c r="C901" i="2"/>
  <c r="C939" i="2"/>
  <c r="C975" i="2"/>
  <c r="C1006" i="2"/>
  <c r="C1041" i="2"/>
  <c r="C1077" i="2"/>
  <c r="C1107" i="2"/>
  <c r="C1142" i="2"/>
  <c r="C1190" i="2"/>
  <c r="C1245" i="2"/>
  <c r="C1300" i="2"/>
  <c r="C25" i="2"/>
  <c r="C172" i="2"/>
  <c r="C118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8" i="2"/>
  <c r="C595" i="2"/>
  <c r="C614" i="2"/>
  <c r="C637" i="2"/>
  <c r="C663" i="2"/>
  <c r="C703" i="2"/>
  <c r="C185" i="2"/>
  <c r="C235" i="2"/>
  <c r="C289" i="2"/>
  <c r="C349" i="2"/>
  <c r="C401" i="2"/>
  <c r="C473" i="2"/>
  <c r="C547" i="2"/>
  <c r="C610" i="2"/>
  <c r="C681" i="2"/>
  <c r="C746" i="2"/>
  <c r="C774" i="2"/>
  <c r="C812" i="2"/>
  <c r="C846" i="2"/>
  <c r="C877" i="2"/>
  <c r="C913" i="2"/>
  <c r="C949" i="2"/>
  <c r="C979" i="2"/>
  <c r="C1014" i="2"/>
  <c r="C1053" i="2"/>
  <c r="C1083" i="2"/>
  <c r="C1118" i="2"/>
  <c r="C1154" i="2"/>
  <c r="C1203" i="2"/>
  <c r="C1256" i="2"/>
  <c r="C1320" i="2"/>
  <c r="C37" i="2"/>
  <c r="C161" i="2"/>
  <c r="C96" i="2"/>
  <c r="C495" i="2"/>
  <c r="C524" i="2"/>
  <c r="C551" i="2"/>
  <c r="C581" i="2"/>
  <c r="C597" i="2"/>
  <c r="C639" i="2"/>
  <c r="C706" i="2"/>
  <c r="C250" i="2"/>
  <c r="C297" i="2"/>
  <c r="C414" i="2"/>
  <c r="C550" i="2"/>
  <c r="C687" i="2"/>
  <c r="C748" i="2"/>
  <c r="C815" i="2"/>
  <c r="C884" i="2"/>
  <c r="C915" i="2"/>
  <c r="C989" i="2"/>
  <c r="C1054" i="2"/>
  <c r="C1090" i="2"/>
  <c r="C1121" i="2"/>
  <c r="C1212" i="2"/>
  <c r="C1267" i="2"/>
  <c r="C1321" i="2"/>
  <c r="C47" i="2"/>
  <c r="C151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3" i="2"/>
  <c r="C602" i="2"/>
  <c r="C620" i="2"/>
  <c r="C642" i="2"/>
  <c r="C672" i="2"/>
  <c r="C717" i="2"/>
  <c r="C195" i="2"/>
  <c r="C252" i="2"/>
  <c r="C307" i="2"/>
  <c r="C355" i="2"/>
  <c r="C417" i="2"/>
  <c r="C496" i="2"/>
  <c r="C555" i="2"/>
  <c r="C632" i="2"/>
  <c r="C707" i="2"/>
  <c r="C750" i="2"/>
  <c r="C786" i="2"/>
  <c r="A6" i="5"/>
  <c r="C850" i="2"/>
  <c r="C885" i="2"/>
  <c r="C925" i="2"/>
  <c r="C955" i="2"/>
  <c r="C990" i="2"/>
  <c r="C1026" i="2"/>
  <c r="C1057" i="2"/>
  <c r="C1091" i="2"/>
  <c r="C1129" i="2"/>
  <c r="C1163" i="2"/>
  <c r="C1213" i="2"/>
  <c r="C1276" i="2"/>
  <c r="C1332" i="2"/>
  <c r="C48" i="2"/>
  <c r="C141" i="2"/>
  <c r="C82" i="2"/>
  <c r="C425" i="2"/>
  <c r="C439" i="2"/>
  <c r="C454" i="2"/>
  <c r="C481" i="2"/>
  <c r="C509" i="2"/>
  <c r="C536" i="2"/>
  <c r="C565" i="2"/>
  <c r="C616" i="2"/>
  <c r="C671" i="2"/>
  <c r="C187" i="2"/>
  <c r="C351" i="2"/>
  <c r="C479" i="2"/>
  <c r="C626" i="2"/>
  <c r="C784" i="2"/>
  <c r="C848" i="2"/>
  <c r="C950" i="2"/>
  <c r="C1019" i="2"/>
  <c r="C1155" i="2"/>
  <c r="C94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4" i="2"/>
  <c r="C603" i="2"/>
  <c r="C624" i="2"/>
  <c r="C644" i="2"/>
  <c r="C678" i="2"/>
  <c r="C719" i="2"/>
  <c r="C206" i="2"/>
  <c r="C256" i="2"/>
  <c r="C309" i="2"/>
  <c r="C368" i="2"/>
  <c r="C423" i="2"/>
  <c r="C501" i="2"/>
  <c r="C574" i="2"/>
  <c r="C638" i="2"/>
  <c r="C709" i="2"/>
  <c r="C757" i="2"/>
  <c r="C788" i="2"/>
  <c r="C821" i="2"/>
  <c r="C860" i="2"/>
  <c r="C890" i="2"/>
  <c r="C926" i="2"/>
  <c r="C962" i="2"/>
  <c r="C993" i="2"/>
  <c r="C1027" i="2"/>
  <c r="C1065" i="2"/>
  <c r="C1094" i="2"/>
  <c r="C1131" i="2"/>
  <c r="C1170" i="2"/>
  <c r="C1224" i="2"/>
  <c r="C1277" i="2"/>
  <c r="C4" i="2"/>
  <c r="C59" i="2"/>
  <c r="C140" i="2"/>
  <c r="E68" i="9"/>
  <c r="D46" i="9"/>
  <c r="H975" i="2" s="1"/>
  <c r="H974" i="2"/>
  <c r="H987" i="2"/>
  <c r="E45" i="9"/>
  <c r="H1006" i="2" s="1"/>
  <c r="E21" i="9"/>
  <c r="H985" i="2" s="1"/>
  <c r="C98" i="9"/>
  <c r="C99" i="9" s="1"/>
  <c r="E54" i="9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G34" i="4"/>
  <c r="H93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H1124" i="2" l="1"/>
  <c r="G37" i="4"/>
  <c r="C11" i="14" s="1"/>
  <c r="E46" i="9"/>
  <c r="H1007" i="2" s="1"/>
  <c r="E99" i="9"/>
  <c r="C36" i="5"/>
  <c r="C33" i="5"/>
  <c r="H144" i="2" s="1"/>
  <c r="D5" i="12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8" i="12" l="1"/>
  <c r="G95" i="4"/>
  <c r="E6" i="14" s="1"/>
  <c r="H94" i="2"/>
  <c r="D4" i="12"/>
  <c r="D19" i="12" s="1"/>
  <c r="C7" i="14"/>
  <c r="D7" i="14" s="1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C45" i="5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2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<sst xmlns="http://schemas.openxmlformats.org/spreadsheetml/2006/main" count="4322" uniqueCount="1007">
  <si>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</si>
  <si>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</si>
  <si>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</si>
  <si>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</si>
  <si>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</si>
  <si>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</si>
  <si>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</si>
  <si>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</si>
  <si>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</si>
  <si>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</si>
  <si>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</si>
  <si>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</si>
  <si>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</si>
  <si>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</si>
  <si>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</si>
  <si>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</si>
  <si>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</si>
  <si>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</si>
  <si>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</si>
  <si>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</si>
  <si>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</si>
  <si>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</si>
  <si>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</si>
  <si>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</si>
  <si>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</si>
  <si>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</si>
  <si>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</si>
  <si>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</si>
  <si>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</si>
  <si>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</si>
  <si>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</si>
  <si>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</si>
  <si>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</si>
  <si>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</si>
  <si>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</si>
  <si>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</si>
  <si>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</si>
  <si>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</si>
  <si>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</si>
  <si>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</si>
  <si>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</si>
  <si>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</si>
  <si>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</si>
  <si>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</si>
  <si>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</si>
  <si>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</si>
  <si>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</si>
  <si>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</si>
  <si>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</si>
  <si>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</si>
  <si>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</si>
  <si>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</si>
  <si>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</si>
  <si>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</si>
  <si>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</si>
  <si>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</si>
  <si>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</si>
  <si>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</si>
  <si>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</si>
  <si>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</si>
  <si>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</si>
  <si>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</si>
  <si>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</si>
  <si>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</si>
  <si>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</si>
  <si>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</si>
  <si>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</si>
  <si>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</si>
  <si>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</si>
  <si>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</si>
  <si>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</si>
  <si>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</si>
  <si>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</si>
  <si>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</si>
  <si>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</si>
  <si>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</si>
  <si>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</si>
  <si>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</si>
  <si>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</si>
  <si>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</si>
  <si>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</si>
  <si>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</si>
  <si>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</si>
  <si>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</si>
  <si>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</si>
  <si>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</si>
  <si>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</si>
  <si>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</si>
  <si>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</si>
  <si>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</si>
  <si>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</si>
  <si>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</si>
  <si>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</si>
  <si>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</si>
  <si>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</si>
  <si>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</si>
  <si>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</si>
  <si>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</si>
  <si>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</si>
  <si>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</si>
  <si>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</si>
  <si>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</si>
  <si>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</si>
  <si>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</si>
  <si>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</si>
  <si>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</si>
  <si>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</si>
  <si>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</si>
  <si>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</si>
  <si>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</si>
  <si>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</si>
  <si>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</si>
  <si>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</si>
  <si>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</si>
  <si>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</si>
  <si>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</si>
  <si>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</si>
  <si>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</si>
  <si>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</si>
  <si>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</si>
  <si>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</si>
  <si>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</si>
  <si>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</si>
  <si>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</si>
  <si>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</si>
  <si>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</si>
  <si>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</si>
  <si>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</si>
  <si>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</si>
  <si>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</si>
  <si>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</si>
  <si>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</si>
  <si>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</si>
  <si>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</si>
  <si>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</si>
  <si>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</si>
  <si>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</si>
  <si>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</si>
  <si>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</si>
  <si>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</si>
  <si>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</si>
  <si>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</si>
  <si>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</si>
  <si>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</si>
  <si>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</si>
  <si>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</si>
  <si>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</si>
  <si>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</si>
  <si>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</si>
  <si>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</si>
  <si>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</si>
  <si>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</si>
  <si>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</si>
  <si>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</si>
  <si>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</si>
  <si>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</si>
  <si>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</si>
  <si>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</si>
  <si>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</si>
  <si>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</si>
  <si>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</si>
  <si>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</si>
  <si>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</si>
  <si>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</si>
  <si>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</si>
  <si>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</si>
  <si>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</si>
  <si>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</si>
  <si>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</si>
  <si>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</si>
  <si>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</si>
  <si>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</si>
  <si>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</si>
  <si>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</si>
  <si>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</si>
  <si>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</si>
  <si>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</si>
  <si>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</si>
  <si>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</si>
  <si>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</si>
  <si>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</si>
  <si>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</si>
  <si>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</si>
  <si>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</si>
  <si>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</si>
  <si>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</si>
  <si>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</si>
  <si>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</si>
  <si>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</si>
  <si>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</si>
  <si>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</si>
  <si>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</si>
  <si>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</si>
  <si>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</si>
  <si>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</si>
  <si>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</si>
  <si>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</si>
  <si>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</si>
  <si>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</si>
  <si>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</si>
  <si>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</si>
  <si>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</si>
  <si>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</si>
  <si>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</si>
  <si>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</si>
  <si>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</si>
  <si>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</si>
  <si>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</si>
  <si>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</si>
  <si>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</si>
  <si>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</si>
  <si>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</si>
  <si>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</si>
  <si>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</si>
  <si>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</si>
  <si>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</si>
  <si>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</si>
  <si>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</si>
  <si>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</si>
  <si>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</si>
  <si>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</si>
  <si>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</si>
  <si>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</si>
  <si>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</si>
  <si>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</si>
  <si>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</si>
  <si>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</si>
  <si>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</si>
  <si>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</si>
  <si>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</si>
  <si>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</si>
  <si>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</si>
  <si>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</si>
  <si>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</si>
  <si>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</si>
  <si>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</si>
  <si>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</si>
  <si>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</si>
  <si>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</si>
  <si>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</si>
  <si>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</si>
  <si>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</si>
  <si>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</si>
  <si>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</si>
  <si>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</si>
  <si>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</si>
  <si>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</si>
  <si>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</si>
  <si>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</si>
  <si>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</si>
  <si>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</si>
  <si>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</si>
  <si>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</si>
  <si>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</si>
  <si>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</si>
  <si>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</si>
  <si>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</si>
  <si>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</si>
  <si>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</si>
  <si>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</si>
  <si>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</si>
  <si>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</si>
  <si>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</si>
  <si>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</si>
  <si>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</si>
  <si>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</si>
  <si>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</si>
  <si>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</si>
  <si>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</si>
  <si>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</si>
  <si>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</si>
  <si>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</si>
  <si>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</si>
  <si>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</si>
  <si>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</si>
  <si>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</si>
  <si>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</si>
  <si>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</si>
  <si>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</si>
  <si>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</si>
  <si>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</si>
  <si>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</si>
  <si>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</si>
  <si>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</si>
  <si>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</si>
  <si>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</si>
  <si>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</si>
  <si>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</si>
  <si>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</si>
  <si>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</si>
  <si>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</si>
  <si>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</si>
  <si>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</si>
  <si>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</si>
  <si>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</si>
  <si>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</si>
  <si>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</si>
  <si>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</si>
  <si>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</si>
  <si>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</si>
  <si>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</si>
  <si>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</si>
  <si>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</si>
  <si>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</si>
  <si>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</si>
  <si>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</si>
  <si>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</si>
  <si>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</si>
  <si>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</si>
  <si>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</si>
  <si>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</si>
  <si>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</si>
  <si>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</si>
  <si>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</si>
  <si>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</si>
  <si>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</si>
  <si>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</si>
  <si>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</si>
  <si>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</si>
  <si>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</si>
  <si>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</si>
  <si>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</si>
  <si>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</si>
  <si>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</si>
  <si>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</si>
  <si>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</si>
  <si>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</si>
  <si>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</si>
  <si>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</si>
  <si>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</si>
  <si>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</si>
  <si>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</si>
  <si>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</si>
  <si>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</si>
  <si>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</si>
  <si>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</si>
  <si>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</si>
  <si>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</si>
  <si>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</si>
  <si>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</si>
  <si>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</si>
  <si>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</si>
  <si>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</si>
  <si>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</si>
  <si>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</si>
  <si>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</si>
  <si>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</si>
  <si>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</si>
  <si>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</si>
  <si>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</si>
  <si>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</si>
  <si>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</si>
  <si>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</si>
  <si>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</si>
  <si>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</si>
  <si>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</si>
  <si>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</si>
  <si>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</si>
  <si>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</si>
  <si>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</si>
  <si>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</si>
  <si>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</si>
  <si>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</si>
  <si>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</si>
  <si>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</si>
  <si>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</si>
  <si>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</si>
  <si>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</si>
  <si>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</si>
  <si>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</si>
  <si>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</si>
  <si>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</si>
  <si>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</si>
  <si>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</si>
  <si>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</si>
  <si>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</si>
  <si>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</si>
  <si>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</si>
  <si>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</si>
  <si>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</si>
  <si>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</si>
  <si>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</si>
  <si>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</si>
  <si>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</si>
  <si>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</si>
  <si>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</si>
  <si>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</si>
  <si>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</si>
  <si>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</si>
  <si>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</si>
  <si>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</si>
  <si>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</si>
  <si>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</si>
  <si>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</si>
  <si>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</si>
  <si>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</si>
  <si>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</si>
  <si>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</si>
  <si>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</si>
  <si>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</si>
  <si>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</si>
  <si>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</si>
  <si>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</si>
  <si>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</si>
  <si>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</si>
  <si>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</si>
  <si>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</si>
  <si>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</si>
  <si>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</si>
  <si>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</si>
  <si>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</si>
  <si>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</si>
  <si>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</si>
  <si>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</si>
  <si>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</si>
  <si>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</si>
  <si>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</si>
  <si>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</si>
  <si>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</si>
  <si>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</si>
  <si>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</si>
  <si>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</si>
  <si>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</si>
  <si>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</si>
  <si>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</si>
  <si>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</si>
  <si>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</si>
  <si>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</si>
  <si>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</si>
  <si>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</si>
  <si>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</si>
  <si>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</si>
  <si>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</si>
  <si>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</si>
  <si>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</si>
  <si>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</si>
  <si>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</si>
  <si>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</si>
  <si>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</si>
  <si>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</si>
  <si>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</si>
  <si>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</si>
  <si>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</si>
  <si>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</si>
  <si>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</si>
  <si>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</si>
  <si>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</si>
  <si>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</si>
  <si>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</si>
  <si>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</si>
  <si>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</si>
  <si>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</si>
  <si>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</si>
  <si>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</si>
  <si>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</si>
  <si>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</si>
  <si>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</si>
  <si>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</si>
  <si>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</si>
  <si>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</si>
  <si>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</si>
  <si>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</si>
  <si>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</si>
  <si>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</si>
  <si>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</si>
  <si>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</si>
  <si>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</si>
  <si>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</si>
  <si>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</si>
  <si>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</si>
  <si>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</si>
  <si>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</si>
  <si>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</si>
  <si>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</si>
  <si>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</si>
  <si>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</si>
  <si>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</si>
  <si>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</si>
  <si>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</si>
  <si>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</si>
  <si>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</si>
  <si>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</si>
  <si>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</si>
  <si>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</si>
  <si>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</si>
  <si>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</si>
  <si>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</si>
  <si>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</si>
  <si>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</si>
  <si>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</si>
  <si>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</si>
  <si>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</si>
  <si>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</si>
  <si>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</si>
  <si>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</si>
  <si>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</si>
  <si>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</si>
  <si>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</si>
  <si>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</si>
  <si>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</si>
  <si>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</si>
  <si>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</si>
  <si>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</si>
  <si>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</si>
  <si>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</si>
  <si>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</si>
  <si>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</si>
  <si>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</si>
  <si>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</si>
  <si>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</si>
  <si>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</si>
  <si>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</si>
  <si>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</si>
  <si>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</si>
  <si>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</si>
  <si>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</si>
  <si>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</si>
  <si>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</si>
  <si>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</si>
  <si>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</si>
  <si>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</si>
  <si>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</si>
  <si>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</si>
  <si>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</si>
  <si>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</si>
  <si>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</si>
  <si>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</si>
  <si>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</si>
  <si>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</si>
  <si>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</si>
  <si>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</si>
  <si>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</si>
  <si>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</si>
  <si>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</si>
  <si>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</si>
  <si>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</si>
  <si>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</si>
  <si>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</si>
  <si>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</si>
  <si>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</si>
  <si>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</si>
  <si>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</si>
  <si>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</si>
  <si>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</si>
  <si>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</si>
  <si>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</si>
  <si>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</si>
  <si>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</si>
  <si>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</si>
  <si>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</si>
  <si>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</si>
  <si>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</si>
  <si>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</si>
  <si>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</si>
  <si>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</si>
  <si>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</si>
  <si>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</si>
  <si>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</si>
  <si>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</si>
  <si>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</si>
  <si>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</si>
  <si>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</si>
  <si>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</si>
  <si>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</si>
  <si>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</si>
  <si>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</si>
  <si>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</si>
  <si>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</si>
  <si>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</si>
  <si>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</si>
  <si>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</si>
  <si>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</si>
  <si>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</si>
  <si>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</si>
  <si>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</si>
  <si>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</si>
  <si>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</si>
  <si>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</si>
  <si>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</si>
  <si>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</si>
  <si>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</si>
  <si>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</si>
  <si>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</si>
  <si>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</si>
  <si>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</si>
  <si>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</si>
  <si>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</si>
  <si>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</si>
  <si>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</si>
  <si>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</si>
  <si>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</si>
  <si>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</si>
  <si>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</si>
  <si>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</si>
  <si>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</si>
  <si>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</si>
  <si>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</si>
  <si>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</si>
  <si>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</si>
  <si>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</si>
  <si>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</si>
  <si>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</si>
  <si>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</si>
  <si>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</si>
  <si>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</si>
  <si>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</si>
  <si>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</si>
  <si>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</si>
  <si>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</si>
  <si>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</si>
  <si>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</si>
  <si>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</si>
  <si>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</si>
  <si>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</si>
  <si>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</si>
  <si>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</si>
  <si>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</si>
  <si>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</si>
  <si>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</si>
  <si>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</si>
  <si>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</si>
  <si>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</si>
  <si>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</si>
  <si>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</si>
  <si>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</si>
  <si>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</si>
  <si>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</si>
  <si>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</si>
  <si>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</si>
  <si>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</si>
  <si>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</si>
  <si>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</si>
  <si>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</si>
  <si>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</si>
  <si>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</si>
  <si>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</si>
  <si>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</si>
  <si>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</si>
  <si>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</si>
  <si>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</si>
  <si>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</si>
  <si>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</si>
  <si>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</si>
  <si>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</si>
  <si>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</si>
  <si>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</si>
  <si>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</si>
  <si>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</si>
  <si>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</si>
  <si>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</si>
  <si>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</si>
  <si>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</si>
  <si>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</si>
  <si>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</si>
  <si>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</si>
  <si>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</si>
  <si>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</si>
  <si>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</si>
  <si>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</si>
  <si>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</si>
  <si>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</si>
  <si>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</si>
  <si>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</si>
  <si>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</si>
  <si>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</si>
  <si>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</si>
  <si>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</si>
  <si>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</si>
  <si>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</si>
  <si>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</si>
  <si>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</si>
  <si>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</si>
  <si>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</si>
  <si>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</si>
  <si>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</si>
  <si>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</si>
  <si>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</si>
  <si>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</si>
  <si>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</si>
  <si>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</si>
  <si>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</si>
  <si>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</si>
  <si>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</si>
  <si>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</si>
  <si>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</si>
  <si>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</si>
  <si>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</si>
  <si>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</si>
  <si>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</si>
  <si>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</si>
  <si>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</si>
  <si>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</si>
  <si>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</si>
  <si>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</si>
  <si>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</si>
  <si>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</si>
  <si>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</si>
  <si>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</si>
  <si>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</si>
  <si>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</si>
  <si>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</si>
  <si>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</si>
  <si>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</si>
  <si>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</si>
  <si>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</si>
  <si>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</si>
  <si>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</si>
  <si>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</si>
  <si>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</si>
  <si>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</si>
  <si>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</si>
  <si>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</si>
  <si>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</si>
  <si>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</si>
  <si>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</si>
  <si>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</si>
  <si>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</si>
  <si>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</si>
  <si>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</si>
  <si>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</si>
  <si>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</si>
  <si>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</si>
  <si>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</si>
  <si>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</si>
  <si>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</si>
  <si>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</si>
  <si>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</si>
  <si>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</si>
  <si>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</si>
  <si>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</si>
  <si>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</si>
  <si>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</si>
  <si>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</si>
  <si>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</si>
  <si>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</si>
  <si>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</si>
  <si>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</si>
  <si>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</si>
  <si>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</si>
  <si>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</si>
  <si>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</si>
  <si>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</si>
  <si>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</si>
  <si>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</si>
  <si>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</si>
  <si>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</si>
  <si>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</si>
  <si>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</si>
  <si>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</si>
  <si>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</si>
  <si>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</si>
  <si>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</si>
  <si>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</si>
  <si>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</si>
  <si>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</si>
  <si>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</si>
  <si>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</si>
  <si>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</si>
  <si>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</si>
  <si>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</si>
  <si>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</si>
  <si>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</si>
  <si>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</si>
  <si>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</si>
  <si>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</si>
  <si>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</si>
  <si>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</si>
  <si>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</si>
  <si>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</si>
  <si>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</si>
  <si>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</si>
  <si>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</si>
  <si>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</si>
  <si>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</si>
  <si>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</si>
  <si>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</si>
  <si>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</si>
  <si>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</si>
  <si>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</si>
  <si>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</si>
  <si>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</si>
  <si>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</si>
  <si>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</si>
  <si>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</si>
  <si>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</si>
  <si>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</si>
  <si>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</si>
  <si>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</si>
  <si>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</si>
  <si>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</si>
  <si>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</si>
  <si>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</si>
  <si>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</si>
  <si>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</si>
  <si>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</si>
  <si>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</si>
  <si>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</si>
  <si>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</si>
  <si>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</si>
  <si>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</si>
  <si>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</si>
  <si>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</si>
  <si>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</si>
  <si>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</si>
  <si>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</si>
  <si>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</si>
  <si>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</si>
  <si>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</si>
  <si>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</si>
  <si>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</si>
  <si>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</si>
  <si>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</si>
  <si>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</si>
  <si>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</si>
  <si>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</si>
  <si>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</si>
  <si>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</si>
  <si>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</si>
  <si>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</si>
  <si>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</si>
  <si>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</si>
  <si>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</si>
  <si>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</si>
  <si>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</si>
  <si>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</si>
  <si>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</si>
  <si>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</si>
  <si>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</si>
  <si>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</si>
  <si>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</si>
  <si>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</si>
  <si>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</si>
  <si>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</si>
  <si>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</si>
  <si>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</si>
  <si>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</si>
  <si>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</si>
  <si>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</si>
  <si>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</si>
  <si>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</si>
  <si>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</si>
  <si>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</si>
  <si>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</si>
  <si>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</si>
  <si>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</si>
  <si>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</si>
  <si>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</si>
  <si>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</si>
  <si>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</si>
  <si>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</si>
  <si>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</si>
  <si>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</si>
  <si>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</si>
  <si>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</si>
  <si>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</si>
  <si>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</si>
  <si>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</si>
  <si>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</si>
  <si>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</si>
  <si>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</si>
  <si>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</si>
  <si>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</si>
  <si>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</si>
  <si>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</si>
  <si>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</si>
  <si>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</si>
  <si>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</si>
  <si>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</si>
  <si>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</si>
  <si>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</si>
  <si>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</si>
  <si>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</si>
  <si>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</si>
  <si>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</si>
  <si>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</si>
  <si>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</si>
  <si>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</si>
  <si>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</si>
  <si>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</si>
  <si>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</si>
  <si>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</si>
  <si>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</si>
  <si>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</si>
  <si>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</si>
  <si>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</si>
  <si>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</si>
  <si>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</si>
  <si>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</si>
  <si>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</si>
  <si>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</si>
  <si>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</si>
  <si>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</si>
  <si>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</si>
  <si>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</si>
  <si>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</si>
  <si>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</si>
  <si>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</si>
  <si>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</si>
  <si>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</si>
  <si>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</si>
  <si>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</si>
  <si>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</si>
  <si>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</si>
  <si>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</si>
  <si>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</si>
  <si>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</si>
  <si>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</si>
  <si>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</si>
  <si>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</si>
  <si>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</si>
  <si>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</si>
  <si>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</si>
  <si>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</si>
  <si>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</si>
  <si>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</si>
  <si>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</si>
  <si>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</si>
  <si>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</si>
  <si>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</si>
  <si>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</si>
  <si>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</si>
  <si>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</si>
  <si>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</si>
  <si>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</si>
  <si>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</si>
  <si>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</si>
  <si>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</si>
  <si>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</si>
  <si>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</si>
  <si>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</si>
  <si>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</si>
  <si>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</si>
  <si>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</si>
  <si>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</si>
  <si>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</si>
  <si>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</si>
  <si>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</si>
  <si>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</si>
  <si>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</si>
  <si>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</si>
  <si>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</si>
  <si>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</si>
  <si>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</si>
  <si>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</si>
  <si>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</si>
  <si>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</si>
  <si>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</si>
  <si>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</si>
  <si>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</si>
  <si>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</si>
  <si>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</si>
  <si>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</si>
  <si>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</si>
  <si>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</si>
  <si>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</si>
  <si>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</si>
  <si>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</si>
  <si>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</si>
  <si>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</si>
  <si>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</si>
  <si>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</si>
  <si>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</si>
  <si>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</si>
  <si>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</si>
  <si>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</si>
  <si>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</si>
  <si>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</si>
  <si>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</si>
  <si>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</si>
  <si>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</si>
  <si>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</si>
  <si>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</si>
  <si>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</si>
  <si>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</si>
  <si>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</si>
  <si>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</si>
  <si>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</si>
  <si>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</si>
  <si>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</si>
  <si>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</si>
  <si>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</si>
  <si>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</si>
  <si>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</si>
  <si>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</si>
  <si>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</si>
  <si>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</si>
  <si>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</si>
  <si>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</si>
  <si>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</si>
  <si>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</si>
  <si>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</si>
  <si>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 ТРЕЙД ИНВЕСТ АДСИЦ</t>
  </si>
  <si>
    <t>207612201</t>
  </si>
  <si>
    <t>Димитър Бойчев Начев</t>
  </si>
  <si>
    <t>ИЗПЪЛНИТЕЛЕН ДИРЕКТОР</t>
  </si>
  <si>
    <t>ГР.СОФИЯ, жк.Дървеница, ул.Илия Димушев 1Б</t>
  </si>
  <si>
    <t>0893590594</t>
  </si>
  <si>
    <t>Прайм Бизнес Консулинг АД</t>
  </si>
  <si>
    <t>счетоводна къща</t>
  </si>
  <si>
    <t>на Те Трейд Инвест АДСИЦ</t>
  </si>
  <si>
    <t>ЕИК по БУЛСТАТ: 207546064</t>
  </si>
  <si>
    <t>към 31.03.2025 г.</t>
  </si>
  <si>
    <t>Прайм Бизнес Консултинг АД</t>
  </si>
  <si>
    <t>Димитър Начев</t>
  </si>
  <si>
    <t>office@tetradeinvest.com</t>
  </si>
  <si>
    <t>https://tetradeinvest.com/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</si>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</sst>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2" fillId="0" borderId="0" xfId="11" applyFont="1" applyAlignment="1" applyProtection="1">
      <alignment horizontal="left" vertical="center"/>
      <protection locked="0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0" xfId="11" applyFont="1" applyAlignment="1" applyProtection="1">
      <alignment vertical="top" wrapText="1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9" zoomScaleNormal="100" zoomScaleSheetLayoutView="100" workbookViewId="0">
      <selection activeCell="B23" sqref="B23"/>
    </sheetView>
  </sheetViews>
  <sheetFormatPr defaultColWidth="9.109375" defaultRowHeight="15.6"/>
  <cols>
    <col min="1" max="1" width="30.6640625" style="607" customWidth="1"/>
    <col min="2" max="2" width="65.6640625" style="607" customWidth="1"/>
    <col min="3" max="3" width="4.109375" style="607" customWidth="1"/>
    <col min="4" max="4" width="4" style="607" customWidth="1"/>
    <col min="5" max="26" width="9.109375" style="607"/>
    <col min="27" max="27" width="9.88671875" style="607" bestFit="1" customWidth="1"/>
    <col min="28" max="16384" width="9.109375" style="607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46107</v>
      </c>
    </row>
    <row r="3" spans="1:27">
      <c r="A3" s="603" t="s">
        <v>2</v>
      </c>
      <c r="B3" s="604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5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4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4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4">
        <v>46107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5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3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5" t="s">
        <v>984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3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3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3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3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3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5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5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8" t="s">
        <v>1004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1005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1006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5" t="s">
        <v>997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5" t="s">
        <v>998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6">
      <c r="A2" s="586" t="str">
        <f>CONCATENATE("на информацията, въведена в справките на ",UPPER(pdeName))</f>
        <v>на информацията, въведена в справките на ТЕ ТРЕЙД ИНВЕСТ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6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493</v>
      </c>
      <c r="D6" s="624">
        <f t="shared" ref="D6:D15" si="0">C6-E6</f>
        <v>0</v>
      </c>
      <c r="E6" s="595">
        <f>'1-Баланс'!G95</f>
        <v>493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479</v>
      </c>
      <c r="D7" s="624">
        <f t="shared" si="0"/>
        <v>-221</v>
      </c>
      <c r="E7" s="595">
        <f>'1-Баланс'!G18</f>
        <v>700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-115</v>
      </c>
      <c r="D8" s="624">
        <f t="shared" si="0"/>
        <v>0</v>
      </c>
      <c r="E8" s="595">
        <f>ABS('2-Отчет за доходите'!C44)-ABS('2-Отчет за доходите'!G44)</f>
        <v>-115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233</v>
      </c>
      <c r="D9" s="624">
        <f t="shared" si="0"/>
        <v>0</v>
      </c>
      <c r="E9" s="595">
        <f>'3-Отчет за паричния поток'!C45</f>
        <v>233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115</v>
      </c>
      <c r="D10" s="624">
        <f t="shared" si="0"/>
        <v>0</v>
      </c>
      <c r="E10" s="595">
        <f>'3-Отчет за паричния поток'!C46</f>
        <v>115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479</v>
      </c>
      <c r="D11" s="624">
        <f t="shared" si="0"/>
        <v>0</v>
      </c>
      <c r="E11" s="595">
        <f>'4-Отчет за собствения капитал'!L34</f>
        <v>479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4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4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4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4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2">
      <c r="A3" s="526">
        <v>1</v>
      </c>
      <c r="B3" s="524" t="s">
        <v>903</v>
      </c>
      <c r="C3" s="525" t="s">
        <v>904</v>
      </c>
      <c r="D3" s="570" t="e">
        <f>(ABS('1-Баланс'!G32)-ABS('1-Баланс'!G33))/'2-Отчет за доходите'!G16</f>
        <v>#DIV/0!</v>
      </c>
      <c r="E3" s="620"/>
    </row>
    <row r="4" spans="1:6" ht="31.2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-0.24008350730688935</v>
      </c>
    </row>
    <row r="5" spans="1:6" ht="31.2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-8.2142857142857135</v>
      </c>
    </row>
    <row r="6" spans="1:6" ht="31.2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-0.23326572008113591</v>
      </c>
    </row>
    <row r="7" spans="1:6" ht="24" customHeight="1">
      <c r="A7" s="573" t="s">
        <v>911</v>
      </c>
      <c r="B7" s="571"/>
      <c r="C7" s="571"/>
      <c r="D7" s="572"/>
    </row>
    <row r="8" spans="1:6" ht="31.2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0</v>
      </c>
      <c r="F8" s="620"/>
    </row>
    <row r="9" spans="1:6" ht="24" customHeight="1">
      <c r="A9" s="573" t="s">
        <v>914</v>
      </c>
      <c r="B9" s="571"/>
      <c r="C9" s="571"/>
      <c r="D9" s="572"/>
    </row>
    <row r="10" spans="1:6" ht="31.2">
      <c r="A10" s="526">
        <v>6</v>
      </c>
      <c r="B10" s="524" t="s">
        <v>915</v>
      </c>
      <c r="C10" s="525" t="s">
        <v>916</v>
      </c>
      <c r="D10" s="569">
        <f>'1-Баланс'!C94/'1-Баланс'!G79</f>
        <v>35.214285714285715</v>
      </c>
    </row>
    <row r="11" spans="1:6" ht="62.4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35.214285714285715</v>
      </c>
    </row>
    <row r="12" spans="1:6" ht="46.8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8.2142857142857135</v>
      </c>
    </row>
    <row r="13" spans="1:6" ht="31.2">
      <c r="A13" s="526">
        <v>9</v>
      </c>
      <c r="B13" s="524" t="s">
        <v>921</v>
      </c>
      <c r="C13" s="525" t="s">
        <v>922</v>
      </c>
      <c r="D13" s="569">
        <f>'1-Баланс'!C92/'1-Баланс'!G79</f>
        <v>8.2142857142857135</v>
      </c>
      <c r="F13" s="620"/>
    </row>
    <row r="14" spans="1:6" ht="24" customHeight="1">
      <c r="A14" s="573" t="s">
        <v>923</v>
      </c>
      <c r="B14" s="571"/>
      <c r="C14" s="571"/>
      <c r="D14" s="572"/>
    </row>
    <row r="15" spans="1:6" ht="31.2">
      <c r="A15" s="526">
        <v>10</v>
      </c>
      <c r="B15" s="524" t="s">
        <v>924</v>
      </c>
      <c r="C15" s="525" t="s">
        <v>925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2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</v>
      </c>
    </row>
    <row r="17" spans="1:5" ht="24" customHeight="1">
      <c r="A17" s="573" t="s">
        <v>927</v>
      </c>
      <c r="B17" s="571"/>
      <c r="C17" s="571"/>
      <c r="D17" s="572"/>
    </row>
    <row r="18" spans="1:5" ht="31.2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</v>
      </c>
    </row>
    <row r="19" spans="1:5" ht="31.2">
      <c r="A19" s="526">
        <v>13</v>
      </c>
      <c r="B19" s="524" t="s">
        <v>930</v>
      </c>
      <c r="C19" s="525" t="s">
        <v>931</v>
      </c>
      <c r="D19" s="569">
        <f>D4/D5</f>
        <v>2.9227557411273489E-2</v>
      </c>
    </row>
    <row r="20" spans="1:5" ht="31.2">
      <c r="A20" s="526">
        <v>14</v>
      </c>
      <c r="B20" s="524" t="s">
        <v>932</v>
      </c>
      <c r="C20" s="525" t="s">
        <v>933</v>
      </c>
      <c r="D20" s="569">
        <f>D6/D5</f>
        <v>2.8397565922920896E-2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0</v>
      </c>
      <c r="E21" s="617"/>
    </row>
    <row r="22" spans="1:5" ht="46.8">
      <c r="A22" s="526">
        <v>16</v>
      </c>
      <c r="B22" s="524" t="s">
        <v>936</v>
      </c>
      <c r="C22" s="525" t="s">
        <v>937</v>
      </c>
      <c r="D22" s="574">
        <f>D21/'1-Баланс'!G37</f>
        <v>0</v>
      </c>
    </row>
    <row r="23" spans="1:5" ht="31.2">
      <c r="A23" s="526">
        <v>17</v>
      </c>
      <c r="B23" s="524" t="s">
        <v>938</v>
      </c>
      <c r="C23" s="525" t="s">
        <v>939</v>
      </c>
      <c r="D23" s="574" t="e">
        <f>(D21+'2-Отчет за доходите'!C14)/'2-Отчет за доходите'!G31</f>
        <v>#DIV/0!</v>
      </c>
    </row>
    <row r="24" spans="1:5" ht="31.2">
      <c r="A24" s="526">
        <v>18</v>
      </c>
      <c r="B24" s="524" t="s">
        <v>940</v>
      </c>
      <c r="C24" s="525" t="s">
        <v>941</v>
      </c>
      <c r="D24" s="574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6" bestFit="1" customWidth="1"/>
    <col min="2" max="2" width="12.109375" style="86" bestFit="1" customWidth="1"/>
    <col min="3" max="3" width="14.33203125" style="86" customWidth="1"/>
    <col min="4" max="4" width="14.109375" style="86" bestFit="1" customWidth="1"/>
    <col min="5" max="5" width="16.6640625" style="86" bestFit="1" customWidth="1"/>
    <col min="6" max="6" width="53.109375" style="86" customWidth="1"/>
    <col min="7" max="7" width="16" style="86" bestFit="1" customWidth="1"/>
    <col min="8" max="8" width="15.6640625" style="86" customWidth="1"/>
    <col min="9" max="16384" width="9.10937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7" t="s">
        <v>950</v>
      </c>
    </row>
    <row r="2" spans="1:14" s="441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ТЕ ТРЕЙД ИНВЕСТ АДСИЦ</v>
      </c>
      <c r="B3" s="626" t="str">
        <f t="shared" ref="B3:B34" si="1">pdeBulstat</f>
        <v>207612201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ТЕ ТРЕЙД ИНВЕСТ АДСИЦ</v>
      </c>
      <c r="B4" s="626" t="str">
        <f t="shared" si="1"/>
        <v>207612201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ТЕ ТРЕЙД ИНВЕСТ АДСИЦ</v>
      </c>
      <c r="B5" s="626" t="str">
        <f t="shared" si="1"/>
        <v>207612201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ТЕ ТРЕЙД ИНВЕСТ АДСИЦ</v>
      </c>
      <c r="B6" s="626" t="str">
        <f t="shared" si="1"/>
        <v>207612201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ТЕ ТРЕЙД ИНВЕСТ АДСИЦ</v>
      </c>
      <c r="B7" s="626" t="str">
        <f t="shared" si="1"/>
        <v>207612201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ТЕ ТРЕЙД ИНВЕСТ АДСИЦ</v>
      </c>
      <c r="B8" s="626" t="str">
        <f t="shared" si="1"/>
        <v>207612201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ТЕ ТРЕЙД ИНВЕСТ АДСИЦ</v>
      </c>
      <c r="B9" s="626" t="str">
        <f t="shared" si="1"/>
        <v>207612201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ТЕ ТРЕЙД ИНВЕСТ АДСИЦ</v>
      </c>
      <c r="B10" s="626" t="str">
        <f t="shared" si="1"/>
        <v>207612201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ТЕ ТРЕЙД ИНВЕСТ АДСИЦ</v>
      </c>
      <c r="B11" s="626" t="str">
        <f t="shared" si="1"/>
        <v>207612201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ТЕ ТРЕЙД ИНВЕСТ АДСИЦ</v>
      </c>
      <c r="B12" s="626" t="str">
        <f t="shared" si="1"/>
        <v>207612201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ТЕ ТРЕЙД ИНВЕСТ АДСИЦ</v>
      </c>
      <c r="B13" s="626" t="str">
        <f t="shared" si="1"/>
        <v>207612201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ТЕ ТРЕЙД ИНВЕСТ АДСИЦ</v>
      </c>
      <c r="B14" s="626" t="str">
        <f t="shared" si="1"/>
        <v>207612201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ТЕ ТРЕЙД ИНВЕСТ АДСИЦ</v>
      </c>
      <c r="B15" s="626" t="str">
        <f t="shared" si="1"/>
        <v>207612201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ТЕ ТРЕЙД ИНВЕСТ АДСИЦ</v>
      </c>
      <c r="B16" s="626" t="str">
        <f t="shared" si="1"/>
        <v>207612201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ТЕ ТРЕЙД ИНВЕСТ АДСИЦ</v>
      </c>
      <c r="B17" s="626" t="str">
        <f t="shared" si="1"/>
        <v>207612201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ТЕ ТРЕЙД ИНВЕСТ АДСИЦ</v>
      </c>
      <c r="B18" s="626" t="str">
        <f t="shared" si="1"/>
        <v>207612201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ТЕ ТРЕЙД ИНВЕСТ АДСИЦ</v>
      </c>
      <c r="B19" s="626" t="str">
        <f t="shared" si="1"/>
        <v>207612201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ТЕ ТРЕЙД ИНВЕСТ АДСИЦ</v>
      </c>
      <c r="B20" s="626" t="str">
        <f t="shared" si="1"/>
        <v>207612201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ТЕ ТРЕЙД ИНВЕСТ АДСИЦ</v>
      </c>
      <c r="B21" s="626" t="str">
        <f t="shared" si="1"/>
        <v>207612201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ТЕ ТРЕЙД ИНВЕСТ АДСИЦ</v>
      </c>
      <c r="B22" s="626" t="str">
        <f t="shared" si="1"/>
        <v>207612201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ТЕ ТРЕЙД ИНВЕСТ АДСИЦ</v>
      </c>
      <c r="B23" s="626" t="str">
        <f t="shared" si="1"/>
        <v>207612201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ТЕ ТРЕЙД ИНВЕСТ АДСИЦ</v>
      </c>
      <c r="B24" s="626" t="str">
        <f t="shared" si="1"/>
        <v>207612201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ТЕ ТРЕЙД ИНВЕСТ АДСИЦ</v>
      </c>
      <c r="B25" s="626" t="str">
        <f t="shared" si="1"/>
        <v>207612201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ТЕ ТРЕЙД ИНВЕСТ АДСИЦ</v>
      </c>
      <c r="B26" s="626" t="str">
        <f t="shared" si="1"/>
        <v>207612201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ТЕ ТРЕЙД ИНВЕСТ АДСИЦ</v>
      </c>
      <c r="B27" s="626" t="str">
        <f t="shared" si="1"/>
        <v>207612201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ТЕ ТРЕЙД ИНВЕСТ АДСИЦ</v>
      </c>
      <c r="B28" s="626" t="str">
        <f t="shared" si="1"/>
        <v>207612201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ТЕ ТРЕЙД ИНВЕСТ АДСИЦ</v>
      </c>
      <c r="B29" s="626" t="str">
        <f t="shared" si="1"/>
        <v>207612201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ТЕ ТРЕЙД ИНВЕСТ АДСИЦ</v>
      </c>
      <c r="B30" s="626" t="str">
        <f t="shared" si="1"/>
        <v>207612201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ТЕ ТРЕЙД ИНВЕСТ АДСИЦ</v>
      </c>
      <c r="B31" s="626" t="str">
        <f t="shared" si="1"/>
        <v>207612201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ТЕ ТРЕЙД ИНВЕСТ АДСИЦ</v>
      </c>
      <c r="B32" s="626" t="str">
        <f t="shared" si="1"/>
        <v>207612201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ТЕ ТРЕЙД ИНВЕСТ АДСИЦ</v>
      </c>
      <c r="B33" s="626" t="str">
        <f t="shared" si="1"/>
        <v>207612201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ТЕ ТРЕЙД ИНВЕСТ АДСИЦ</v>
      </c>
      <c r="B34" s="626" t="str">
        <f t="shared" si="1"/>
        <v>207612201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ТЕ ТРЕЙД ИНВЕСТ АДСИЦ</v>
      </c>
      <c r="B35" s="626" t="str">
        <f t="shared" ref="B35:B66" si="4">pdeBulstat</f>
        <v>207612201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ТЕ ТРЕЙД ИНВЕСТ АДСИЦ</v>
      </c>
      <c r="B36" s="626" t="str">
        <f t="shared" si="4"/>
        <v>207612201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ТЕ ТРЕЙД ИНВЕСТ АДСИЦ</v>
      </c>
      <c r="B37" s="626" t="str">
        <f t="shared" si="4"/>
        <v>207612201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ТЕ ТРЕЙД ИНВЕСТ АДСИЦ</v>
      </c>
      <c r="B38" s="626" t="str">
        <f t="shared" si="4"/>
        <v>207612201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ТЕ ТРЕЙД ИНВЕСТ АДСИЦ</v>
      </c>
      <c r="B39" s="626" t="str">
        <f t="shared" si="4"/>
        <v>207612201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ТЕ ТРЕЙД ИНВЕСТ АДСИЦ</v>
      </c>
      <c r="B40" s="626" t="str">
        <f t="shared" si="4"/>
        <v>207612201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ТЕ ТРЕЙД ИНВЕСТ АДСИЦ</v>
      </c>
      <c r="B41" s="626" t="str">
        <f t="shared" si="4"/>
        <v>207612201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>ТЕ ТРЕЙД ИНВЕСТ АДСИЦ</v>
      </c>
      <c r="B42" s="626" t="str">
        <f t="shared" si="4"/>
        <v>207612201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ТЕ ТРЕЙД ИНВЕСТ АДСИЦ</v>
      </c>
      <c r="B43" s="626" t="str">
        <f t="shared" si="4"/>
        <v>207612201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ТЕ ТРЕЙД ИНВЕСТ АДСИЦ</v>
      </c>
      <c r="B44" s="626" t="str">
        <f t="shared" si="4"/>
        <v>207612201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ТЕ ТРЕЙД ИНВЕСТ АДСИЦ</v>
      </c>
      <c r="B45" s="626" t="str">
        <f t="shared" si="4"/>
        <v>207612201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ТЕ ТРЕЙД ИНВЕСТ АДСИЦ</v>
      </c>
      <c r="B46" s="626" t="str">
        <f t="shared" si="4"/>
        <v>207612201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ТЕ ТРЕЙД ИНВЕСТ АДСИЦ</v>
      </c>
      <c r="B47" s="626" t="str">
        <f t="shared" si="4"/>
        <v>207612201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ТЕ ТРЕЙД ИНВЕСТ АДСИЦ</v>
      </c>
      <c r="B48" s="626" t="str">
        <f t="shared" si="4"/>
        <v>207612201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ТЕ ТРЕЙД ИНВЕСТ АДСИЦ</v>
      </c>
      <c r="B49" s="626" t="str">
        <f t="shared" si="4"/>
        <v>207612201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375</v>
      </c>
    </row>
    <row r="50" spans="1:8">
      <c r="A50" s="626" t="str">
        <f t="shared" si="3"/>
        <v>ТЕ ТРЕЙД ИНВЕСТ АДСИЦ</v>
      </c>
      <c r="B50" s="626" t="str">
        <f t="shared" si="4"/>
        <v>207612201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ТЕ ТРЕЙД ИНВЕСТ АДСИЦ</v>
      </c>
      <c r="B51" s="626" t="str">
        <f t="shared" si="4"/>
        <v>207612201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ТЕ ТРЕЙД ИНВЕСТ АДСИЦ</v>
      </c>
      <c r="B52" s="626" t="str">
        <f t="shared" si="4"/>
        <v>207612201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ТЕ ТРЕЙД ИНВЕСТ АДСИЦ</v>
      </c>
      <c r="B53" s="626" t="str">
        <f t="shared" si="4"/>
        <v>207612201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ТЕ ТРЕЙД ИНВЕСТ АДСИЦ</v>
      </c>
      <c r="B54" s="626" t="str">
        <f t="shared" si="4"/>
        <v>207612201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3</v>
      </c>
    </row>
    <row r="55" spans="1:8">
      <c r="A55" s="626" t="str">
        <f t="shared" si="3"/>
        <v>ТЕ ТРЕЙД ИНВЕСТ АДСИЦ</v>
      </c>
      <c r="B55" s="626" t="str">
        <f t="shared" si="4"/>
        <v>207612201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ТЕ ТРЕЙД ИНВЕСТ АДСИЦ</v>
      </c>
      <c r="B56" s="626" t="str">
        <f t="shared" si="4"/>
        <v>207612201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ТЕ ТРЕЙД ИНВЕСТ АДСИЦ</v>
      </c>
      <c r="B57" s="626" t="str">
        <f t="shared" si="4"/>
        <v>207612201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378</v>
      </c>
    </row>
    <row r="58" spans="1:8">
      <c r="A58" s="626" t="str">
        <f t="shared" si="3"/>
        <v>ТЕ ТРЕЙД ИНВЕСТ АДСИЦ</v>
      </c>
      <c r="B58" s="626" t="str">
        <f t="shared" si="4"/>
        <v>207612201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ТЕ ТРЕЙД ИНВЕСТ АДСИЦ</v>
      </c>
      <c r="B59" s="626" t="str">
        <f t="shared" si="4"/>
        <v>207612201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ТЕ ТРЕЙД ИНВЕСТ АДСИЦ</v>
      </c>
      <c r="B60" s="626" t="str">
        <f t="shared" si="4"/>
        <v>207612201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ТЕ ТРЕЙД ИНВЕСТ АДСИЦ</v>
      </c>
      <c r="B61" s="626" t="str">
        <f t="shared" si="4"/>
        <v>207612201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ТЕ ТРЕЙД ИНВЕСТ АДСИЦ</v>
      </c>
      <c r="B62" s="626" t="str">
        <f t="shared" si="4"/>
        <v>207612201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ТЕ ТРЕЙД ИНВЕСТ АДСИЦ</v>
      </c>
      <c r="B63" s="626" t="str">
        <f t="shared" si="4"/>
        <v>207612201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ТЕ ТРЕЙД ИНВЕСТ АДСИЦ</v>
      </c>
      <c r="B64" s="626" t="str">
        <f t="shared" si="4"/>
        <v>207612201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ТЕ ТРЕЙД ИНВЕСТ АДСИЦ</v>
      </c>
      <c r="B65" s="626" t="str">
        <f t="shared" si="4"/>
        <v>207612201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ТЕ ТРЕЙД ИНВЕСТ АДСИЦ</v>
      </c>
      <c r="B66" s="626" t="str">
        <f t="shared" si="4"/>
        <v>207612201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115</v>
      </c>
    </row>
    <row r="67" spans="1:8">
      <c r="A67" s="626" t="str">
        <f t="shared" ref="A67:A98" si="6">pdeName</f>
        <v>ТЕ ТРЕЙД ИНВЕСТ АДСИЦ</v>
      </c>
      <c r="B67" s="626" t="str">
        <f t="shared" ref="B67:B98" si="7">pdeBulstat</f>
        <v>207612201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ТЕ ТРЕЙД ИНВЕСТ АДСИЦ</v>
      </c>
      <c r="B68" s="626" t="str">
        <f t="shared" si="7"/>
        <v>207612201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ТЕ ТРЕЙД ИНВЕСТ АДСИЦ</v>
      </c>
      <c r="B69" s="626" t="str">
        <f t="shared" si="7"/>
        <v>207612201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115</v>
      </c>
    </row>
    <row r="70" spans="1:8">
      <c r="A70" s="626" t="str">
        <f t="shared" si="6"/>
        <v>ТЕ ТРЕЙД ИНВЕСТ АДСИЦ</v>
      </c>
      <c r="B70" s="626" t="str">
        <f t="shared" si="7"/>
        <v>207612201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ТЕ ТРЕЙД ИНВЕСТ АДСИЦ</v>
      </c>
      <c r="B71" s="626" t="str">
        <f t="shared" si="7"/>
        <v>207612201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493</v>
      </c>
    </row>
    <row r="72" spans="1:8">
      <c r="A72" s="626" t="str">
        <f t="shared" si="6"/>
        <v>ТЕ ТРЕЙД ИНВЕСТ АДСИЦ</v>
      </c>
      <c r="B72" s="626" t="str">
        <f t="shared" si="7"/>
        <v>207612201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493</v>
      </c>
    </row>
    <row r="73" spans="1:8">
      <c r="A73" s="626" t="str">
        <f t="shared" si="6"/>
        <v>ТЕ ТРЕЙД ИНВЕСТ АДСИЦ</v>
      </c>
      <c r="B73" s="626" t="str">
        <f t="shared" si="7"/>
        <v>207612201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700</v>
      </c>
    </row>
    <row r="74" spans="1:8">
      <c r="A74" s="626" t="str">
        <f t="shared" si="6"/>
        <v>ТЕ ТРЕЙД ИНВЕСТ АДСИЦ</v>
      </c>
      <c r="B74" s="626" t="str">
        <f t="shared" si="7"/>
        <v>207612201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ТЕ ТРЕЙД ИНВЕСТ АДСИЦ</v>
      </c>
      <c r="B75" s="626" t="str">
        <f t="shared" si="7"/>
        <v>207612201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ТЕ ТРЕЙД ИНВЕСТ АДСИЦ</v>
      </c>
      <c r="B76" s="626" t="str">
        <f t="shared" si="7"/>
        <v>207612201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ТЕ ТРЕЙД ИНВЕСТ АДСИЦ</v>
      </c>
      <c r="B77" s="626" t="str">
        <f t="shared" si="7"/>
        <v>207612201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ТЕ ТРЕЙД ИНВЕСТ АДСИЦ</v>
      </c>
      <c r="B78" s="626" t="str">
        <f t="shared" si="7"/>
        <v>207612201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ТЕ ТРЕЙД ИНВЕСТ АДСИЦ</v>
      </c>
      <c r="B79" s="626" t="str">
        <f t="shared" si="7"/>
        <v>207612201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700</v>
      </c>
    </row>
    <row r="80" spans="1:8">
      <c r="A80" s="626" t="str">
        <f t="shared" si="6"/>
        <v>ТЕ ТРЕЙД ИНВЕСТ АДСИЦ</v>
      </c>
      <c r="B80" s="626" t="str">
        <f t="shared" si="7"/>
        <v>207612201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ТЕ ТРЕЙД ИНВЕСТ АДСИЦ</v>
      </c>
      <c r="B81" s="626" t="str">
        <f t="shared" si="7"/>
        <v>207612201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ТЕ ТРЕЙД ИНВЕСТ АДСИЦ</v>
      </c>
      <c r="B82" s="626" t="str">
        <f t="shared" si="7"/>
        <v>207612201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0</v>
      </c>
    </row>
    <row r="83" spans="1:8">
      <c r="A83" s="626" t="str">
        <f t="shared" si="6"/>
        <v>ТЕ ТРЕЙД ИНВЕСТ АДСИЦ</v>
      </c>
      <c r="B83" s="626" t="str">
        <f t="shared" si="7"/>
        <v>207612201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>ТЕ ТРЕЙД ИНВЕСТ АДСИЦ</v>
      </c>
      <c r="B84" s="626" t="str">
        <f t="shared" si="7"/>
        <v>207612201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ТЕ ТРЕЙД ИНВЕСТ АДСИЦ</v>
      </c>
      <c r="B85" s="626" t="str">
        <f t="shared" si="7"/>
        <v>207612201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ТЕ ТРЕЙД ИНВЕСТ АДСИЦ</v>
      </c>
      <c r="B86" s="626" t="str">
        <f t="shared" si="7"/>
        <v>207612201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0</v>
      </c>
    </row>
    <row r="87" spans="1:8">
      <c r="A87" s="626" t="str">
        <f t="shared" si="6"/>
        <v>ТЕ ТРЕЙД ИНВЕСТ АДСИЦ</v>
      </c>
      <c r="B87" s="626" t="str">
        <f t="shared" si="7"/>
        <v>207612201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-106</v>
      </c>
    </row>
    <row r="88" spans="1:8">
      <c r="A88" s="626" t="str">
        <f t="shared" si="6"/>
        <v>ТЕ ТРЕЙД ИНВЕСТ АДСИЦ</v>
      </c>
      <c r="B88" s="626" t="str">
        <f t="shared" si="7"/>
        <v>207612201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0</v>
      </c>
    </row>
    <row r="89" spans="1:8">
      <c r="A89" s="626" t="str">
        <f t="shared" si="6"/>
        <v>ТЕ ТРЕЙД ИНВЕСТ АДСИЦ</v>
      </c>
      <c r="B89" s="626" t="str">
        <f t="shared" si="7"/>
        <v>207612201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-108</v>
      </c>
    </row>
    <row r="90" spans="1:8">
      <c r="A90" s="626" t="str">
        <f t="shared" si="6"/>
        <v>ТЕ ТРЕЙД ИНВЕСТ АДСИЦ</v>
      </c>
      <c r="B90" s="626" t="str">
        <f t="shared" si="7"/>
        <v>207612201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2</v>
      </c>
    </row>
    <row r="91" spans="1:8">
      <c r="A91" s="626" t="str">
        <f t="shared" si="6"/>
        <v>ТЕ ТРЕЙД ИНВЕСТ АДСИЦ</v>
      </c>
      <c r="B91" s="626" t="str">
        <f t="shared" si="7"/>
        <v>207612201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ТЕ ТРЕЙД ИНВЕСТ АДСИЦ</v>
      </c>
      <c r="B92" s="626" t="str">
        <f t="shared" si="7"/>
        <v>207612201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-115</v>
      </c>
    </row>
    <row r="93" spans="1:8">
      <c r="A93" s="626" t="str">
        <f t="shared" si="6"/>
        <v>ТЕ ТРЕЙД ИНВЕСТ АДСИЦ</v>
      </c>
      <c r="B93" s="626" t="str">
        <f t="shared" si="7"/>
        <v>207612201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-221</v>
      </c>
    </row>
    <row r="94" spans="1:8">
      <c r="A94" s="626" t="str">
        <f t="shared" si="6"/>
        <v>ТЕ ТРЕЙД ИНВЕСТ АДСИЦ</v>
      </c>
      <c r="B94" s="626" t="str">
        <f t="shared" si="7"/>
        <v>207612201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479</v>
      </c>
    </row>
    <row r="95" spans="1:8">
      <c r="A95" s="626" t="str">
        <f t="shared" si="6"/>
        <v>ТЕ ТРЕЙД ИНВЕСТ АДСИЦ</v>
      </c>
      <c r="B95" s="626" t="str">
        <f t="shared" si="7"/>
        <v>207612201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ТЕ ТРЕЙД ИНВЕСТ АДСИЦ</v>
      </c>
      <c r="B96" s="626" t="str">
        <f t="shared" si="7"/>
        <v>207612201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ТЕ ТРЕЙД ИНВЕСТ АДСИЦ</v>
      </c>
      <c r="B97" s="626" t="str">
        <f t="shared" si="7"/>
        <v>207612201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ТЕ ТРЕЙД ИНВЕСТ АДСИЦ</v>
      </c>
      <c r="B98" s="626" t="str">
        <f t="shared" si="7"/>
        <v>207612201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ТЕ ТРЕЙД ИНВЕСТ АДСИЦ</v>
      </c>
      <c r="B99" s="626" t="str">
        <f t="shared" ref="B99:B125" si="10">pdeBulstat</f>
        <v>207612201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ТЕ ТРЕЙД ИНВЕСТ АДСИЦ</v>
      </c>
      <c r="B100" s="626" t="str">
        <f t="shared" si="10"/>
        <v>207612201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ТЕ ТРЕЙД ИНВЕСТ АДСИЦ</v>
      </c>
      <c r="B101" s="626" t="str">
        <f t="shared" si="10"/>
        <v>207612201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ТЕ ТРЕЙД ИНВЕСТ АДСИЦ</v>
      </c>
      <c r="B102" s="626" t="str">
        <f t="shared" si="10"/>
        <v>207612201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ТЕ ТРЕЙД ИНВЕСТ АДСИЦ</v>
      </c>
      <c r="B103" s="626" t="str">
        <f t="shared" si="10"/>
        <v>207612201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ТЕ ТРЕЙД ИНВЕСТ АДСИЦ</v>
      </c>
      <c r="B104" s="626" t="str">
        <f t="shared" si="10"/>
        <v>207612201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ТЕ ТРЕЙД ИНВЕСТ АДСИЦ</v>
      </c>
      <c r="B105" s="626" t="str">
        <f t="shared" si="10"/>
        <v>207612201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ТЕ ТРЕЙД ИНВЕСТ АДСИЦ</v>
      </c>
      <c r="B106" s="626" t="str">
        <f t="shared" si="10"/>
        <v>207612201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ТЕ ТРЕЙД ИНВЕСТ АДСИЦ</v>
      </c>
      <c r="B107" s="626" t="str">
        <f t="shared" si="10"/>
        <v>207612201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ТЕ ТРЕЙД ИНВЕСТ АДСИЦ</v>
      </c>
      <c r="B108" s="626" t="str">
        <f t="shared" si="10"/>
        <v>207612201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ТЕ ТРЕЙД ИНВЕСТ АДСИЦ</v>
      </c>
      <c r="B109" s="626" t="str">
        <f t="shared" si="10"/>
        <v>207612201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ТЕ ТРЕЙД ИНВЕСТ АДСИЦ</v>
      </c>
      <c r="B110" s="626" t="str">
        <f t="shared" si="10"/>
        <v>207612201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14</v>
      </c>
    </row>
    <row r="111" spans="1:8">
      <c r="A111" s="626" t="str">
        <f t="shared" si="9"/>
        <v>ТЕ ТРЕЙД ИНВЕСТ АДСИЦ</v>
      </c>
      <c r="B111" s="626" t="str">
        <f t="shared" si="10"/>
        <v>207612201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ТЕ ТРЕЙД ИНВЕСТ АДСИЦ</v>
      </c>
      <c r="B112" s="626" t="str">
        <f t="shared" si="10"/>
        <v>207612201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ТЕ ТРЕЙД ИНВЕСТ АДСИЦ</v>
      </c>
      <c r="B113" s="626" t="str">
        <f t="shared" si="10"/>
        <v>207612201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8</v>
      </c>
    </row>
    <row r="114" spans="1:8">
      <c r="A114" s="626" t="str">
        <f t="shared" si="9"/>
        <v>ТЕ ТРЕЙД ИНВЕСТ АДСИЦ</v>
      </c>
      <c r="B114" s="626" t="str">
        <f t="shared" si="10"/>
        <v>207612201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ТЕ ТРЕЙД ИНВЕСТ АДСИЦ</v>
      </c>
      <c r="B115" s="626" t="str">
        <f t="shared" si="10"/>
        <v>207612201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5</v>
      </c>
    </row>
    <row r="116" spans="1:8">
      <c r="A116" s="626" t="str">
        <f t="shared" si="9"/>
        <v>ТЕ ТРЕЙД ИНВЕСТ АДСИЦ</v>
      </c>
      <c r="B116" s="626" t="str">
        <f t="shared" si="10"/>
        <v>207612201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>ТЕ ТРЕЙД ИНВЕСТ АДСИЦ</v>
      </c>
      <c r="B117" s="626" t="str">
        <f t="shared" si="10"/>
        <v>207612201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</v>
      </c>
    </row>
    <row r="118" spans="1:8">
      <c r="A118" s="626" t="str">
        <f t="shared" si="9"/>
        <v>ТЕ ТРЕЙД ИНВЕСТ АДСИЦ</v>
      </c>
      <c r="B118" s="626" t="str">
        <f t="shared" si="10"/>
        <v>207612201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ТЕ ТРЕЙД ИНВЕСТ АДСИЦ</v>
      </c>
      <c r="B119" s="626" t="str">
        <f t="shared" si="10"/>
        <v>207612201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ТЕ ТРЕЙД ИНВЕСТ АДСИЦ</v>
      </c>
      <c r="B120" s="626" t="str">
        <f t="shared" si="10"/>
        <v>207612201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14</v>
      </c>
    </row>
    <row r="121" spans="1:8">
      <c r="A121" s="626" t="str">
        <f t="shared" si="9"/>
        <v>ТЕ ТРЕЙД ИНВЕСТ АДСИЦ</v>
      </c>
      <c r="B121" s="626" t="str">
        <f t="shared" si="10"/>
        <v>207612201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ТЕ ТРЕЙД ИНВЕСТ АДСИЦ</v>
      </c>
      <c r="B122" s="626" t="str">
        <f t="shared" si="10"/>
        <v>207612201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ТЕ ТРЕЙД ИНВЕСТ АДСИЦ</v>
      </c>
      <c r="B123" s="626" t="str">
        <f t="shared" si="10"/>
        <v>207612201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ТЕ ТРЕЙД ИНВЕСТ АДСИЦ</v>
      </c>
      <c r="B124" s="626" t="str">
        <f t="shared" si="10"/>
        <v>207612201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14</v>
      </c>
    </row>
    <row r="125" spans="1:8">
      <c r="A125" s="626" t="str">
        <f t="shared" si="9"/>
        <v>ТЕ ТРЕЙД ИНВЕСТ АДСИЦ</v>
      </c>
      <c r="B125" s="626" t="str">
        <f t="shared" si="10"/>
        <v>207612201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493</v>
      </c>
    </row>
    <row r="126" spans="1:8" s="441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ТЕ ТРЕЙД ИНВЕСТ АДСИЦ</v>
      </c>
      <c r="B127" s="626" t="str">
        <f t="shared" ref="B127:B158" si="13">pdeBulstat</f>
        <v>207612201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ТЕ ТРЕЙД ИНВЕСТ АДСИЦ</v>
      </c>
      <c r="B128" s="626" t="str">
        <f t="shared" si="13"/>
        <v>207612201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45</v>
      </c>
    </row>
    <row r="129" spans="1:8">
      <c r="A129" s="626" t="str">
        <f t="shared" si="12"/>
        <v>ТЕ ТРЕЙД ИНВЕСТ АДСИЦ</v>
      </c>
      <c r="B129" s="626" t="str">
        <f t="shared" si="13"/>
        <v>207612201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ТЕ ТРЕЙД ИНВЕСТ АДСИЦ</v>
      </c>
      <c r="B130" s="626" t="str">
        <f t="shared" si="13"/>
        <v>207612201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65</v>
      </c>
    </row>
    <row r="131" spans="1:8">
      <c r="A131" s="626" t="str">
        <f t="shared" si="12"/>
        <v>ТЕ ТРЕЙД ИНВЕСТ АДСИЦ</v>
      </c>
      <c r="B131" s="626" t="str">
        <f t="shared" si="13"/>
        <v>207612201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3</v>
      </c>
    </row>
    <row r="132" spans="1:8">
      <c r="A132" s="626" t="str">
        <f t="shared" si="12"/>
        <v>ТЕ ТРЕЙД ИНВЕСТ АДСИЦ</v>
      </c>
      <c r="B132" s="626" t="str">
        <f t="shared" si="13"/>
        <v>207612201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ТЕ ТРЕЙД ИНВЕСТ АДСИЦ</v>
      </c>
      <c r="B133" s="626" t="str">
        <f t="shared" si="13"/>
        <v>207612201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ТЕ ТРЕЙД ИНВЕСТ АДСИЦ</v>
      </c>
      <c r="B134" s="626" t="str">
        <f t="shared" si="13"/>
        <v>207612201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>ТЕ ТРЕЙД ИНВЕСТ АДСИЦ</v>
      </c>
      <c r="B135" s="626" t="str">
        <f t="shared" si="13"/>
        <v>207612201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ТЕ ТРЕЙД ИНВЕСТ АДСИЦ</v>
      </c>
      <c r="B136" s="626" t="str">
        <f t="shared" si="13"/>
        <v>207612201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ТЕ ТРЕЙД ИНВЕСТ АДСИЦ</v>
      </c>
      <c r="B137" s="626" t="str">
        <f t="shared" si="13"/>
        <v>207612201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113</v>
      </c>
    </row>
    <row r="138" spans="1:8">
      <c r="A138" s="626" t="str">
        <f t="shared" si="12"/>
        <v>ТЕ ТРЕЙД ИНВЕСТ АДСИЦ</v>
      </c>
      <c r="B138" s="626" t="str">
        <f t="shared" si="13"/>
        <v>207612201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0</v>
      </c>
    </row>
    <row r="139" spans="1:8">
      <c r="A139" s="626" t="str">
        <f t="shared" si="12"/>
        <v>ТЕ ТРЕЙД ИНВЕСТ АДСИЦ</v>
      </c>
      <c r="B139" s="626" t="str">
        <f t="shared" si="13"/>
        <v>207612201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ТЕ ТРЕЙД ИНВЕСТ АДСИЦ</v>
      </c>
      <c r="B140" s="626" t="str">
        <f t="shared" si="13"/>
        <v>207612201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ТЕ ТРЕЙД ИНВЕСТ АДСИЦ</v>
      </c>
      <c r="B141" s="626" t="str">
        <f t="shared" si="13"/>
        <v>207612201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2</v>
      </c>
    </row>
    <row r="142" spans="1:8">
      <c r="A142" s="626" t="str">
        <f t="shared" si="12"/>
        <v>ТЕ ТРЕЙД ИНВЕСТ АДСИЦ</v>
      </c>
      <c r="B142" s="626" t="str">
        <f t="shared" si="13"/>
        <v>207612201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</v>
      </c>
    </row>
    <row r="143" spans="1:8">
      <c r="A143" s="626" t="str">
        <f t="shared" si="12"/>
        <v>ТЕ ТРЕЙД ИНВЕСТ АДСИЦ</v>
      </c>
      <c r="B143" s="626" t="str">
        <f t="shared" si="13"/>
        <v>207612201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115</v>
      </c>
    </row>
    <row r="144" spans="1:8">
      <c r="A144" s="626" t="str">
        <f t="shared" si="12"/>
        <v>ТЕ ТРЕЙД ИНВЕСТ АДСИЦ</v>
      </c>
      <c r="B144" s="626" t="str">
        <f t="shared" si="13"/>
        <v>207612201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ТЕ ТРЕЙД ИНВЕСТ АДСИЦ</v>
      </c>
      <c r="B145" s="626" t="str">
        <f t="shared" si="13"/>
        <v>207612201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ТЕ ТРЕЙД ИНВЕСТ АДСИЦ</v>
      </c>
      <c r="B146" s="626" t="str">
        <f t="shared" si="13"/>
        <v>207612201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ТЕ ТРЕЙД ИНВЕСТ АДСИЦ</v>
      </c>
      <c r="B147" s="626" t="str">
        <f t="shared" si="13"/>
        <v>207612201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115</v>
      </c>
    </row>
    <row r="148" spans="1:8">
      <c r="A148" s="626" t="str">
        <f t="shared" si="12"/>
        <v>ТЕ ТРЕЙД ИНВЕСТ АДСИЦ</v>
      </c>
      <c r="B148" s="626" t="str">
        <f t="shared" si="13"/>
        <v>207612201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ТЕ ТРЕЙД ИНВЕСТ АДСИЦ</v>
      </c>
      <c r="B149" s="626" t="str">
        <f t="shared" si="13"/>
        <v>207612201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ТЕ ТРЕЙД ИНВЕСТ АДСИЦ</v>
      </c>
      <c r="B150" s="626" t="str">
        <f t="shared" si="13"/>
        <v>207612201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ТЕ ТРЕЙД ИНВЕСТ АДСИЦ</v>
      </c>
      <c r="B151" s="626" t="str">
        <f t="shared" si="13"/>
        <v>207612201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ТЕ ТРЕЙД ИНВЕСТ АДСИЦ</v>
      </c>
      <c r="B152" s="626" t="str">
        <f t="shared" si="13"/>
        <v>207612201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ТЕ ТРЕЙД ИНВЕСТ АДСИЦ</v>
      </c>
      <c r="B153" s="626" t="str">
        <f t="shared" si="13"/>
        <v>207612201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ТЕ ТРЕЙД ИНВЕСТ АДСИЦ</v>
      </c>
      <c r="B154" s="626" t="str">
        <f t="shared" si="13"/>
        <v>207612201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ТЕ ТРЕЙД ИНВЕСТ АДСИЦ</v>
      </c>
      <c r="B155" s="626" t="str">
        <f t="shared" si="13"/>
        <v>207612201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ТЕ ТРЕЙД ИНВЕСТ АДСИЦ</v>
      </c>
      <c r="B156" s="626" t="str">
        <f t="shared" si="13"/>
        <v>207612201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115</v>
      </c>
    </row>
    <row r="157" spans="1:8">
      <c r="A157" s="626" t="str">
        <f t="shared" si="12"/>
        <v>ТЕ ТРЕЙД ИНВЕСТ АДСИЦ</v>
      </c>
      <c r="B157" s="626" t="str">
        <f t="shared" si="13"/>
        <v>207612201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ТЕ ТРЕЙД ИНВЕСТ АДСИЦ</v>
      </c>
      <c r="B158" s="626" t="str">
        <f t="shared" si="13"/>
        <v>207612201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ТЕ ТРЕЙД ИНВЕСТ АДСИЦ</v>
      </c>
      <c r="B159" s="626" t="str">
        <f t="shared" ref="B159:B179" si="16">pdeBulstat</f>
        <v>207612201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ТЕ ТРЕЙД ИНВЕСТ АДСИЦ</v>
      </c>
      <c r="B160" s="626" t="str">
        <f t="shared" si="16"/>
        <v>207612201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ТЕ ТРЕЙД ИНВЕСТ АДСИЦ</v>
      </c>
      <c r="B161" s="626" t="str">
        <f t="shared" si="16"/>
        <v>207612201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>ТЕ ТРЕЙД ИНВЕСТ АДСИЦ</v>
      </c>
      <c r="B162" s="626" t="str">
        <f t="shared" si="16"/>
        <v>207612201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ТЕ ТРЕЙД ИНВЕСТ АДСИЦ</v>
      </c>
      <c r="B163" s="626" t="str">
        <f t="shared" si="16"/>
        <v>207612201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ТЕ ТРЕЙД ИНВЕСТ АДСИЦ</v>
      </c>
      <c r="B164" s="626" t="str">
        <f t="shared" si="16"/>
        <v>207612201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ТЕ ТРЕЙД ИНВЕСТ АДСИЦ</v>
      </c>
      <c r="B165" s="626" t="str">
        <f t="shared" si="16"/>
        <v>207612201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ТЕ ТРЕЙД ИНВЕСТ АДСИЦ</v>
      </c>
      <c r="B166" s="626" t="str">
        <f t="shared" si="16"/>
        <v>207612201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ТЕ ТРЕЙД ИНВЕСТ АДСИЦ</v>
      </c>
      <c r="B167" s="626" t="str">
        <f t="shared" si="16"/>
        <v>207612201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ТЕ ТРЕЙД ИНВЕСТ АДСИЦ</v>
      </c>
      <c r="B168" s="626" t="str">
        <f t="shared" si="16"/>
        <v>207612201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ТЕ ТРЕЙД ИНВЕСТ АДСИЦ</v>
      </c>
      <c r="B169" s="626" t="str">
        <f t="shared" si="16"/>
        <v>207612201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ТЕ ТРЕЙД ИНВЕСТ АДСИЦ</v>
      </c>
      <c r="B170" s="626" t="str">
        <f t="shared" si="16"/>
        <v>207612201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0</v>
      </c>
    </row>
    <row r="171" spans="1:8">
      <c r="A171" s="626" t="str">
        <f t="shared" si="15"/>
        <v>ТЕ ТРЕЙД ИНВЕСТ АДСИЦ</v>
      </c>
      <c r="B171" s="626" t="str">
        <f t="shared" si="16"/>
        <v>207612201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115</v>
      </c>
    </row>
    <row r="172" spans="1:8">
      <c r="A172" s="626" t="str">
        <f t="shared" si="15"/>
        <v>ТЕ ТРЕЙД ИНВЕСТ АДСИЦ</v>
      </c>
      <c r="B172" s="626" t="str">
        <f t="shared" si="16"/>
        <v>207612201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ТЕ ТРЕЙД ИНВЕСТ АДСИЦ</v>
      </c>
      <c r="B173" s="626" t="str">
        <f t="shared" si="16"/>
        <v>207612201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ТЕ ТРЕЙД ИНВЕСТ АДСИЦ</v>
      </c>
      <c r="B174" s="626" t="str">
        <f t="shared" si="16"/>
        <v>207612201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0</v>
      </c>
    </row>
    <row r="175" spans="1:8">
      <c r="A175" s="626" t="str">
        <f t="shared" si="15"/>
        <v>ТЕ ТРЕЙД ИНВЕСТ АДСИЦ</v>
      </c>
      <c r="B175" s="626" t="str">
        <f t="shared" si="16"/>
        <v>207612201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115</v>
      </c>
    </row>
    <row r="176" spans="1:8">
      <c r="A176" s="626" t="str">
        <f t="shared" si="15"/>
        <v>ТЕ ТРЕЙД ИНВЕСТ АДСИЦ</v>
      </c>
      <c r="B176" s="626" t="str">
        <f t="shared" si="16"/>
        <v>207612201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115</v>
      </c>
    </row>
    <row r="177" spans="1:8">
      <c r="A177" s="626" t="str">
        <f t="shared" si="15"/>
        <v>ТЕ ТРЕЙД ИНВЕСТ АДСИЦ</v>
      </c>
      <c r="B177" s="626" t="str">
        <f t="shared" si="16"/>
        <v>207612201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ТЕ ТРЕЙД ИНВЕСТ АДСИЦ</v>
      </c>
      <c r="B178" s="626" t="str">
        <f t="shared" si="16"/>
        <v>207612201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115</v>
      </c>
    </row>
    <row r="179" spans="1:8">
      <c r="A179" s="626" t="str">
        <f t="shared" si="15"/>
        <v>ТЕ ТРЕЙД ИНВЕСТ АДСИЦ</v>
      </c>
      <c r="B179" s="626" t="str">
        <f t="shared" si="16"/>
        <v>207612201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115</v>
      </c>
    </row>
    <row r="180" spans="1:8" s="441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ТЕ ТРЕЙД ИНВЕСТ АДСИЦ</v>
      </c>
      <c r="B181" s="626" t="str">
        <f t="shared" ref="B181:B216" si="19">pdeBulstat</f>
        <v>207612201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ТЕ ТРЕЙД ИНВЕСТ АДСИЦ</v>
      </c>
      <c r="B182" s="626" t="str">
        <f t="shared" si="19"/>
        <v>207612201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-55</v>
      </c>
    </row>
    <row r="183" spans="1:8">
      <c r="A183" s="626" t="str">
        <f t="shared" si="18"/>
        <v>ТЕ ТРЕЙД ИНВЕСТ АДСИЦ</v>
      </c>
      <c r="B183" s="626" t="str">
        <f t="shared" si="19"/>
        <v>207612201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ТЕ ТРЕЙД ИНВЕСТ АДСИЦ</v>
      </c>
      <c r="B184" s="626" t="str">
        <f t="shared" si="19"/>
        <v>207612201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-70</v>
      </c>
    </row>
    <row r="185" spans="1:8">
      <c r="A185" s="626" t="str">
        <f t="shared" si="18"/>
        <v>ТЕ ТРЕЙД ИНВЕСТ АДСИЦ</v>
      </c>
      <c r="B185" s="626" t="str">
        <f t="shared" si="19"/>
        <v>207612201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8</v>
      </c>
    </row>
    <row r="186" spans="1:8">
      <c r="A186" s="626" t="str">
        <f t="shared" si="18"/>
        <v>ТЕ ТРЕЙД ИНВЕСТ АДСИЦ</v>
      </c>
      <c r="B186" s="626" t="str">
        <f t="shared" si="19"/>
        <v>207612201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ТЕ ТРЕЙД ИНВЕСТ АДСИЦ</v>
      </c>
      <c r="B187" s="626" t="str">
        <f t="shared" si="19"/>
        <v>207612201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ТЕ ТРЕЙД ИНВЕСТ АДСИЦ</v>
      </c>
      <c r="B188" s="626" t="str">
        <f t="shared" si="19"/>
        <v>207612201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ТЕ ТРЕЙД ИНВЕСТ АДСИЦ</v>
      </c>
      <c r="B189" s="626" t="str">
        <f t="shared" si="19"/>
        <v>207612201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ТЕ ТРЕЙД ИНВЕСТ АДСИЦ</v>
      </c>
      <c r="B190" s="626" t="str">
        <f t="shared" si="19"/>
        <v>207612201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0</v>
      </c>
    </row>
    <row r="191" spans="1:8">
      <c r="A191" s="626" t="str">
        <f t="shared" si="18"/>
        <v>ТЕ ТРЕЙД ИНВЕСТ АДСИЦ</v>
      </c>
      <c r="B191" s="626" t="str">
        <f t="shared" si="19"/>
        <v>207612201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-117</v>
      </c>
    </row>
    <row r="192" spans="1:8">
      <c r="A192" s="626" t="str">
        <f t="shared" si="18"/>
        <v>ТЕ ТРЕЙД ИНВЕСТ АДСИЦ</v>
      </c>
      <c r="B192" s="626" t="str">
        <f t="shared" si="19"/>
        <v>207612201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ТЕ ТРЕЙД ИНВЕСТ АДСИЦ</v>
      </c>
      <c r="B193" s="626" t="str">
        <f t="shared" si="19"/>
        <v>207612201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ТЕ ТРЕЙД ИНВЕСТ АДСИЦ</v>
      </c>
      <c r="B194" s="626" t="str">
        <f t="shared" si="19"/>
        <v>207612201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ТЕ ТРЕЙД ИНВЕСТ АДСИЦ</v>
      </c>
      <c r="B195" s="626" t="str">
        <f t="shared" si="19"/>
        <v>207612201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ТЕ ТРЕЙД ИНВЕСТ АДСИЦ</v>
      </c>
      <c r="B196" s="626" t="str">
        <f t="shared" si="19"/>
        <v>207612201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ТЕ ТРЕЙД ИНВЕСТ АДСИЦ</v>
      </c>
      <c r="B197" s="626" t="str">
        <f t="shared" si="19"/>
        <v>207612201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ТЕ ТРЕЙД ИНВЕСТ АДСИЦ</v>
      </c>
      <c r="B198" s="626" t="str">
        <f t="shared" si="19"/>
        <v>207612201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ТЕ ТРЕЙД ИНВЕСТ АДСИЦ</v>
      </c>
      <c r="B199" s="626" t="str">
        <f t="shared" si="19"/>
        <v>207612201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ТЕ ТРЕЙД ИНВЕСТ АДСИЦ</v>
      </c>
      <c r="B200" s="626" t="str">
        <f t="shared" si="19"/>
        <v>207612201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ТЕ ТРЕЙД ИНВЕСТ АДСИЦ</v>
      </c>
      <c r="B201" s="626" t="str">
        <f t="shared" si="19"/>
        <v>207612201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ТЕ ТРЕЙД ИНВЕСТ АДСИЦ</v>
      </c>
      <c r="B202" s="626" t="str">
        <f t="shared" si="19"/>
        <v>207612201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ТЕ ТРЕЙД ИНВЕСТ АДСИЦ</v>
      </c>
      <c r="B203" s="626" t="str">
        <f t="shared" si="19"/>
        <v>207612201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ТЕ ТРЕЙД ИНВЕСТ АДСИЦ</v>
      </c>
      <c r="B204" s="626" t="str">
        <f t="shared" si="19"/>
        <v>207612201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ТЕ ТРЕЙД ИНВЕСТ АДСИЦ</v>
      </c>
      <c r="B205" s="626" t="str">
        <f t="shared" si="19"/>
        <v>207612201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ТЕ ТРЕЙД ИНВЕСТ АДСИЦ</v>
      </c>
      <c r="B206" s="626" t="str">
        <f t="shared" si="19"/>
        <v>207612201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ТЕ ТРЕЙД ИНВЕСТ АДСИЦ</v>
      </c>
      <c r="B207" s="626" t="str">
        <f t="shared" si="19"/>
        <v>207612201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ТЕ ТРЕЙД ИНВЕСТ АДСИЦ</v>
      </c>
      <c r="B208" s="626" t="str">
        <f t="shared" si="19"/>
        <v>207612201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ТЕ ТРЕЙД ИНВЕСТ АДСИЦ</v>
      </c>
      <c r="B209" s="626" t="str">
        <f t="shared" si="19"/>
        <v>207612201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ТЕ ТРЕЙД ИНВЕСТ АДСИЦ</v>
      </c>
      <c r="B210" s="626" t="str">
        <f t="shared" si="19"/>
        <v>207612201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-1</v>
      </c>
    </row>
    <row r="211" spans="1:8">
      <c r="A211" s="626" t="str">
        <f t="shared" si="18"/>
        <v>ТЕ ТРЕЙД ИНВЕСТ АДСИЦ</v>
      </c>
      <c r="B211" s="626" t="str">
        <f t="shared" si="19"/>
        <v>207612201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</v>
      </c>
    </row>
    <row r="212" spans="1:8">
      <c r="A212" s="626" t="str">
        <f t="shared" si="18"/>
        <v>ТЕ ТРЕЙД ИНВЕСТ АДСИЦ</v>
      </c>
      <c r="B212" s="626" t="str">
        <f t="shared" si="19"/>
        <v>207612201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-118</v>
      </c>
    </row>
    <row r="213" spans="1:8">
      <c r="A213" s="626" t="str">
        <f t="shared" si="18"/>
        <v>ТЕ ТРЕЙД ИНВЕСТ АДСИЦ</v>
      </c>
      <c r="B213" s="626" t="str">
        <f t="shared" si="19"/>
        <v>207612201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233</v>
      </c>
    </row>
    <row r="214" spans="1:8">
      <c r="A214" s="626" t="str">
        <f t="shared" si="18"/>
        <v>ТЕ ТРЕЙД ИНВЕСТ АДСИЦ</v>
      </c>
      <c r="B214" s="626" t="str">
        <f t="shared" si="19"/>
        <v>207612201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115</v>
      </c>
    </row>
    <row r="215" spans="1:8">
      <c r="A215" s="626" t="str">
        <f t="shared" si="18"/>
        <v>ТЕ ТРЕЙД ИНВЕСТ АДСИЦ</v>
      </c>
      <c r="B215" s="626" t="str">
        <f t="shared" si="19"/>
        <v>207612201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115</v>
      </c>
    </row>
    <row r="216" spans="1:8">
      <c r="A216" s="626" t="str">
        <f t="shared" si="18"/>
        <v>ТЕ ТРЕЙД ИНВЕСТ АДСИЦ</v>
      </c>
      <c r="B216" s="626" t="str">
        <f t="shared" si="19"/>
        <v>207612201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1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ТЕ ТРЕЙД ИНВЕСТ АДСИЦ</v>
      </c>
      <c r="B218" s="626" t="str">
        <f t="shared" ref="B218:B281" si="22">pdeBulstat</f>
        <v>207612201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700</v>
      </c>
    </row>
    <row r="219" spans="1:8">
      <c r="A219" s="626" t="str">
        <f t="shared" si="21"/>
        <v>ТЕ ТРЕЙД ИНВЕСТ АДСИЦ</v>
      </c>
      <c r="B219" s="626" t="str">
        <f t="shared" si="22"/>
        <v>207612201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ТЕ ТРЕЙД ИНВЕСТ АДСИЦ</v>
      </c>
      <c r="B220" s="626" t="str">
        <f t="shared" si="22"/>
        <v>207612201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ТЕ ТРЕЙД ИНВЕСТ АДСИЦ</v>
      </c>
      <c r="B221" s="626" t="str">
        <f t="shared" si="22"/>
        <v>207612201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ТЕ ТРЕЙД ИНВЕСТ АДСИЦ</v>
      </c>
      <c r="B222" s="626" t="str">
        <f t="shared" si="22"/>
        <v>207612201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700</v>
      </c>
    </row>
    <row r="223" spans="1:8">
      <c r="A223" s="626" t="str">
        <f t="shared" si="21"/>
        <v>ТЕ ТРЕЙД ИНВЕСТ АДСИЦ</v>
      </c>
      <c r="B223" s="626" t="str">
        <f t="shared" si="22"/>
        <v>207612201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ТЕ ТРЕЙД ИНВЕСТ АДСИЦ</v>
      </c>
      <c r="B224" s="626" t="str">
        <f t="shared" si="22"/>
        <v>207612201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ТЕ ТРЕЙД ИНВЕСТ АДСИЦ</v>
      </c>
      <c r="B225" s="626" t="str">
        <f t="shared" si="22"/>
        <v>207612201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ТЕ ТРЕЙД ИНВЕСТ АДСИЦ</v>
      </c>
      <c r="B226" s="626" t="str">
        <f t="shared" si="22"/>
        <v>207612201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ТЕ ТРЕЙД ИНВЕСТ АДСИЦ</v>
      </c>
      <c r="B227" s="626" t="str">
        <f t="shared" si="22"/>
        <v>207612201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ТЕ ТРЕЙД ИНВЕСТ АДСИЦ</v>
      </c>
      <c r="B228" s="626" t="str">
        <f t="shared" si="22"/>
        <v>207612201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ТЕ ТРЕЙД ИНВЕСТ АДСИЦ</v>
      </c>
      <c r="B229" s="626" t="str">
        <f t="shared" si="22"/>
        <v>207612201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ТЕ ТРЕЙД ИНВЕСТ АДСИЦ</v>
      </c>
      <c r="B230" s="626" t="str">
        <f t="shared" si="22"/>
        <v>207612201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ТЕ ТРЕЙД ИНВЕСТ АДСИЦ</v>
      </c>
      <c r="B231" s="626" t="str">
        <f t="shared" si="22"/>
        <v>207612201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ТЕ ТРЕЙД ИНВЕСТ АДСИЦ</v>
      </c>
      <c r="B232" s="626" t="str">
        <f t="shared" si="22"/>
        <v>207612201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ТЕ ТРЕЙД ИНВЕСТ АДСИЦ</v>
      </c>
      <c r="B233" s="626" t="str">
        <f t="shared" si="22"/>
        <v>207612201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ТЕ ТРЕЙД ИНВЕСТ АДСИЦ</v>
      </c>
      <c r="B234" s="626" t="str">
        <f t="shared" si="22"/>
        <v>207612201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ТЕ ТРЕЙД ИНВЕСТ АДСИЦ</v>
      </c>
      <c r="B235" s="626" t="str">
        <f t="shared" si="22"/>
        <v>207612201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ТЕ ТРЕЙД ИНВЕСТ АДСИЦ</v>
      </c>
      <c r="B236" s="626" t="str">
        <f t="shared" si="22"/>
        <v>207612201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700</v>
      </c>
    </row>
    <row r="237" spans="1:8">
      <c r="A237" s="626" t="str">
        <f t="shared" si="21"/>
        <v>ТЕ ТРЕЙД ИНВЕСТ АДСИЦ</v>
      </c>
      <c r="B237" s="626" t="str">
        <f t="shared" si="22"/>
        <v>207612201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ТЕ ТРЕЙД ИНВЕСТ АДСИЦ</v>
      </c>
      <c r="B238" s="626" t="str">
        <f t="shared" si="22"/>
        <v>207612201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ТЕ ТРЕЙД ИНВЕСТ АДСИЦ</v>
      </c>
      <c r="B239" s="626" t="str">
        <f t="shared" si="22"/>
        <v>207612201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700</v>
      </c>
    </row>
    <row r="240" spans="1:8">
      <c r="A240" s="626" t="str">
        <f t="shared" si="21"/>
        <v>ТЕ ТРЕЙД ИНВЕСТ АДСИЦ</v>
      </c>
      <c r="B240" s="626" t="str">
        <f t="shared" si="22"/>
        <v>207612201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ТЕ ТРЕЙД ИНВЕСТ АДСИЦ</v>
      </c>
      <c r="B241" s="626" t="str">
        <f t="shared" si="22"/>
        <v>207612201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ТЕ ТРЕЙД ИНВЕСТ АДСИЦ</v>
      </c>
      <c r="B242" s="626" t="str">
        <f t="shared" si="22"/>
        <v>207612201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ТЕ ТРЕЙД ИНВЕСТ АДСИЦ</v>
      </c>
      <c r="B243" s="626" t="str">
        <f t="shared" si="22"/>
        <v>207612201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ТЕ ТРЕЙД ИНВЕСТ АДСИЦ</v>
      </c>
      <c r="B244" s="626" t="str">
        <f t="shared" si="22"/>
        <v>207612201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ТЕ ТРЕЙД ИНВЕСТ АДСИЦ</v>
      </c>
      <c r="B245" s="626" t="str">
        <f t="shared" si="22"/>
        <v>207612201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ТЕ ТРЕЙД ИНВЕСТ АДСИЦ</v>
      </c>
      <c r="B246" s="626" t="str">
        <f t="shared" si="22"/>
        <v>207612201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ТЕ ТРЕЙД ИНВЕСТ АДСИЦ</v>
      </c>
      <c r="B247" s="626" t="str">
        <f t="shared" si="22"/>
        <v>207612201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ТЕ ТРЕЙД ИНВЕСТ АДСИЦ</v>
      </c>
      <c r="B248" s="626" t="str">
        <f t="shared" si="22"/>
        <v>207612201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ТЕ ТРЕЙД ИНВЕСТ АДСИЦ</v>
      </c>
      <c r="B249" s="626" t="str">
        <f t="shared" si="22"/>
        <v>207612201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ТЕ ТРЕЙД ИНВЕСТ АДСИЦ</v>
      </c>
      <c r="B250" s="626" t="str">
        <f t="shared" si="22"/>
        <v>207612201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ТЕ ТРЕЙД ИНВЕСТ АДСИЦ</v>
      </c>
      <c r="B251" s="626" t="str">
        <f t="shared" si="22"/>
        <v>207612201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ТЕ ТРЕЙД ИНВЕСТ АДСИЦ</v>
      </c>
      <c r="B252" s="626" t="str">
        <f t="shared" si="22"/>
        <v>207612201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ТЕ ТРЕЙД ИНВЕСТ АДСИЦ</v>
      </c>
      <c r="B253" s="626" t="str">
        <f t="shared" si="22"/>
        <v>207612201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ТЕ ТРЕЙД ИНВЕСТ АДСИЦ</v>
      </c>
      <c r="B254" s="626" t="str">
        <f t="shared" si="22"/>
        <v>207612201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ТЕ ТРЕЙД ИНВЕСТ АДСИЦ</v>
      </c>
      <c r="B255" s="626" t="str">
        <f t="shared" si="22"/>
        <v>207612201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ТЕ ТРЕЙД ИНВЕСТ АДСИЦ</v>
      </c>
      <c r="B256" s="626" t="str">
        <f t="shared" si="22"/>
        <v>207612201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ТЕ ТРЕЙД ИНВЕСТ АДСИЦ</v>
      </c>
      <c r="B257" s="626" t="str">
        <f t="shared" si="22"/>
        <v>207612201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ТЕ ТРЕЙД ИНВЕСТ АДСИЦ</v>
      </c>
      <c r="B258" s="626" t="str">
        <f t="shared" si="22"/>
        <v>207612201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ТЕ ТРЕЙД ИНВЕСТ АДСИЦ</v>
      </c>
      <c r="B259" s="626" t="str">
        <f t="shared" si="22"/>
        <v>207612201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ТЕ ТРЕЙД ИНВЕСТ АДСИЦ</v>
      </c>
      <c r="B260" s="626" t="str">
        <f t="shared" si="22"/>
        <v>207612201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ТЕ ТРЕЙД ИНВЕСТ АДСИЦ</v>
      </c>
      <c r="B261" s="626" t="str">
        <f t="shared" si="22"/>
        <v>207612201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ТЕ ТРЕЙД ИНВЕСТ АДСИЦ</v>
      </c>
      <c r="B262" s="626" t="str">
        <f t="shared" si="22"/>
        <v>207612201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ТЕ ТРЕЙД ИНВЕСТ АДСИЦ</v>
      </c>
      <c r="B263" s="626" t="str">
        <f t="shared" si="22"/>
        <v>207612201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ТЕ ТРЕЙД ИНВЕСТ АДСИЦ</v>
      </c>
      <c r="B264" s="626" t="str">
        <f t="shared" si="22"/>
        <v>207612201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ТЕ ТРЕЙД ИНВЕСТ АДСИЦ</v>
      </c>
      <c r="B265" s="626" t="str">
        <f t="shared" si="22"/>
        <v>207612201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ТЕ ТРЕЙД ИНВЕСТ АДСИЦ</v>
      </c>
      <c r="B266" s="626" t="str">
        <f t="shared" si="22"/>
        <v>207612201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ТЕ ТРЕЙД ИНВЕСТ АДСИЦ</v>
      </c>
      <c r="B267" s="626" t="str">
        <f t="shared" si="22"/>
        <v>207612201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ТЕ ТРЕЙД ИНВЕСТ АДСИЦ</v>
      </c>
      <c r="B268" s="626" t="str">
        <f t="shared" si="22"/>
        <v>207612201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ТЕ ТРЕЙД ИНВЕСТ АДСИЦ</v>
      </c>
      <c r="B269" s="626" t="str">
        <f t="shared" si="22"/>
        <v>207612201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ТЕ ТРЕЙД ИНВЕСТ АДСИЦ</v>
      </c>
      <c r="B270" s="626" t="str">
        <f t="shared" si="22"/>
        <v>207612201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ТЕ ТРЕЙД ИНВЕСТ АДСИЦ</v>
      </c>
      <c r="B271" s="626" t="str">
        <f t="shared" si="22"/>
        <v>207612201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ТЕ ТРЕЙД ИНВЕСТ АДСИЦ</v>
      </c>
      <c r="B272" s="626" t="str">
        <f t="shared" si="22"/>
        <v>207612201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ТЕ ТРЕЙД ИНВЕСТ АДСИЦ</v>
      </c>
      <c r="B273" s="626" t="str">
        <f t="shared" si="22"/>
        <v>207612201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ТЕ ТРЕЙД ИНВЕСТ АДСИЦ</v>
      </c>
      <c r="B274" s="626" t="str">
        <f t="shared" si="22"/>
        <v>207612201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ТЕ ТРЕЙД ИНВЕСТ АДСИЦ</v>
      </c>
      <c r="B275" s="626" t="str">
        <f t="shared" si="22"/>
        <v>207612201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ТЕ ТРЕЙД ИНВЕСТ АДСИЦ</v>
      </c>
      <c r="B276" s="626" t="str">
        <f t="shared" si="22"/>
        <v>207612201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ТЕ ТРЕЙД ИНВЕСТ АДСИЦ</v>
      </c>
      <c r="B277" s="626" t="str">
        <f t="shared" si="22"/>
        <v>207612201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ТЕ ТРЕЙД ИНВЕСТ АДСИЦ</v>
      </c>
      <c r="B278" s="626" t="str">
        <f t="shared" si="22"/>
        <v>207612201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ТЕ ТРЕЙД ИНВЕСТ АДСИЦ</v>
      </c>
      <c r="B279" s="626" t="str">
        <f t="shared" si="22"/>
        <v>207612201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ТЕ ТРЕЙД ИНВЕСТ АДСИЦ</v>
      </c>
      <c r="B280" s="626" t="str">
        <f t="shared" si="22"/>
        <v>207612201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ТЕ ТРЕЙД ИНВЕСТ АДСИЦ</v>
      </c>
      <c r="B281" s="626" t="str">
        <f t="shared" si="22"/>
        <v>207612201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ТЕ ТРЕЙД ИНВЕСТ АДСИЦ</v>
      </c>
      <c r="B282" s="626" t="str">
        <f t="shared" ref="B282:B345" si="25">pdeBulstat</f>
        <v>207612201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ТЕ ТРЕЙД ИНВЕСТ АДСИЦ</v>
      </c>
      <c r="B283" s="626" t="str">
        <f t="shared" si="25"/>
        <v>207612201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ТЕ ТРЕЙД ИНВЕСТ АДСИЦ</v>
      </c>
      <c r="B284" s="626" t="str">
        <f t="shared" si="25"/>
        <v>207612201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ТЕ ТРЕЙД ИНВЕСТ АДСИЦ</v>
      </c>
      <c r="B285" s="626" t="str">
        <f t="shared" si="25"/>
        <v>207612201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ТЕ ТРЕЙД ИНВЕСТ АДСИЦ</v>
      </c>
      <c r="B286" s="626" t="str">
        <f t="shared" si="25"/>
        <v>207612201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ТЕ ТРЕЙД ИНВЕСТ АДСИЦ</v>
      </c>
      <c r="B287" s="626" t="str">
        <f t="shared" si="25"/>
        <v>207612201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ТЕ ТРЕЙД ИНВЕСТ АДСИЦ</v>
      </c>
      <c r="B288" s="626" t="str">
        <f t="shared" si="25"/>
        <v>207612201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ТЕ ТРЕЙД ИНВЕСТ АДСИЦ</v>
      </c>
      <c r="B289" s="626" t="str">
        <f t="shared" si="25"/>
        <v>207612201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ТЕ ТРЕЙД ИНВЕСТ АДСИЦ</v>
      </c>
      <c r="B290" s="626" t="str">
        <f t="shared" si="25"/>
        <v>207612201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ТЕ ТРЕЙД ИНВЕСТ АДСИЦ</v>
      </c>
      <c r="B291" s="626" t="str">
        <f t="shared" si="25"/>
        <v>207612201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ТЕ ТРЕЙД ИНВЕСТ АДСИЦ</v>
      </c>
      <c r="B292" s="626" t="str">
        <f t="shared" si="25"/>
        <v>207612201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ТЕ ТРЕЙД ИНВЕСТ АДСИЦ</v>
      </c>
      <c r="B293" s="626" t="str">
        <f t="shared" si="25"/>
        <v>207612201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ТЕ ТРЕЙД ИНВЕСТ АДСИЦ</v>
      </c>
      <c r="B294" s="626" t="str">
        <f t="shared" si="25"/>
        <v>207612201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ТЕ ТРЕЙД ИНВЕСТ АДСИЦ</v>
      </c>
      <c r="B295" s="626" t="str">
        <f t="shared" si="25"/>
        <v>207612201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ТЕ ТРЕЙД ИНВЕСТ АДСИЦ</v>
      </c>
      <c r="B296" s="626" t="str">
        <f t="shared" si="25"/>
        <v>207612201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ТЕ ТРЕЙД ИНВЕСТ АДСИЦ</v>
      </c>
      <c r="B297" s="626" t="str">
        <f t="shared" si="25"/>
        <v>207612201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ТЕ ТРЕЙД ИНВЕСТ АДСИЦ</v>
      </c>
      <c r="B298" s="626" t="str">
        <f t="shared" si="25"/>
        <v>207612201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ТЕ ТРЕЙД ИНВЕСТ АДСИЦ</v>
      </c>
      <c r="B299" s="626" t="str">
        <f t="shared" si="25"/>
        <v>207612201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ТЕ ТРЕЙД ИНВЕСТ АДСИЦ</v>
      </c>
      <c r="B300" s="626" t="str">
        <f t="shared" si="25"/>
        <v>207612201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ТЕ ТРЕЙД ИНВЕСТ АДСИЦ</v>
      </c>
      <c r="B301" s="626" t="str">
        <f t="shared" si="25"/>
        <v>207612201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ТЕ ТРЕЙД ИНВЕСТ АДСИЦ</v>
      </c>
      <c r="B302" s="626" t="str">
        <f t="shared" si="25"/>
        <v>207612201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ТЕ ТРЕЙД ИНВЕСТ АДСИЦ</v>
      </c>
      <c r="B303" s="626" t="str">
        <f t="shared" si="25"/>
        <v>207612201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ТЕ ТРЕЙД ИНВЕСТ АДСИЦ</v>
      </c>
      <c r="B304" s="626" t="str">
        <f t="shared" si="25"/>
        <v>207612201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ТЕ ТРЕЙД ИНВЕСТ АДСИЦ</v>
      </c>
      <c r="B305" s="626" t="str">
        <f t="shared" si="25"/>
        <v>207612201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ТЕ ТРЕЙД ИНВЕСТ АДСИЦ</v>
      </c>
      <c r="B306" s="626" t="str">
        <f t="shared" si="25"/>
        <v>207612201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ТЕ ТРЕЙД ИНВЕСТ АДСИЦ</v>
      </c>
      <c r="B307" s="626" t="str">
        <f t="shared" si="25"/>
        <v>207612201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ТЕ ТРЕЙД ИНВЕСТ АДСИЦ</v>
      </c>
      <c r="B308" s="626" t="str">
        <f t="shared" si="25"/>
        <v>207612201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ТЕ ТРЕЙД ИНВЕСТ АДСИЦ</v>
      </c>
      <c r="B309" s="626" t="str">
        <f t="shared" si="25"/>
        <v>207612201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ТЕ ТРЕЙД ИНВЕСТ АДСИЦ</v>
      </c>
      <c r="B310" s="626" t="str">
        <f t="shared" si="25"/>
        <v>207612201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ТЕ ТРЕЙД ИНВЕСТ АДСИЦ</v>
      </c>
      <c r="B311" s="626" t="str">
        <f t="shared" si="25"/>
        <v>207612201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ТЕ ТРЕЙД ИНВЕСТ АДСИЦ</v>
      </c>
      <c r="B312" s="626" t="str">
        <f t="shared" si="25"/>
        <v>207612201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ТЕ ТРЕЙД ИНВЕСТ АДСИЦ</v>
      </c>
      <c r="B313" s="626" t="str">
        <f t="shared" si="25"/>
        <v>207612201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ТЕ ТРЕЙД ИНВЕСТ АДСИЦ</v>
      </c>
      <c r="B314" s="626" t="str">
        <f t="shared" si="25"/>
        <v>207612201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ТЕ ТРЕЙД ИНВЕСТ АДСИЦ</v>
      </c>
      <c r="B315" s="626" t="str">
        <f t="shared" si="25"/>
        <v>207612201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ТЕ ТРЕЙД ИНВЕСТ АДСИЦ</v>
      </c>
      <c r="B316" s="626" t="str">
        <f t="shared" si="25"/>
        <v>207612201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ТЕ ТРЕЙД ИНВЕСТ АДСИЦ</v>
      </c>
      <c r="B317" s="626" t="str">
        <f t="shared" si="25"/>
        <v>207612201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ТЕ ТРЕЙД ИНВЕСТ АДСИЦ</v>
      </c>
      <c r="B318" s="626" t="str">
        <f t="shared" si="25"/>
        <v>207612201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ТЕ ТРЕЙД ИНВЕСТ АДСИЦ</v>
      </c>
      <c r="B319" s="626" t="str">
        <f t="shared" si="25"/>
        <v>207612201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ТЕ ТРЕЙД ИНВЕСТ АДСИЦ</v>
      </c>
      <c r="B320" s="626" t="str">
        <f t="shared" si="25"/>
        <v>207612201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ТЕ ТРЕЙД ИНВЕСТ АДСИЦ</v>
      </c>
      <c r="B321" s="626" t="str">
        <f t="shared" si="25"/>
        <v>207612201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ТЕ ТРЕЙД ИНВЕСТ АДСИЦ</v>
      </c>
      <c r="B322" s="626" t="str">
        <f t="shared" si="25"/>
        <v>207612201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ТЕ ТРЕЙД ИНВЕСТ АДСИЦ</v>
      </c>
      <c r="B323" s="626" t="str">
        <f t="shared" si="25"/>
        <v>207612201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ТЕ ТРЕЙД ИНВЕСТ АДСИЦ</v>
      </c>
      <c r="B324" s="626" t="str">
        <f t="shared" si="25"/>
        <v>207612201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ТЕ ТРЕЙД ИНВЕСТ АДСИЦ</v>
      </c>
      <c r="B325" s="626" t="str">
        <f t="shared" si="25"/>
        <v>207612201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ТЕ ТРЕЙД ИНВЕСТ АДСИЦ</v>
      </c>
      <c r="B326" s="626" t="str">
        <f t="shared" si="25"/>
        <v>207612201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ТЕ ТРЕЙД ИНВЕСТ АДСИЦ</v>
      </c>
      <c r="B327" s="626" t="str">
        <f t="shared" si="25"/>
        <v>207612201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ТЕ ТРЕЙД ИНВЕСТ АДСИЦ</v>
      </c>
      <c r="B328" s="626" t="str">
        <f t="shared" si="25"/>
        <v>207612201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ТЕ ТРЕЙД ИНВЕСТ АДСИЦ</v>
      </c>
      <c r="B329" s="626" t="str">
        <f t="shared" si="25"/>
        <v>207612201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ТЕ ТРЕЙД ИНВЕСТ АДСИЦ</v>
      </c>
      <c r="B330" s="626" t="str">
        <f t="shared" si="25"/>
        <v>207612201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ТЕ ТРЕЙД ИНВЕСТ АДСИЦ</v>
      </c>
      <c r="B331" s="626" t="str">
        <f t="shared" si="25"/>
        <v>207612201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ТЕ ТРЕЙД ИНВЕСТ АДСИЦ</v>
      </c>
      <c r="B332" s="626" t="str">
        <f t="shared" si="25"/>
        <v>207612201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ТЕ ТРЕЙД ИНВЕСТ АДСИЦ</v>
      </c>
      <c r="B333" s="626" t="str">
        <f t="shared" si="25"/>
        <v>207612201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ТЕ ТРЕЙД ИНВЕСТ АДСИЦ</v>
      </c>
      <c r="B334" s="626" t="str">
        <f t="shared" si="25"/>
        <v>207612201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ТЕ ТРЕЙД ИНВЕСТ АДСИЦ</v>
      </c>
      <c r="B335" s="626" t="str">
        <f t="shared" si="25"/>
        <v>207612201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ТЕ ТРЕЙД ИНВЕСТ АДСИЦ</v>
      </c>
      <c r="B336" s="626" t="str">
        <f t="shared" si="25"/>
        <v>207612201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ТЕ ТРЕЙД ИНВЕСТ АДСИЦ</v>
      </c>
      <c r="B337" s="626" t="str">
        <f t="shared" si="25"/>
        <v>207612201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ТЕ ТРЕЙД ИНВЕСТ АДСИЦ</v>
      </c>
      <c r="B338" s="626" t="str">
        <f t="shared" si="25"/>
        <v>207612201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ТЕ ТРЕЙД ИНВЕСТ АДСИЦ</v>
      </c>
      <c r="B339" s="626" t="str">
        <f t="shared" si="25"/>
        <v>207612201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ТЕ ТРЕЙД ИНВЕСТ АДСИЦ</v>
      </c>
      <c r="B340" s="626" t="str">
        <f t="shared" si="25"/>
        <v>207612201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ТЕ ТРЕЙД ИНВЕСТ АДСИЦ</v>
      </c>
      <c r="B341" s="626" t="str">
        <f t="shared" si="25"/>
        <v>207612201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ТЕ ТРЕЙД ИНВЕСТ АДСИЦ</v>
      </c>
      <c r="B342" s="626" t="str">
        <f t="shared" si="25"/>
        <v>207612201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ТЕ ТРЕЙД ИНВЕСТ АДСИЦ</v>
      </c>
      <c r="B343" s="626" t="str">
        <f t="shared" si="25"/>
        <v>207612201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ТЕ ТРЕЙД ИНВЕСТ АДСИЦ</v>
      </c>
      <c r="B344" s="626" t="str">
        <f t="shared" si="25"/>
        <v>207612201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ТЕ ТРЕЙД ИНВЕСТ АДСИЦ</v>
      </c>
      <c r="B345" s="626" t="str">
        <f t="shared" si="25"/>
        <v>207612201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ТЕ ТРЕЙД ИНВЕСТ АДСИЦ</v>
      </c>
      <c r="B346" s="626" t="str">
        <f t="shared" ref="B346:B409" si="28">pdeBulstat</f>
        <v>207612201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ТЕ ТРЕЙД ИНВЕСТ АДСИЦ</v>
      </c>
      <c r="B347" s="626" t="str">
        <f t="shared" si="28"/>
        <v>207612201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ТЕ ТРЕЙД ИНВЕСТ АДСИЦ</v>
      </c>
      <c r="B348" s="626" t="str">
        <f t="shared" si="28"/>
        <v>207612201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ТЕ ТРЕЙД ИНВЕСТ АДСИЦ</v>
      </c>
      <c r="B349" s="626" t="str">
        <f t="shared" si="28"/>
        <v>207612201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ТЕ ТРЕЙД ИНВЕСТ АДСИЦ</v>
      </c>
      <c r="B350" s="626" t="str">
        <f t="shared" si="28"/>
        <v>207612201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>ТЕ ТРЕЙД ИНВЕСТ АДСИЦ</v>
      </c>
      <c r="B351" s="626" t="str">
        <f t="shared" si="28"/>
        <v>207612201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ТЕ ТРЕЙД ИНВЕСТ АДСИЦ</v>
      </c>
      <c r="B352" s="626" t="str">
        <f t="shared" si="28"/>
        <v>207612201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ТЕ ТРЕЙД ИНВЕСТ АДСИЦ</v>
      </c>
      <c r="B353" s="626" t="str">
        <f t="shared" si="28"/>
        <v>207612201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ТЕ ТРЕЙД ИНВЕСТ АДСИЦ</v>
      </c>
      <c r="B354" s="626" t="str">
        <f t="shared" si="28"/>
        <v>207612201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>ТЕ ТРЕЙД ИНВЕСТ АДСИЦ</v>
      </c>
      <c r="B355" s="626" t="str">
        <f t="shared" si="28"/>
        <v>207612201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ТЕ ТРЕЙД ИНВЕСТ АДСИЦ</v>
      </c>
      <c r="B356" s="626" t="str">
        <f t="shared" si="28"/>
        <v>207612201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ТЕ ТРЕЙД ИНВЕСТ АДСИЦ</v>
      </c>
      <c r="B357" s="626" t="str">
        <f t="shared" si="28"/>
        <v>207612201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ТЕ ТРЕЙД ИНВЕСТ АДСИЦ</v>
      </c>
      <c r="B358" s="626" t="str">
        <f t="shared" si="28"/>
        <v>207612201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ТЕ ТРЕЙД ИНВЕСТ АДСИЦ</v>
      </c>
      <c r="B359" s="626" t="str">
        <f t="shared" si="28"/>
        <v>207612201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ТЕ ТРЕЙД ИНВЕСТ АДСИЦ</v>
      </c>
      <c r="B360" s="626" t="str">
        <f t="shared" si="28"/>
        <v>207612201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ТЕ ТРЕЙД ИНВЕСТ АДСИЦ</v>
      </c>
      <c r="B361" s="626" t="str">
        <f t="shared" si="28"/>
        <v>207612201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ТЕ ТРЕЙД ИНВЕСТ АДСИЦ</v>
      </c>
      <c r="B362" s="626" t="str">
        <f t="shared" si="28"/>
        <v>207612201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ТЕ ТРЕЙД ИНВЕСТ АДСИЦ</v>
      </c>
      <c r="B363" s="626" t="str">
        <f t="shared" si="28"/>
        <v>207612201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ТЕ ТРЕЙД ИНВЕСТ АДСИЦ</v>
      </c>
      <c r="B364" s="626" t="str">
        <f t="shared" si="28"/>
        <v>207612201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ТЕ ТРЕЙД ИНВЕСТ АДСИЦ</v>
      </c>
      <c r="B365" s="626" t="str">
        <f t="shared" si="28"/>
        <v>207612201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ТЕ ТРЕЙД ИНВЕСТ АДСИЦ</v>
      </c>
      <c r="B366" s="626" t="str">
        <f t="shared" si="28"/>
        <v>207612201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ТЕ ТРЕЙД ИНВЕСТ АДСИЦ</v>
      </c>
      <c r="B367" s="626" t="str">
        <f t="shared" si="28"/>
        <v>207612201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ТЕ ТРЕЙД ИНВЕСТ АДСИЦ</v>
      </c>
      <c r="B368" s="626" t="str">
        <f t="shared" si="28"/>
        <v>207612201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0</v>
      </c>
    </row>
    <row r="369" spans="1:8">
      <c r="A369" s="626" t="str">
        <f t="shared" si="27"/>
        <v>ТЕ ТРЕЙД ИНВЕСТ АДСИЦ</v>
      </c>
      <c r="B369" s="626" t="str">
        <f t="shared" si="28"/>
        <v>207612201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ТЕ ТРЕЙД ИНВЕСТ АДСИЦ</v>
      </c>
      <c r="B370" s="626" t="str">
        <f t="shared" si="28"/>
        <v>207612201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ТЕ ТРЕЙД ИНВЕСТ АДСИЦ</v>
      </c>
      <c r="B371" s="626" t="str">
        <f t="shared" si="28"/>
        <v>207612201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0</v>
      </c>
    </row>
    <row r="372" spans="1:8">
      <c r="A372" s="626" t="str">
        <f t="shared" si="27"/>
        <v>ТЕ ТРЕЙД ИНВЕСТ АДСИЦ</v>
      </c>
      <c r="B372" s="626" t="str">
        <f t="shared" si="28"/>
        <v>207612201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-108</v>
      </c>
    </row>
    <row r="373" spans="1:8">
      <c r="A373" s="626" t="str">
        <f t="shared" si="27"/>
        <v>ТЕ ТРЕЙД ИНВЕСТ АДСИЦ</v>
      </c>
      <c r="B373" s="626" t="str">
        <f t="shared" si="28"/>
        <v>207612201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2</v>
      </c>
    </row>
    <row r="374" spans="1:8">
      <c r="A374" s="626" t="str">
        <f t="shared" si="27"/>
        <v>ТЕ ТРЕЙД ИНВЕСТ АДСИЦ</v>
      </c>
      <c r="B374" s="626" t="str">
        <f t="shared" si="28"/>
        <v>207612201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2</v>
      </c>
    </row>
    <row r="375" spans="1:8">
      <c r="A375" s="626" t="str">
        <f t="shared" si="27"/>
        <v>ТЕ ТРЕЙД ИНВЕСТ АДСИЦ</v>
      </c>
      <c r="B375" s="626" t="str">
        <f t="shared" si="28"/>
        <v>207612201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ТЕ ТРЕЙД ИНВЕСТ АДСИЦ</v>
      </c>
      <c r="B376" s="626" t="str">
        <f t="shared" si="28"/>
        <v>207612201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-106</v>
      </c>
    </row>
    <row r="377" spans="1:8">
      <c r="A377" s="626" t="str">
        <f t="shared" si="27"/>
        <v>ТЕ ТРЕЙД ИНВЕСТ АДСИЦ</v>
      </c>
      <c r="B377" s="626" t="str">
        <f t="shared" si="28"/>
        <v>207612201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-115</v>
      </c>
    </row>
    <row r="378" spans="1:8">
      <c r="A378" s="626" t="str">
        <f t="shared" si="27"/>
        <v>ТЕ ТРЕЙД ИНВЕСТ АДСИЦ</v>
      </c>
      <c r="B378" s="626" t="str">
        <f t="shared" si="28"/>
        <v>207612201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ТЕ ТРЕЙД ИНВЕСТ АДСИЦ</v>
      </c>
      <c r="B379" s="626" t="str">
        <f t="shared" si="28"/>
        <v>207612201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ТЕ ТРЕЙД ИНВЕСТ АДСИЦ</v>
      </c>
      <c r="B380" s="626" t="str">
        <f t="shared" si="28"/>
        <v>207612201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ТЕ ТРЕЙД ИНВЕСТ АДСИЦ</v>
      </c>
      <c r="B381" s="626" t="str">
        <f t="shared" si="28"/>
        <v>207612201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ТЕ ТРЕЙД ИНВЕСТ АДСИЦ</v>
      </c>
      <c r="B382" s="626" t="str">
        <f t="shared" si="28"/>
        <v>207612201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ТЕ ТРЕЙД ИНВЕСТ АДСИЦ</v>
      </c>
      <c r="B383" s="626" t="str">
        <f t="shared" si="28"/>
        <v>207612201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ТЕ ТРЕЙД ИНВЕСТ АДСИЦ</v>
      </c>
      <c r="B384" s="626" t="str">
        <f t="shared" si="28"/>
        <v>207612201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ТЕ ТРЕЙД ИНВЕСТ АДСИЦ</v>
      </c>
      <c r="B385" s="626" t="str">
        <f t="shared" si="28"/>
        <v>207612201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ТЕ ТРЕЙД ИНВЕСТ АДСИЦ</v>
      </c>
      <c r="B386" s="626" t="str">
        <f t="shared" si="28"/>
        <v>207612201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ТЕ ТРЕЙД ИНВЕСТ АДСИЦ</v>
      </c>
      <c r="B387" s="626" t="str">
        <f t="shared" si="28"/>
        <v>207612201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ТЕ ТРЕЙД ИНВЕСТ АДСИЦ</v>
      </c>
      <c r="B388" s="626" t="str">
        <f t="shared" si="28"/>
        <v>207612201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ТЕ ТРЕЙД ИНВЕСТ АДСИЦ</v>
      </c>
      <c r="B389" s="626" t="str">
        <f t="shared" si="28"/>
        <v>207612201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ТЕ ТРЕЙД ИНВЕСТ АДСИЦ</v>
      </c>
      <c r="B390" s="626" t="str">
        <f t="shared" si="28"/>
        <v>207612201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-221</v>
      </c>
    </row>
    <row r="391" spans="1:8">
      <c r="A391" s="626" t="str">
        <f t="shared" si="27"/>
        <v>ТЕ ТРЕЙД ИНВЕСТ АДСИЦ</v>
      </c>
      <c r="B391" s="626" t="str">
        <f t="shared" si="28"/>
        <v>207612201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ТЕ ТРЕЙД ИНВЕСТ АДСИЦ</v>
      </c>
      <c r="B392" s="626" t="str">
        <f t="shared" si="28"/>
        <v>207612201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ТЕ ТРЕЙД ИНВЕСТ АДСИЦ</v>
      </c>
      <c r="B393" s="626" t="str">
        <f t="shared" si="28"/>
        <v>207612201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-221</v>
      </c>
    </row>
    <row r="394" spans="1:8">
      <c r="A394" s="626" t="str">
        <f t="shared" si="27"/>
        <v>ТЕ ТРЕЙД ИНВЕСТ АДСИЦ</v>
      </c>
      <c r="B394" s="626" t="str">
        <f t="shared" si="28"/>
        <v>207612201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ТЕ ТРЕЙД ИНВЕСТ АДСИЦ</v>
      </c>
      <c r="B395" s="626" t="str">
        <f t="shared" si="28"/>
        <v>207612201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ТЕ ТРЕЙД ИНВЕСТ АДСИЦ</v>
      </c>
      <c r="B396" s="626" t="str">
        <f t="shared" si="28"/>
        <v>207612201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ТЕ ТРЕЙД ИНВЕСТ АДСИЦ</v>
      </c>
      <c r="B397" s="626" t="str">
        <f t="shared" si="28"/>
        <v>207612201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ТЕ ТРЕЙД ИНВЕСТ АДСИЦ</v>
      </c>
      <c r="B398" s="626" t="str">
        <f t="shared" si="28"/>
        <v>207612201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ТЕ ТРЕЙД ИНВЕСТ АДСИЦ</v>
      </c>
      <c r="B399" s="626" t="str">
        <f t="shared" si="28"/>
        <v>207612201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ТЕ ТРЕЙД ИНВЕСТ АДСИЦ</v>
      </c>
      <c r="B400" s="626" t="str">
        <f t="shared" si="28"/>
        <v>207612201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ТЕ ТРЕЙД ИНВЕСТ АДСИЦ</v>
      </c>
      <c r="B401" s="626" t="str">
        <f t="shared" si="28"/>
        <v>207612201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ТЕ ТРЕЙД ИНВЕСТ АДСИЦ</v>
      </c>
      <c r="B402" s="626" t="str">
        <f t="shared" si="28"/>
        <v>207612201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ТЕ ТРЕЙД ИНВЕСТ АДСИЦ</v>
      </c>
      <c r="B403" s="626" t="str">
        <f t="shared" si="28"/>
        <v>207612201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ТЕ ТРЕЙД ИНВЕСТ АДСИЦ</v>
      </c>
      <c r="B404" s="626" t="str">
        <f t="shared" si="28"/>
        <v>207612201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ТЕ ТРЕЙД ИНВЕСТ АДСИЦ</v>
      </c>
      <c r="B405" s="626" t="str">
        <f t="shared" si="28"/>
        <v>207612201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ТЕ ТРЕЙД ИНВЕСТ АДСИЦ</v>
      </c>
      <c r="B406" s="626" t="str">
        <f t="shared" si="28"/>
        <v>207612201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ТЕ ТРЕЙД ИНВЕСТ АДСИЦ</v>
      </c>
      <c r="B407" s="626" t="str">
        <f t="shared" si="28"/>
        <v>207612201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ТЕ ТРЕЙД ИНВЕСТ АДСИЦ</v>
      </c>
      <c r="B408" s="626" t="str">
        <f t="shared" si="28"/>
        <v>207612201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ТЕ ТРЕЙД ИНВЕСТ АДСИЦ</v>
      </c>
      <c r="B409" s="626" t="str">
        <f t="shared" si="28"/>
        <v>207612201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ТЕ ТРЕЙД ИНВЕСТ АДСИЦ</v>
      </c>
      <c r="B410" s="626" t="str">
        <f t="shared" ref="B410:B459" si="31">pdeBulstat</f>
        <v>207612201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ТЕ ТРЕЙД ИНВЕСТ АДСИЦ</v>
      </c>
      <c r="B411" s="626" t="str">
        <f t="shared" si="31"/>
        <v>207612201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ТЕ ТРЕЙД ИНВЕСТ АДСИЦ</v>
      </c>
      <c r="B412" s="626" t="str">
        <f t="shared" si="31"/>
        <v>207612201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ТЕ ТРЕЙД ИНВЕСТ АДСИЦ</v>
      </c>
      <c r="B413" s="626" t="str">
        <f t="shared" si="31"/>
        <v>207612201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ТЕ ТРЕЙД ИНВЕСТ АДСИЦ</v>
      </c>
      <c r="B414" s="626" t="str">
        <f t="shared" si="31"/>
        <v>207612201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ТЕ ТРЕЙД ИНВЕСТ АДСИЦ</v>
      </c>
      <c r="B415" s="626" t="str">
        <f t="shared" si="31"/>
        <v>207612201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ТЕ ТРЕЙД ИНВЕСТ АДСИЦ</v>
      </c>
      <c r="B416" s="626" t="str">
        <f t="shared" si="31"/>
        <v>207612201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592</v>
      </c>
    </row>
    <row r="417" spans="1:8">
      <c r="A417" s="626" t="str">
        <f t="shared" si="30"/>
        <v>ТЕ ТРЕЙД ИНВЕСТ АДСИЦ</v>
      </c>
      <c r="B417" s="626" t="str">
        <f t="shared" si="31"/>
        <v>207612201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2</v>
      </c>
    </row>
    <row r="418" spans="1:8">
      <c r="A418" s="626" t="str">
        <f t="shared" si="30"/>
        <v>ТЕ ТРЕЙД ИНВЕСТ АДСИЦ</v>
      </c>
      <c r="B418" s="626" t="str">
        <f t="shared" si="31"/>
        <v>207612201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2</v>
      </c>
    </row>
    <row r="419" spans="1:8">
      <c r="A419" s="626" t="str">
        <f t="shared" si="30"/>
        <v>ТЕ ТРЕЙД ИНВЕСТ АДСИЦ</v>
      </c>
      <c r="B419" s="626" t="str">
        <f t="shared" si="31"/>
        <v>207612201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ТЕ ТРЕЙД ИНВЕСТ АДСИЦ</v>
      </c>
      <c r="B420" s="626" t="str">
        <f t="shared" si="31"/>
        <v>207612201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594</v>
      </c>
    </row>
    <row r="421" spans="1:8">
      <c r="A421" s="626" t="str">
        <f t="shared" si="30"/>
        <v>ТЕ ТРЕЙД ИНВЕСТ АДСИЦ</v>
      </c>
      <c r="B421" s="626" t="str">
        <f t="shared" si="31"/>
        <v>207612201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-115</v>
      </c>
    </row>
    <row r="422" spans="1:8">
      <c r="A422" s="626" t="str">
        <f t="shared" si="30"/>
        <v>ТЕ ТРЕЙД ИНВЕСТ АДСИЦ</v>
      </c>
      <c r="B422" s="626" t="str">
        <f t="shared" si="31"/>
        <v>207612201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ТЕ ТРЕЙД ИНВЕСТ АДСИЦ</v>
      </c>
      <c r="B423" s="626" t="str">
        <f t="shared" si="31"/>
        <v>207612201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ТЕ ТРЕЙД ИНВЕСТ АДСИЦ</v>
      </c>
      <c r="B424" s="626" t="str">
        <f t="shared" si="31"/>
        <v>207612201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ТЕ ТРЕЙД ИНВЕСТ АДСИЦ</v>
      </c>
      <c r="B425" s="626" t="str">
        <f t="shared" si="31"/>
        <v>207612201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ТЕ ТРЕЙД ИНВЕСТ АДСИЦ</v>
      </c>
      <c r="B426" s="626" t="str">
        <f t="shared" si="31"/>
        <v>207612201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ТЕ ТРЕЙД ИНВЕСТ АДСИЦ</v>
      </c>
      <c r="B427" s="626" t="str">
        <f t="shared" si="31"/>
        <v>207612201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ТЕ ТРЕЙД ИНВЕСТ АДСИЦ</v>
      </c>
      <c r="B428" s="626" t="str">
        <f t="shared" si="31"/>
        <v>207612201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ТЕ ТРЕЙД ИНВЕСТ АДСИЦ</v>
      </c>
      <c r="B429" s="626" t="str">
        <f t="shared" si="31"/>
        <v>207612201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ТЕ ТРЕЙД ИНВЕСТ АДСИЦ</v>
      </c>
      <c r="B430" s="626" t="str">
        <f t="shared" si="31"/>
        <v>207612201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ТЕ ТРЕЙД ИНВЕСТ АДСИЦ</v>
      </c>
      <c r="B431" s="626" t="str">
        <f t="shared" si="31"/>
        <v>207612201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ТЕ ТРЕЙД ИНВЕСТ АДСИЦ</v>
      </c>
      <c r="B432" s="626" t="str">
        <f t="shared" si="31"/>
        <v>207612201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ТЕ ТРЕЙД ИНВЕСТ АДСИЦ</v>
      </c>
      <c r="B433" s="626" t="str">
        <f t="shared" si="31"/>
        <v>207612201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ТЕ ТРЕЙД ИНВЕСТ АДСИЦ</v>
      </c>
      <c r="B434" s="626" t="str">
        <f t="shared" si="31"/>
        <v>207612201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479</v>
      </c>
    </row>
    <row r="435" spans="1:8">
      <c r="A435" s="626" t="str">
        <f t="shared" si="30"/>
        <v>ТЕ ТРЕЙД ИНВЕСТ АДСИЦ</v>
      </c>
      <c r="B435" s="626" t="str">
        <f t="shared" si="31"/>
        <v>207612201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ТЕ ТРЕЙД ИНВЕСТ АДСИЦ</v>
      </c>
      <c r="B436" s="626" t="str">
        <f t="shared" si="31"/>
        <v>207612201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ТЕ ТРЕЙД ИНВЕСТ АДСИЦ</v>
      </c>
      <c r="B437" s="626" t="str">
        <f t="shared" si="31"/>
        <v>207612201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479</v>
      </c>
    </row>
    <row r="438" spans="1:8">
      <c r="A438" s="626" t="str">
        <f t="shared" si="30"/>
        <v>ТЕ ТРЕЙД ИНВЕСТ АДСИЦ</v>
      </c>
      <c r="B438" s="626" t="str">
        <f t="shared" si="31"/>
        <v>207612201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ТЕ ТРЕЙД ИНВЕСТ АДСИЦ</v>
      </c>
      <c r="B439" s="626" t="str">
        <f t="shared" si="31"/>
        <v>207612201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ТЕ ТРЕЙД ИНВЕСТ АДСИЦ</v>
      </c>
      <c r="B440" s="626" t="str">
        <f t="shared" si="31"/>
        <v>207612201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ТЕ ТРЕЙД ИНВЕСТ АДСИЦ</v>
      </c>
      <c r="B441" s="626" t="str">
        <f t="shared" si="31"/>
        <v>207612201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ТЕ ТРЕЙД ИНВЕСТ АДСИЦ</v>
      </c>
      <c r="B442" s="626" t="str">
        <f t="shared" si="31"/>
        <v>207612201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ТЕ ТРЕЙД ИНВЕСТ АДСИЦ</v>
      </c>
      <c r="B443" s="626" t="str">
        <f t="shared" si="31"/>
        <v>207612201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ТЕ ТРЕЙД ИНВЕСТ АДСИЦ</v>
      </c>
      <c r="B444" s="626" t="str">
        <f t="shared" si="31"/>
        <v>207612201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ТЕ ТРЕЙД ИНВЕСТ АДСИЦ</v>
      </c>
      <c r="B445" s="626" t="str">
        <f t="shared" si="31"/>
        <v>207612201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ТЕ ТРЕЙД ИНВЕСТ АДСИЦ</v>
      </c>
      <c r="B446" s="626" t="str">
        <f t="shared" si="31"/>
        <v>207612201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ТЕ ТРЕЙД ИНВЕСТ АДСИЦ</v>
      </c>
      <c r="B447" s="626" t="str">
        <f t="shared" si="31"/>
        <v>207612201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ТЕ ТРЕЙД ИНВЕСТ АДСИЦ</v>
      </c>
      <c r="B448" s="626" t="str">
        <f t="shared" si="31"/>
        <v>207612201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ТЕ ТРЕЙД ИНВЕСТ АДСИЦ</v>
      </c>
      <c r="B449" s="626" t="str">
        <f t="shared" si="31"/>
        <v>207612201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ТЕ ТРЕЙД ИНВЕСТ АДСИЦ</v>
      </c>
      <c r="B450" s="626" t="str">
        <f t="shared" si="31"/>
        <v>207612201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ТЕ ТРЕЙД ИНВЕСТ АДСИЦ</v>
      </c>
      <c r="B451" s="626" t="str">
        <f t="shared" si="31"/>
        <v>207612201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ТЕ ТРЕЙД ИНВЕСТ АДСИЦ</v>
      </c>
      <c r="B452" s="626" t="str">
        <f t="shared" si="31"/>
        <v>207612201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ТЕ ТРЕЙД ИНВЕСТ АДСИЦ</v>
      </c>
      <c r="B453" s="626" t="str">
        <f t="shared" si="31"/>
        <v>207612201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ТЕ ТРЕЙД ИНВЕСТ АДСИЦ</v>
      </c>
      <c r="B454" s="626" t="str">
        <f t="shared" si="31"/>
        <v>207612201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ТЕ ТРЕЙД ИНВЕСТ АДСИЦ</v>
      </c>
      <c r="B455" s="626" t="str">
        <f t="shared" si="31"/>
        <v>207612201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ТЕ ТРЕЙД ИНВЕСТ АДСИЦ</v>
      </c>
      <c r="B456" s="626" t="str">
        <f t="shared" si="31"/>
        <v>207612201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ТЕ ТРЕЙД ИНВЕСТ АДСИЦ</v>
      </c>
      <c r="B457" s="626" t="str">
        <f t="shared" si="31"/>
        <v>207612201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ТЕ ТРЕЙД ИНВЕСТ АДСИЦ</v>
      </c>
      <c r="B458" s="626" t="str">
        <f t="shared" si="31"/>
        <v>207612201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ТЕ ТРЕЙД ИНВЕСТ АДСИЦ</v>
      </c>
      <c r="B459" s="626" t="str">
        <f t="shared" si="31"/>
        <v>207612201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1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ТЕ ТРЕЙД ИНВЕСТ АДСИЦ</v>
      </c>
      <c r="B461" s="626" t="str">
        <f t="shared" ref="B461:B524" si="34">pdeBulstat</f>
        <v>207612201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ТЕ ТРЕЙД ИНВЕСТ АДСИЦ</v>
      </c>
      <c r="B462" s="626" t="str">
        <f t="shared" si="34"/>
        <v>207612201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ТЕ ТРЕЙД ИНВЕСТ АДСИЦ</v>
      </c>
      <c r="B463" s="626" t="str">
        <f t="shared" si="34"/>
        <v>207612201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ТЕ ТРЕЙД ИНВЕСТ АДСИЦ</v>
      </c>
      <c r="B464" s="626" t="str">
        <f t="shared" si="34"/>
        <v>207612201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ТЕ ТРЕЙД ИНВЕСТ АДСИЦ</v>
      </c>
      <c r="B465" s="626" t="str">
        <f t="shared" si="34"/>
        <v>207612201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ТЕ ТРЕЙД ИНВЕСТ АДСИЦ</v>
      </c>
      <c r="B466" s="626" t="str">
        <f t="shared" si="34"/>
        <v>207612201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ТЕ ТРЕЙД ИНВЕСТ АДСИЦ</v>
      </c>
      <c r="B467" s="626" t="str">
        <f t="shared" si="34"/>
        <v>207612201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ТЕ ТРЕЙД ИНВЕСТ АДСИЦ</v>
      </c>
      <c r="B468" s="626" t="str">
        <f t="shared" si="34"/>
        <v>207612201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ТЕ ТРЕЙД ИНВЕСТ АДСИЦ</v>
      </c>
      <c r="B469" s="626" t="str">
        <f t="shared" si="34"/>
        <v>207612201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>ТЕ ТРЕЙД ИНВЕСТ АДСИЦ</v>
      </c>
      <c r="B470" s="626" t="str">
        <f t="shared" si="34"/>
        <v>207612201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ТЕ ТРЕЙД ИНВЕСТ АДСИЦ</v>
      </c>
      <c r="B471" s="626" t="str">
        <f t="shared" si="34"/>
        <v>207612201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ТЕ ТРЕЙД ИНВЕСТ АДСИЦ</v>
      </c>
      <c r="B472" s="626" t="str">
        <f t="shared" si="34"/>
        <v>207612201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ТЕ ТРЕЙД ИНВЕСТ АДСИЦ</v>
      </c>
      <c r="B473" s="626" t="str">
        <f t="shared" si="34"/>
        <v>207612201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ТЕ ТРЕЙД ИНВЕСТ АДСИЦ</v>
      </c>
      <c r="B474" s="626" t="str">
        <f t="shared" si="34"/>
        <v>207612201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ТЕ ТРЕЙД ИНВЕСТ АДСИЦ</v>
      </c>
      <c r="B475" s="626" t="str">
        <f t="shared" si="34"/>
        <v>207612201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ТЕ ТРЕЙД ИНВЕСТ АДСИЦ</v>
      </c>
      <c r="B476" s="626" t="str">
        <f t="shared" si="34"/>
        <v>207612201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ТЕ ТРЕЙД ИНВЕСТ АДСИЦ</v>
      </c>
      <c r="B477" s="626" t="str">
        <f t="shared" si="34"/>
        <v>207612201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ТЕ ТРЕЙД ИНВЕСТ АДСИЦ</v>
      </c>
      <c r="B478" s="626" t="str">
        <f t="shared" si="34"/>
        <v>207612201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ТЕ ТРЕЙД ИНВЕСТ АДСИЦ</v>
      </c>
      <c r="B479" s="626" t="str">
        <f t="shared" si="34"/>
        <v>207612201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ТЕ ТРЕЙД ИНВЕСТ АДСИЦ</v>
      </c>
      <c r="B480" s="626" t="str">
        <f t="shared" si="34"/>
        <v>207612201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ТЕ ТРЕЙД ИНВЕСТ АДСИЦ</v>
      </c>
      <c r="B481" s="626" t="str">
        <f t="shared" si="34"/>
        <v>207612201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ТЕ ТРЕЙД ИНВЕСТ АДСИЦ</v>
      </c>
      <c r="B482" s="626" t="str">
        <f t="shared" si="34"/>
        <v>207612201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ТЕ ТРЕЙД ИНВЕСТ АДСИЦ</v>
      </c>
      <c r="B483" s="626" t="str">
        <f t="shared" si="34"/>
        <v>207612201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ТЕ ТРЕЙД ИНВЕСТ АДСИЦ</v>
      </c>
      <c r="B484" s="626" t="str">
        <f t="shared" si="34"/>
        <v>207612201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ТЕ ТРЕЙД ИНВЕСТ АДСИЦ</v>
      </c>
      <c r="B485" s="626" t="str">
        <f t="shared" si="34"/>
        <v>207612201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ТЕ ТРЕЙД ИНВЕСТ АДСИЦ</v>
      </c>
      <c r="B486" s="626" t="str">
        <f t="shared" si="34"/>
        <v>207612201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ТЕ ТРЕЙД ИНВЕСТ АДСИЦ</v>
      </c>
      <c r="B487" s="626" t="str">
        <f t="shared" si="34"/>
        <v>207612201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ТЕ ТРЕЙД ИНВЕСТ АДСИЦ</v>
      </c>
      <c r="B488" s="626" t="str">
        <f t="shared" si="34"/>
        <v>207612201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ТЕ ТРЕЙД ИНВЕСТ АДСИЦ</v>
      </c>
      <c r="B489" s="626" t="str">
        <f t="shared" si="34"/>
        <v>207612201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ТЕ ТРЕЙД ИНВЕСТ АДСИЦ</v>
      </c>
      <c r="B490" s="626" t="str">
        <f t="shared" si="34"/>
        <v>207612201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0</v>
      </c>
    </row>
    <row r="491" spans="1:8">
      <c r="A491" s="626" t="str">
        <f t="shared" si="33"/>
        <v>ТЕ ТРЕЙД ИНВЕСТ АДСИЦ</v>
      </c>
      <c r="B491" s="626" t="str">
        <f t="shared" si="34"/>
        <v>207612201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ТЕ ТРЕЙД ИНВЕСТ АДСИЦ</v>
      </c>
      <c r="B492" s="626" t="str">
        <f t="shared" si="34"/>
        <v>207612201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ТЕ ТРЕЙД ИНВЕСТ АДСИЦ</v>
      </c>
      <c r="B493" s="626" t="str">
        <f t="shared" si="34"/>
        <v>207612201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ТЕ ТРЕЙД ИНВЕСТ АДСИЦ</v>
      </c>
      <c r="B494" s="626" t="str">
        <f t="shared" si="34"/>
        <v>207612201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ТЕ ТРЕЙД ИНВЕСТ АДСИЦ</v>
      </c>
      <c r="B495" s="626" t="str">
        <f t="shared" si="34"/>
        <v>207612201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ТЕ ТРЕЙД ИНВЕСТ АДСИЦ</v>
      </c>
      <c r="B496" s="626" t="str">
        <f t="shared" si="34"/>
        <v>207612201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ТЕ ТРЕЙД ИНВЕСТ АДСИЦ</v>
      </c>
      <c r="B497" s="626" t="str">
        <f t="shared" si="34"/>
        <v>207612201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ТЕ ТРЕЙД ИНВЕСТ АДСИЦ</v>
      </c>
      <c r="B498" s="626" t="str">
        <f t="shared" si="34"/>
        <v>207612201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ТЕ ТРЕЙД ИНВЕСТ АДСИЦ</v>
      </c>
      <c r="B499" s="626" t="str">
        <f t="shared" si="34"/>
        <v>207612201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ТЕ ТРЕЙД ИНВЕСТ АДСИЦ</v>
      </c>
      <c r="B500" s="626" t="str">
        <f t="shared" si="34"/>
        <v>207612201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ТЕ ТРЕЙД ИНВЕСТ АДСИЦ</v>
      </c>
      <c r="B501" s="626" t="str">
        <f t="shared" si="34"/>
        <v>207612201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ТЕ ТРЕЙД ИНВЕСТ АДСИЦ</v>
      </c>
      <c r="B502" s="626" t="str">
        <f t="shared" si="34"/>
        <v>207612201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ТЕ ТРЕЙД ИНВЕСТ АДСИЦ</v>
      </c>
      <c r="B503" s="626" t="str">
        <f t="shared" si="34"/>
        <v>207612201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ТЕ ТРЕЙД ИНВЕСТ АДСИЦ</v>
      </c>
      <c r="B504" s="626" t="str">
        <f t="shared" si="34"/>
        <v>207612201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ТЕ ТРЕЙД ИНВЕСТ АДСИЦ</v>
      </c>
      <c r="B505" s="626" t="str">
        <f t="shared" si="34"/>
        <v>207612201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ТЕ ТРЕЙД ИНВЕСТ АДСИЦ</v>
      </c>
      <c r="B506" s="626" t="str">
        <f t="shared" si="34"/>
        <v>207612201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ТЕ ТРЕЙД ИНВЕСТ АДСИЦ</v>
      </c>
      <c r="B507" s="626" t="str">
        <f t="shared" si="34"/>
        <v>207612201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ТЕ ТРЕЙД ИНВЕСТ АДСИЦ</v>
      </c>
      <c r="B508" s="626" t="str">
        <f t="shared" si="34"/>
        <v>207612201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ТЕ ТРЕЙД ИНВЕСТ АДСИЦ</v>
      </c>
      <c r="B509" s="626" t="str">
        <f t="shared" si="34"/>
        <v>207612201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ТЕ ТРЕЙД ИНВЕСТ АДСИЦ</v>
      </c>
      <c r="B510" s="626" t="str">
        <f t="shared" si="34"/>
        <v>207612201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ТЕ ТРЕЙД ИНВЕСТ АДСИЦ</v>
      </c>
      <c r="B511" s="626" t="str">
        <f t="shared" si="34"/>
        <v>207612201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ТЕ ТРЕЙД ИНВЕСТ АДСИЦ</v>
      </c>
      <c r="B512" s="626" t="str">
        <f t="shared" si="34"/>
        <v>207612201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ТЕ ТРЕЙД ИНВЕСТ АДСИЦ</v>
      </c>
      <c r="B513" s="626" t="str">
        <f t="shared" si="34"/>
        <v>207612201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ТЕ ТРЕЙД ИНВЕСТ АДСИЦ</v>
      </c>
      <c r="B514" s="626" t="str">
        <f t="shared" si="34"/>
        <v>207612201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ТЕ ТРЕЙД ИНВЕСТ АДСИЦ</v>
      </c>
      <c r="B515" s="626" t="str">
        <f t="shared" si="34"/>
        <v>207612201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ТЕ ТРЕЙД ИНВЕСТ АДСИЦ</v>
      </c>
      <c r="B516" s="626" t="str">
        <f t="shared" si="34"/>
        <v>207612201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ТЕ ТРЕЙД ИНВЕСТ АДСИЦ</v>
      </c>
      <c r="B517" s="626" t="str">
        <f t="shared" si="34"/>
        <v>207612201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ТЕ ТРЕЙД ИНВЕСТ АДСИЦ</v>
      </c>
      <c r="B518" s="626" t="str">
        <f t="shared" si="34"/>
        <v>207612201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ТЕ ТРЕЙД ИНВЕСТ АДСИЦ</v>
      </c>
      <c r="B519" s="626" t="str">
        <f t="shared" si="34"/>
        <v>207612201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ТЕ ТРЕЙД ИНВЕСТ АДСИЦ</v>
      </c>
      <c r="B520" s="626" t="str">
        <f t="shared" si="34"/>
        <v>207612201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ТЕ ТРЕЙД ИНВЕСТ АДСИЦ</v>
      </c>
      <c r="B521" s="626" t="str">
        <f t="shared" si="34"/>
        <v>207612201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ТЕ ТРЕЙД ИНВЕСТ АДСИЦ</v>
      </c>
      <c r="B522" s="626" t="str">
        <f t="shared" si="34"/>
        <v>207612201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ТЕ ТРЕЙД ИНВЕСТ АДСИЦ</v>
      </c>
      <c r="B523" s="626" t="str">
        <f t="shared" si="34"/>
        <v>207612201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ТЕ ТРЕЙД ИНВЕСТ АДСИЦ</v>
      </c>
      <c r="B524" s="626" t="str">
        <f t="shared" si="34"/>
        <v>207612201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ТЕ ТРЕЙД ИНВЕСТ АДСИЦ</v>
      </c>
      <c r="B525" s="626" t="str">
        <f t="shared" ref="B525:B588" si="37">pdeBulstat</f>
        <v>207612201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ТЕ ТРЕЙД ИНВЕСТ АДСИЦ</v>
      </c>
      <c r="B526" s="626" t="str">
        <f t="shared" si="37"/>
        <v>207612201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ТЕ ТРЕЙД ИНВЕСТ АДСИЦ</v>
      </c>
      <c r="B527" s="626" t="str">
        <f t="shared" si="37"/>
        <v>207612201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ТЕ ТРЕЙД ИНВЕСТ АДСИЦ</v>
      </c>
      <c r="B528" s="626" t="str">
        <f t="shared" si="37"/>
        <v>207612201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ТЕ ТРЕЙД ИНВЕСТ АДСИЦ</v>
      </c>
      <c r="B529" s="626" t="str">
        <f t="shared" si="37"/>
        <v>207612201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ТЕ ТРЕЙД ИНВЕСТ АДСИЦ</v>
      </c>
      <c r="B530" s="626" t="str">
        <f t="shared" si="37"/>
        <v>207612201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ТЕ ТРЕЙД ИНВЕСТ АДСИЦ</v>
      </c>
      <c r="B531" s="626" t="str">
        <f t="shared" si="37"/>
        <v>207612201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ТЕ ТРЕЙД ИНВЕСТ АДСИЦ</v>
      </c>
      <c r="B532" s="626" t="str">
        <f t="shared" si="37"/>
        <v>207612201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ТЕ ТРЕЙД ИНВЕСТ АДСИЦ</v>
      </c>
      <c r="B533" s="626" t="str">
        <f t="shared" si="37"/>
        <v>207612201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ТЕ ТРЕЙД ИНВЕСТ АДСИЦ</v>
      </c>
      <c r="B534" s="626" t="str">
        <f t="shared" si="37"/>
        <v>207612201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ТЕ ТРЕЙД ИНВЕСТ АДСИЦ</v>
      </c>
      <c r="B535" s="626" t="str">
        <f t="shared" si="37"/>
        <v>207612201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ТЕ ТРЕЙД ИНВЕСТ АДСИЦ</v>
      </c>
      <c r="B536" s="626" t="str">
        <f t="shared" si="37"/>
        <v>207612201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ТЕ ТРЕЙД ИНВЕСТ АДСИЦ</v>
      </c>
      <c r="B537" s="626" t="str">
        <f t="shared" si="37"/>
        <v>207612201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ТЕ ТРЕЙД ИНВЕСТ АДСИЦ</v>
      </c>
      <c r="B538" s="626" t="str">
        <f t="shared" si="37"/>
        <v>207612201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ТЕ ТРЕЙД ИНВЕСТ АДСИЦ</v>
      </c>
      <c r="B539" s="626" t="str">
        <f t="shared" si="37"/>
        <v>207612201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ТЕ ТРЕЙД ИНВЕСТ АДСИЦ</v>
      </c>
      <c r="B540" s="626" t="str">
        <f t="shared" si="37"/>
        <v>207612201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ТЕ ТРЕЙД ИНВЕСТ АДСИЦ</v>
      </c>
      <c r="B541" s="626" t="str">
        <f t="shared" si="37"/>
        <v>207612201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ТЕ ТРЕЙД ИНВЕСТ АДСИЦ</v>
      </c>
      <c r="B542" s="626" t="str">
        <f t="shared" si="37"/>
        <v>207612201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ТЕ ТРЕЙД ИНВЕСТ АДСИЦ</v>
      </c>
      <c r="B543" s="626" t="str">
        <f t="shared" si="37"/>
        <v>207612201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ТЕ ТРЕЙД ИНВЕСТ АДСИЦ</v>
      </c>
      <c r="B544" s="626" t="str">
        <f t="shared" si="37"/>
        <v>207612201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ТЕ ТРЕЙД ИНВЕСТ АДСИЦ</v>
      </c>
      <c r="B545" s="626" t="str">
        <f t="shared" si="37"/>
        <v>207612201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ТЕ ТРЕЙД ИНВЕСТ АДСИЦ</v>
      </c>
      <c r="B546" s="626" t="str">
        <f t="shared" si="37"/>
        <v>207612201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ТЕ ТРЕЙД ИНВЕСТ АДСИЦ</v>
      </c>
      <c r="B547" s="626" t="str">
        <f t="shared" si="37"/>
        <v>207612201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ТЕ ТРЕЙД ИНВЕСТ АДСИЦ</v>
      </c>
      <c r="B548" s="626" t="str">
        <f t="shared" si="37"/>
        <v>207612201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ТЕ ТРЕЙД ИНВЕСТ АДСИЦ</v>
      </c>
      <c r="B549" s="626" t="str">
        <f t="shared" si="37"/>
        <v>207612201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ТЕ ТРЕЙД ИНВЕСТ АДСИЦ</v>
      </c>
      <c r="B550" s="626" t="str">
        <f t="shared" si="37"/>
        <v>207612201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ТЕ ТРЕЙД ИНВЕСТ АДСИЦ</v>
      </c>
      <c r="B551" s="626" t="str">
        <f t="shared" si="37"/>
        <v>207612201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ТЕ ТРЕЙД ИНВЕСТ АДСИЦ</v>
      </c>
      <c r="B552" s="626" t="str">
        <f t="shared" si="37"/>
        <v>207612201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ТЕ ТРЕЙД ИНВЕСТ АДСИЦ</v>
      </c>
      <c r="B553" s="626" t="str">
        <f t="shared" si="37"/>
        <v>207612201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ТЕ ТРЕЙД ИНВЕСТ АДСИЦ</v>
      </c>
      <c r="B554" s="626" t="str">
        <f t="shared" si="37"/>
        <v>207612201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ТЕ ТРЕЙД ИНВЕСТ АДСИЦ</v>
      </c>
      <c r="B555" s="626" t="str">
        <f t="shared" si="37"/>
        <v>207612201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ТЕ ТРЕЙД ИНВЕСТ АДСИЦ</v>
      </c>
      <c r="B556" s="626" t="str">
        <f t="shared" si="37"/>
        <v>207612201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ТЕ ТРЕЙД ИНВЕСТ АДСИЦ</v>
      </c>
      <c r="B557" s="626" t="str">
        <f t="shared" si="37"/>
        <v>207612201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ТЕ ТРЕЙД ИНВЕСТ АДСИЦ</v>
      </c>
      <c r="B558" s="626" t="str">
        <f t="shared" si="37"/>
        <v>207612201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ТЕ ТРЕЙД ИНВЕСТ АДСИЦ</v>
      </c>
      <c r="B559" s="626" t="str">
        <f t="shared" si="37"/>
        <v>207612201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>ТЕ ТРЕЙД ИНВЕСТ АДСИЦ</v>
      </c>
      <c r="B560" s="626" t="str">
        <f t="shared" si="37"/>
        <v>207612201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ТЕ ТРЕЙД ИНВЕСТ АДСИЦ</v>
      </c>
      <c r="B561" s="626" t="str">
        <f t="shared" si="37"/>
        <v>207612201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ТЕ ТРЕЙД ИНВЕСТ АДСИЦ</v>
      </c>
      <c r="B562" s="626" t="str">
        <f t="shared" si="37"/>
        <v>207612201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ТЕ ТРЕЙД ИНВЕСТ АДСИЦ</v>
      </c>
      <c r="B563" s="626" t="str">
        <f t="shared" si="37"/>
        <v>207612201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ТЕ ТРЕЙД ИНВЕСТ АДСИЦ</v>
      </c>
      <c r="B564" s="626" t="str">
        <f t="shared" si="37"/>
        <v>207612201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ТЕ ТРЕЙД ИНВЕСТ АДСИЦ</v>
      </c>
      <c r="B565" s="626" t="str">
        <f t="shared" si="37"/>
        <v>207612201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ТЕ ТРЕЙД ИНВЕСТ АДСИЦ</v>
      </c>
      <c r="B566" s="626" t="str">
        <f t="shared" si="37"/>
        <v>207612201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ТЕ ТРЕЙД ИНВЕСТ АДСИЦ</v>
      </c>
      <c r="B567" s="626" t="str">
        <f t="shared" si="37"/>
        <v>207612201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ТЕ ТРЕЙД ИНВЕСТ АДСИЦ</v>
      </c>
      <c r="B568" s="626" t="str">
        <f t="shared" si="37"/>
        <v>207612201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ТЕ ТРЕЙД ИНВЕСТ АДСИЦ</v>
      </c>
      <c r="B569" s="626" t="str">
        <f t="shared" si="37"/>
        <v>207612201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ТЕ ТРЕЙД ИНВЕСТ АДСИЦ</v>
      </c>
      <c r="B570" s="626" t="str">
        <f t="shared" si="37"/>
        <v>207612201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ТЕ ТРЕЙД ИНВЕСТ АДСИЦ</v>
      </c>
      <c r="B571" s="626" t="str">
        <f t="shared" si="37"/>
        <v>207612201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ТЕ ТРЕЙД ИНВЕСТ АДСИЦ</v>
      </c>
      <c r="B572" s="626" t="str">
        <f t="shared" si="37"/>
        <v>207612201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ТЕ ТРЕЙД ИНВЕСТ АДСИЦ</v>
      </c>
      <c r="B573" s="626" t="str">
        <f t="shared" si="37"/>
        <v>207612201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ТЕ ТРЕЙД ИНВЕСТ АДСИЦ</v>
      </c>
      <c r="B574" s="626" t="str">
        <f t="shared" si="37"/>
        <v>207612201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ТЕ ТРЕЙД ИНВЕСТ АДСИЦ</v>
      </c>
      <c r="B575" s="626" t="str">
        <f t="shared" si="37"/>
        <v>207612201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ТЕ ТРЕЙД ИНВЕСТ АДСИЦ</v>
      </c>
      <c r="B576" s="626" t="str">
        <f t="shared" si="37"/>
        <v>207612201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ТЕ ТРЕЙД ИНВЕСТ АДСИЦ</v>
      </c>
      <c r="B577" s="626" t="str">
        <f t="shared" si="37"/>
        <v>207612201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ТЕ ТРЕЙД ИНВЕСТ АДСИЦ</v>
      </c>
      <c r="B578" s="626" t="str">
        <f t="shared" si="37"/>
        <v>207612201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ТЕ ТРЕЙД ИНВЕСТ АДСИЦ</v>
      </c>
      <c r="B579" s="626" t="str">
        <f t="shared" si="37"/>
        <v>207612201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ТЕ ТРЕЙД ИНВЕСТ АДСИЦ</v>
      </c>
      <c r="B580" s="626" t="str">
        <f t="shared" si="37"/>
        <v>207612201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0</v>
      </c>
    </row>
    <row r="581" spans="1:8">
      <c r="A581" s="626" t="str">
        <f t="shared" si="36"/>
        <v>ТЕ ТРЕЙД ИНВЕСТ АДСИЦ</v>
      </c>
      <c r="B581" s="626" t="str">
        <f t="shared" si="37"/>
        <v>207612201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ТЕ ТРЕЙД ИНВЕСТ АДСИЦ</v>
      </c>
      <c r="B582" s="626" t="str">
        <f t="shared" si="37"/>
        <v>207612201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ТЕ ТРЕЙД ИНВЕСТ АДСИЦ</v>
      </c>
      <c r="B583" s="626" t="str">
        <f t="shared" si="37"/>
        <v>207612201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ТЕ ТРЕЙД ИНВЕСТ АДСИЦ</v>
      </c>
      <c r="B584" s="626" t="str">
        <f t="shared" si="37"/>
        <v>207612201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ТЕ ТРЕЙД ИНВЕСТ АДСИЦ</v>
      </c>
      <c r="B585" s="626" t="str">
        <f t="shared" si="37"/>
        <v>207612201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ТЕ ТРЕЙД ИНВЕСТ АДСИЦ</v>
      </c>
      <c r="B586" s="626" t="str">
        <f t="shared" si="37"/>
        <v>207612201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ТЕ ТРЕЙД ИНВЕСТ АДСИЦ</v>
      </c>
      <c r="B587" s="626" t="str">
        <f t="shared" si="37"/>
        <v>207612201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ТЕ ТРЕЙД ИНВЕСТ АДСИЦ</v>
      </c>
      <c r="B588" s="626" t="str">
        <f t="shared" si="37"/>
        <v>207612201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ТЕ ТРЕЙД ИНВЕСТ АДСИЦ</v>
      </c>
      <c r="B589" s="626" t="str">
        <f t="shared" ref="B589:B652" si="40">pdeBulstat</f>
        <v>207612201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ТЕ ТРЕЙД ИНВЕСТ АДСИЦ</v>
      </c>
      <c r="B590" s="626" t="str">
        <f t="shared" si="40"/>
        <v>207612201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ТЕ ТРЕЙД ИНВЕСТ АДСИЦ</v>
      </c>
      <c r="B591" s="626" t="str">
        <f t="shared" si="40"/>
        <v>207612201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ТЕ ТРЕЙД ИНВЕСТ АДСИЦ</v>
      </c>
      <c r="B592" s="626" t="str">
        <f t="shared" si="40"/>
        <v>207612201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ТЕ ТРЕЙД ИНВЕСТ АДСИЦ</v>
      </c>
      <c r="B593" s="626" t="str">
        <f t="shared" si="40"/>
        <v>207612201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ТЕ ТРЕЙД ИНВЕСТ АДСИЦ</v>
      </c>
      <c r="B594" s="626" t="str">
        <f t="shared" si="40"/>
        <v>207612201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ТЕ ТРЕЙД ИНВЕСТ АДСИЦ</v>
      </c>
      <c r="B595" s="626" t="str">
        <f t="shared" si="40"/>
        <v>207612201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ТЕ ТРЕЙД ИНВЕСТ АДСИЦ</v>
      </c>
      <c r="B596" s="626" t="str">
        <f t="shared" si="40"/>
        <v>207612201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ТЕ ТРЕЙД ИНВЕСТ АДСИЦ</v>
      </c>
      <c r="B597" s="626" t="str">
        <f t="shared" si="40"/>
        <v>207612201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ТЕ ТРЕЙД ИНВЕСТ АДСИЦ</v>
      </c>
      <c r="B598" s="626" t="str">
        <f t="shared" si="40"/>
        <v>207612201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ТЕ ТРЕЙД ИНВЕСТ АДСИЦ</v>
      </c>
      <c r="B599" s="626" t="str">
        <f t="shared" si="40"/>
        <v>207612201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ТЕ ТРЕЙД ИНВЕСТ АДСИЦ</v>
      </c>
      <c r="B600" s="626" t="str">
        <f t="shared" si="40"/>
        <v>207612201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ТЕ ТРЕЙД ИНВЕСТ АДСИЦ</v>
      </c>
      <c r="B601" s="626" t="str">
        <f t="shared" si="40"/>
        <v>207612201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ТЕ ТРЕЙД ИНВЕСТ АДСИЦ</v>
      </c>
      <c r="B602" s="626" t="str">
        <f t="shared" si="40"/>
        <v>207612201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ТЕ ТРЕЙД ИНВЕСТ АДСИЦ</v>
      </c>
      <c r="B603" s="626" t="str">
        <f t="shared" si="40"/>
        <v>207612201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ТЕ ТРЕЙД ИНВЕСТ АДСИЦ</v>
      </c>
      <c r="B604" s="626" t="str">
        <f t="shared" si="40"/>
        <v>207612201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ТЕ ТРЕЙД ИНВЕСТ АДСИЦ</v>
      </c>
      <c r="B605" s="626" t="str">
        <f t="shared" si="40"/>
        <v>207612201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ТЕ ТРЕЙД ИНВЕСТ АДСИЦ</v>
      </c>
      <c r="B606" s="626" t="str">
        <f t="shared" si="40"/>
        <v>207612201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ТЕ ТРЕЙД ИНВЕСТ АДСИЦ</v>
      </c>
      <c r="B607" s="626" t="str">
        <f t="shared" si="40"/>
        <v>207612201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ТЕ ТРЕЙД ИНВЕСТ АДСИЦ</v>
      </c>
      <c r="B608" s="626" t="str">
        <f t="shared" si="40"/>
        <v>207612201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ТЕ ТРЕЙД ИНВЕСТ АДСИЦ</v>
      </c>
      <c r="B609" s="626" t="str">
        <f t="shared" si="40"/>
        <v>207612201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ТЕ ТРЕЙД ИНВЕСТ АДСИЦ</v>
      </c>
      <c r="B610" s="626" t="str">
        <f t="shared" si="40"/>
        <v>207612201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ТЕ ТРЕЙД ИНВЕСТ АДСИЦ</v>
      </c>
      <c r="B611" s="626" t="str">
        <f t="shared" si="40"/>
        <v>207612201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ТЕ ТРЕЙД ИНВЕСТ АДСИЦ</v>
      </c>
      <c r="B612" s="626" t="str">
        <f t="shared" si="40"/>
        <v>207612201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ТЕ ТРЕЙД ИНВЕСТ АДСИЦ</v>
      </c>
      <c r="B613" s="626" t="str">
        <f t="shared" si="40"/>
        <v>207612201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ТЕ ТРЕЙД ИНВЕСТ АДСИЦ</v>
      </c>
      <c r="B614" s="626" t="str">
        <f t="shared" si="40"/>
        <v>207612201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ТЕ ТРЕЙД ИНВЕСТ АДСИЦ</v>
      </c>
      <c r="B615" s="626" t="str">
        <f t="shared" si="40"/>
        <v>207612201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ТЕ ТРЕЙД ИНВЕСТ АДСИЦ</v>
      </c>
      <c r="B616" s="626" t="str">
        <f t="shared" si="40"/>
        <v>207612201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ТЕ ТРЕЙД ИНВЕСТ АДСИЦ</v>
      </c>
      <c r="B617" s="626" t="str">
        <f t="shared" si="40"/>
        <v>207612201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ТЕ ТРЕЙД ИНВЕСТ АДСИЦ</v>
      </c>
      <c r="B618" s="626" t="str">
        <f t="shared" si="40"/>
        <v>207612201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ТЕ ТРЕЙД ИНВЕСТ АДСИЦ</v>
      </c>
      <c r="B619" s="626" t="str">
        <f t="shared" si="40"/>
        <v>207612201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ТЕ ТРЕЙД ИНВЕСТ АДСИЦ</v>
      </c>
      <c r="B620" s="626" t="str">
        <f t="shared" si="40"/>
        <v>207612201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ТЕ ТРЕЙД ИНВЕСТ АДСИЦ</v>
      </c>
      <c r="B621" s="626" t="str">
        <f t="shared" si="40"/>
        <v>207612201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ТЕ ТРЕЙД ИНВЕСТ АДСИЦ</v>
      </c>
      <c r="B622" s="626" t="str">
        <f t="shared" si="40"/>
        <v>207612201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ТЕ ТРЕЙД ИНВЕСТ АДСИЦ</v>
      </c>
      <c r="B623" s="626" t="str">
        <f t="shared" si="40"/>
        <v>207612201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ТЕ ТРЕЙД ИНВЕСТ АДСИЦ</v>
      </c>
      <c r="B624" s="626" t="str">
        <f t="shared" si="40"/>
        <v>207612201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ТЕ ТРЕЙД ИНВЕСТ АДСИЦ</v>
      </c>
      <c r="B625" s="626" t="str">
        <f t="shared" si="40"/>
        <v>207612201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ТЕ ТРЕЙД ИНВЕСТ АДСИЦ</v>
      </c>
      <c r="B626" s="626" t="str">
        <f t="shared" si="40"/>
        <v>207612201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ТЕ ТРЕЙД ИНВЕСТ АДСИЦ</v>
      </c>
      <c r="B627" s="626" t="str">
        <f t="shared" si="40"/>
        <v>207612201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ТЕ ТРЕЙД ИНВЕСТ АДСИЦ</v>
      </c>
      <c r="B628" s="626" t="str">
        <f t="shared" si="40"/>
        <v>207612201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ТЕ ТРЕЙД ИНВЕСТ АДСИЦ</v>
      </c>
      <c r="B629" s="626" t="str">
        <f t="shared" si="40"/>
        <v>207612201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ТЕ ТРЕЙД ИНВЕСТ АДСИЦ</v>
      </c>
      <c r="B630" s="626" t="str">
        <f t="shared" si="40"/>
        <v>207612201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ТЕ ТРЕЙД ИНВЕСТ АДСИЦ</v>
      </c>
      <c r="B631" s="626" t="str">
        <f t="shared" si="40"/>
        <v>207612201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ТЕ ТРЕЙД ИНВЕСТ АДСИЦ</v>
      </c>
      <c r="B632" s="626" t="str">
        <f t="shared" si="40"/>
        <v>207612201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ТЕ ТРЕЙД ИНВЕСТ АДСИЦ</v>
      </c>
      <c r="B633" s="626" t="str">
        <f t="shared" si="40"/>
        <v>207612201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ТЕ ТРЕЙД ИНВЕСТ АДСИЦ</v>
      </c>
      <c r="B634" s="626" t="str">
        <f t="shared" si="40"/>
        <v>207612201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ТЕ ТРЕЙД ИНВЕСТ АДСИЦ</v>
      </c>
      <c r="B635" s="626" t="str">
        <f t="shared" si="40"/>
        <v>207612201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ТЕ ТРЕЙД ИНВЕСТ АДСИЦ</v>
      </c>
      <c r="B636" s="626" t="str">
        <f t="shared" si="40"/>
        <v>207612201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ТЕ ТРЕЙД ИНВЕСТ АДСИЦ</v>
      </c>
      <c r="B637" s="626" t="str">
        <f t="shared" si="40"/>
        <v>207612201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ТЕ ТРЕЙД ИНВЕСТ АДСИЦ</v>
      </c>
      <c r="B638" s="626" t="str">
        <f t="shared" si="40"/>
        <v>207612201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ТЕ ТРЕЙД ИНВЕСТ АДСИЦ</v>
      </c>
      <c r="B639" s="626" t="str">
        <f t="shared" si="40"/>
        <v>207612201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ТЕ ТРЕЙД ИНВЕСТ АДСИЦ</v>
      </c>
      <c r="B640" s="626" t="str">
        <f t="shared" si="40"/>
        <v>207612201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ТЕ ТРЕЙД ИНВЕСТ АДСИЦ</v>
      </c>
      <c r="B641" s="626" t="str">
        <f t="shared" si="40"/>
        <v>207612201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ТЕ ТРЕЙД ИНВЕСТ АДСИЦ</v>
      </c>
      <c r="B642" s="626" t="str">
        <f t="shared" si="40"/>
        <v>207612201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ТЕ ТРЕЙД ИНВЕСТ АДСИЦ</v>
      </c>
      <c r="B643" s="626" t="str">
        <f t="shared" si="40"/>
        <v>207612201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ТЕ ТРЕЙД ИНВЕСТ АДСИЦ</v>
      </c>
      <c r="B644" s="626" t="str">
        <f t="shared" si="40"/>
        <v>207612201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ТЕ ТРЕЙД ИНВЕСТ АДСИЦ</v>
      </c>
      <c r="B645" s="626" t="str">
        <f t="shared" si="40"/>
        <v>207612201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ТЕ ТРЕЙД ИНВЕСТ АДСИЦ</v>
      </c>
      <c r="B646" s="626" t="str">
        <f t="shared" si="40"/>
        <v>207612201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ТЕ ТРЕЙД ИНВЕСТ АДСИЦ</v>
      </c>
      <c r="B647" s="626" t="str">
        <f t="shared" si="40"/>
        <v>207612201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ТЕ ТРЕЙД ИНВЕСТ АДСИЦ</v>
      </c>
      <c r="B648" s="626" t="str">
        <f t="shared" si="40"/>
        <v>207612201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ТЕ ТРЕЙД ИНВЕСТ АДСИЦ</v>
      </c>
      <c r="B649" s="626" t="str">
        <f t="shared" si="40"/>
        <v>207612201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>ТЕ ТРЕЙД ИНВЕСТ АДСИЦ</v>
      </c>
      <c r="B650" s="626" t="str">
        <f t="shared" si="40"/>
        <v>207612201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ТЕ ТРЕЙД ИНВЕСТ АДСИЦ</v>
      </c>
      <c r="B651" s="626" t="str">
        <f t="shared" si="40"/>
        <v>207612201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ТЕ ТРЕЙД ИНВЕСТ АДСИЦ</v>
      </c>
      <c r="B652" s="626" t="str">
        <f t="shared" si="40"/>
        <v>207612201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ТЕ ТРЕЙД ИНВЕСТ АДСИЦ</v>
      </c>
      <c r="B653" s="626" t="str">
        <f t="shared" ref="B653:B716" si="43">pdeBulstat</f>
        <v>207612201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ТЕ ТРЕЙД ИНВЕСТ АДСИЦ</v>
      </c>
      <c r="B654" s="626" t="str">
        <f t="shared" si="43"/>
        <v>207612201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ТЕ ТРЕЙД ИНВЕСТ АДСИЦ</v>
      </c>
      <c r="B655" s="626" t="str">
        <f t="shared" si="43"/>
        <v>207612201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ТЕ ТРЕЙД ИНВЕСТ АДСИЦ</v>
      </c>
      <c r="B656" s="626" t="str">
        <f t="shared" si="43"/>
        <v>207612201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ТЕ ТРЕЙД ИНВЕСТ АДСИЦ</v>
      </c>
      <c r="B657" s="626" t="str">
        <f t="shared" si="43"/>
        <v>207612201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ТЕ ТРЕЙД ИНВЕСТ АДСИЦ</v>
      </c>
      <c r="B658" s="626" t="str">
        <f t="shared" si="43"/>
        <v>207612201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ТЕ ТРЕЙД ИНВЕСТ АДСИЦ</v>
      </c>
      <c r="B659" s="626" t="str">
        <f t="shared" si="43"/>
        <v>207612201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ТЕ ТРЕЙД ИНВЕСТ АДСИЦ</v>
      </c>
      <c r="B660" s="626" t="str">
        <f t="shared" si="43"/>
        <v>207612201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ТЕ ТРЕЙД ИНВЕСТ АДСИЦ</v>
      </c>
      <c r="B661" s="626" t="str">
        <f t="shared" si="43"/>
        <v>207612201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ТЕ ТРЕЙД ИНВЕСТ АДСИЦ</v>
      </c>
      <c r="B662" s="626" t="str">
        <f t="shared" si="43"/>
        <v>207612201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ТЕ ТРЕЙД ИНВЕСТ АДСИЦ</v>
      </c>
      <c r="B663" s="626" t="str">
        <f t="shared" si="43"/>
        <v>207612201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ТЕ ТРЕЙД ИНВЕСТ АДСИЦ</v>
      </c>
      <c r="B664" s="626" t="str">
        <f t="shared" si="43"/>
        <v>207612201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ТЕ ТРЕЙД ИНВЕСТ АДСИЦ</v>
      </c>
      <c r="B665" s="626" t="str">
        <f t="shared" si="43"/>
        <v>207612201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ТЕ ТРЕЙД ИНВЕСТ АДСИЦ</v>
      </c>
      <c r="B666" s="626" t="str">
        <f t="shared" si="43"/>
        <v>207612201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ТЕ ТРЕЙД ИНВЕСТ АДСИЦ</v>
      </c>
      <c r="B667" s="626" t="str">
        <f t="shared" si="43"/>
        <v>207612201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ТЕ ТРЕЙД ИНВЕСТ АДСИЦ</v>
      </c>
      <c r="B668" s="626" t="str">
        <f t="shared" si="43"/>
        <v>207612201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ТЕ ТРЕЙД ИНВЕСТ АДСИЦ</v>
      </c>
      <c r="B669" s="626" t="str">
        <f t="shared" si="43"/>
        <v>207612201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ТЕ ТРЕЙД ИНВЕСТ АДСИЦ</v>
      </c>
      <c r="B670" s="626" t="str">
        <f t="shared" si="43"/>
        <v>207612201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0</v>
      </c>
    </row>
    <row r="671" spans="1:8">
      <c r="A671" s="626" t="str">
        <f t="shared" si="42"/>
        <v>ТЕ ТРЕЙД ИНВЕСТ АДСИЦ</v>
      </c>
      <c r="B671" s="626" t="str">
        <f t="shared" si="43"/>
        <v>207612201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ТЕ ТРЕЙД ИНВЕСТ АДСИЦ</v>
      </c>
      <c r="B672" s="626" t="str">
        <f t="shared" si="43"/>
        <v>207612201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ТЕ ТРЕЙД ИНВЕСТ АДСИЦ</v>
      </c>
      <c r="B673" s="626" t="str">
        <f t="shared" si="43"/>
        <v>207612201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ТЕ ТРЕЙД ИНВЕСТ АДСИЦ</v>
      </c>
      <c r="B674" s="626" t="str">
        <f t="shared" si="43"/>
        <v>207612201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ТЕ ТРЕЙД ИНВЕСТ АДСИЦ</v>
      </c>
      <c r="B675" s="626" t="str">
        <f t="shared" si="43"/>
        <v>207612201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ТЕ ТРЕЙД ИНВЕСТ АДСИЦ</v>
      </c>
      <c r="B676" s="626" t="str">
        <f t="shared" si="43"/>
        <v>207612201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ТЕ ТРЕЙД ИНВЕСТ АДСИЦ</v>
      </c>
      <c r="B677" s="626" t="str">
        <f t="shared" si="43"/>
        <v>207612201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ТЕ ТРЕЙД ИНВЕСТ АДСИЦ</v>
      </c>
      <c r="B678" s="626" t="str">
        <f t="shared" si="43"/>
        <v>207612201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ТЕ ТРЕЙД ИНВЕСТ АДСИЦ</v>
      </c>
      <c r="B679" s="626" t="str">
        <f t="shared" si="43"/>
        <v>207612201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>ТЕ ТРЕЙД ИНВЕСТ АДСИЦ</v>
      </c>
      <c r="B680" s="626" t="str">
        <f t="shared" si="43"/>
        <v>207612201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ТЕ ТРЕЙД ИНВЕСТ АДСИЦ</v>
      </c>
      <c r="B681" s="626" t="str">
        <f t="shared" si="43"/>
        <v>207612201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ТЕ ТРЕЙД ИНВЕСТ АДСИЦ</v>
      </c>
      <c r="B682" s="626" t="str">
        <f t="shared" si="43"/>
        <v>207612201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ТЕ ТРЕЙД ИНВЕСТ АДСИЦ</v>
      </c>
      <c r="B683" s="626" t="str">
        <f t="shared" si="43"/>
        <v>207612201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ТЕ ТРЕЙД ИНВЕСТ АДСИЦ</v>
      </c>
      <c r="B684" s="626" t="str">
        <f t="shared" si="43"/>
        <v>207612201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ТЕ ТРЕЙД ИНВЕСТ АДСИЦ</v>
      </c>
      <c r="B685" s="626" t="str">
        <f t="shared" si="43"/>
        <v>207612201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ТЕ ТРЕЙД ИНВЕСТ АДСИЦ</v>
      </c>
      <c r="B686" s="626" t="str">
        <f t="shared" si="43"/>
        <v>207612201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ТЕ ТРЕЙД ИНВЕСТ АДСИЦ</v>
      </c>
      <c r="B687" s="626" t="str">
        <f t="shared" si="43"/>
        <v>207612201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ТЕ ТРЕЙД ИНВЕСТ АДСИЦ</v>
      </c>
      <c r="B688" s="626" t="str">
        <f t="shared" si="43"/>
        <v>207612201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ТЕ ТРЕЙД ИНВЕСТ АДСИЦ</v>
      </c>
      <c r="B689" s="626" t="str">
        <f t="shared" si="43"/>
        <v>207612201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ТЕ ТРЕЙД ИНВЕСТ АДСИЦ</v>
      </c>
      <c r="B690" s="626" t="str">
        <f t="shared" si="43"/>
        <v>207612201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ТЕ ТРЕЙД ИНВЕСТ АДСИЦ</v>
      </c>
      <c r="B691" s="626" t="str">
        <f t="shared" si="43"/>
        <v>207612201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ТЕ ТРЕЙД ИНВЕСТ АДСИЦ</v>
      </c>
      <c r="B692" s="626" t="str">
        <f t="shared" si="43"/>
        <v>207612201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ТЕ ТРЕЙД ИНВЕСТ АДСИЦ</v>
      </c>
      <c r="B693" s="626" t="str">
        <f t="shared" si="43"/>
        <v>207612201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ТЕ ТРЕЙД ИНВЕСТ АДСИЦ</v>
      </c>
      <c r="B694" s="626" t="str">
        <f t="shared" si="43"/>
        <v>207612201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ТЕ ТРЕЙД ИНВЕСТ АДСИЦ</v>
      </c>
      <c r="B695" s="626" t="str">
        <f t="shared" si="43"/>
        <v>207612201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ТЕ ТРЕЙД ИНВЕСТ АДСИЦ</v>
      </c>
      <c r="B696" s="626" t="str">
        <f t="shared" si="43"/>
        <v>207612201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ТЕ ТРЕЙД ИНВЕСТ АДСИЦ</v>
      </c>
      <c r="B697" s="626" t="str">
        <f t="shared" si="43"/>
        <v>207612201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ТЕ ТРЕЙД ИНВЕСТ АДСИЦ</v>
      </c>
      <c r="B698" s="626" t="str">
        <f t="shared" si="43"/>
        <v>207612201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ТЕ ТРЕЙД ИНВЕСТ АДСИЦ</v>
      </c>
      <c r="B699" s="626" t="str">
        <f t="shared" si="43"/>
        <v>207612201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ТЕ ТРЕЙД ИНВЕСТ АДСИЦ</v>
      </c>
      <c r="B700" s="626" t="str">
        <f t="shared" si="43"/>
        <v>207612201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>ТЕ ТРЕЙД ИНВЕСТ АДСИЦ</v>
      </c>
      <c r="B701" s="626" t="str">
        <f t="shared" si="43"/>
        <v>207612201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ТЕ ТРЕЙД ИНВЕСТ АДСИЦ</v>
      </c>
      <c r="B702" s="626" t="str">
        <f t="shared" si="43"/>
        <v>207612201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ТЕ ТРЕЙД ИНВЕСТ АДСИЦ</v>
      </c>
      <c r="B703" s="626" t="str">
        <f t="shared" si="43"/>
        <v>207612201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ТЕ ТРЕЙД ИНВЕСТ АДСИЦ</v>
      </c>
      <c r="B704" s="626" t="str">
        <f t="shared" si="43"/>
        <v>207612201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ТЕ ТРЕЙД ИНВЕСТ АДСИЦ</v>
      </c>
      <c r="B705" s="626" t="str">
        <f t="shared" si="43"/>
        <v>207612201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ТЕ ТРЕЙД ИНВЕСТ АДСИЦ</v>
      </c>
      <c r="B706" s="626" t="str">
        <f t="shared" si="43"/>
        <v>207612201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ТЕ ТРЕЙД ИНВЕСТ АДСИЦ</v>
      </c>
      <c r="B707" s="626" t="str">
        <f t="shared" si="43"/>
        <v>207612201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ТЕ ТРЕЙД ИНВЕСТ АДСИЦ</v>
      </c>
      <c r="B708" s="626" t="str">
        <f t="shared" si="43"/>
        <v>207612201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ТЕ ТРЕЙД ИНВЕСТ АДСИЦ</v>
      </c>
      <c r="B709" s="626" t="str">
        <f t="shared" si="43"/>
        <v>207612201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ТЕ ТРЕЙД ИНВЕСТ АДСИЦ</v>
      </c>
      <c r="B710" s="626" t="str">
        <f t="shared" si="43"/>
        <v>207612201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ТЕ ТРЕЙД ИНВЕСТ АДСИЦ</v>
      </c>
      <c r="B711" s="626" t="str">
        <f t="shared" si="43"/>
        <v>207612201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ТЕ ТРЕЙД ИНВЕСТ АДСИЦ</v>
      </c>
      <c r="B712" s="626" t="str">
        <f t="shared" si="43"/>
        <v>207612201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ТЕ ТРЕЙД ИНВЕСТ АДСИЦ</v>
      </c>
      <c r="B713" s="626" t="str">
        <f t="shared" si="43"/>
        <v>207612201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ТЕ ТРЕЙД ИНВЕСТ АДСИЦ</v>
      </c>
      <c r="B714" s="626" t="str">
        <f t="shared" si="43"/>
        <v>207612201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ТЕ ТРЕЙД ИНВЕСТ АДСИЦ</v>
      </c>
      <c r="B715" s="626" t="str">
        <f t="shared" si="43"/>
        <v>207612201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ТЕ ТРЕЙД ИНВЕСТ АДСИЦ</v>
      </c>
      <c r="B716" s="626" t="str">
        <f t="shared" si="43"/>
        <v>207612201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ТЕ ТРЕЙД ИНВЕСТ АДСИЦ</v>
      </c>
      <c r="B717" s="626" t="str">
        <f t="shared" ref="B717:B780" si="46">pdeBulstat</f>
        <v>207612201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ТЕ ТРЕЙД ИНВЕСТ АДСИЦ</v>
      </c>
      <c r="B718" s="626" t="str">
        <f t="shared" si="46"/>
        <v>207612201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ТЕ ТРЕЙД ИНВЕСТ АДСИЦ</v>
      </c>
      <c r="B719" s="626" t="str">
        <f t="shared" si="46"/>
        <v>207612201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ТЕ ТРЕЙД ИНВЕСТ АДСИЦ</v>
      </c>
      <c r="B720" s="626" t="str">
        <f t="shared" si="46"/>
        <v>207612201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ТЕ ТРЕЙД ИНВЕСТ АДСИЦ</v>
      </c>
      <c r="B721" s="626" t="str">
        <f t="shared" si="46"/>
        <v>207612201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ТЕ ТРЕЙД ИНВЕСТ АДСИЦ</v>
      </c>
      <c r="B722" s="626" t="str">
        <f t="shared" si="46"/>
        <v>207612201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ТЕ ТРЕЙД ИНВЕСТ АДСИЦ</v>
      </c>
      <c r="B723" s="626" t="str">
        <f t="shared" si="46"/>
        <v>207612201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ТЕ ТРЕЙД ИНВЕСТ АДСИЦ</v>
      </c>
      <c r="B724" s="626" t="str">
        <f t="shared" si="46"/>
        <v>207612201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ТЕ ТРЕЙД ИНВЕСТ АДСИЦ</v>
      </c>
      <c r="B725" s="626" t="str">
        <f t="shared" si="46"/>
        <v>207612201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ТЕ ТРЕЙД ИНВЕСТ АДСИЦ</v>
      </c>
      <c r="B726" s="626" t="str">
        <f t="shared" si="46"/>
        <v>207612201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ТЕ ТРЕЙД ИНВЕСТ АДСИЦ</v>
      </c>
      <c r="B727" s="626" t="str">
        <f t="shared" si="46"/>
        <v>207612201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ТЕ ТРЕЙД ИНВЕСТ АДСИЦ</v>
      </c>
      <c r="B728" s="626" t="str">
        <f t="shared" si="46"/>
        <v>207612201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ТЕ ТРЕЙД ИНВЕСТ АДСИЦ</v>
      </c>
      <c r="B729" s="626" t="str">
        <f t="shared" si="46"/>
        <v>207612201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ТЕ ТРЕЙД ИНВЕСТ АДСИЦ</v>
      </c>
      <c r="B730" s="626" t="str">
        <f t="shared" si="46"/>
        <v>207612201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ТЕ ТРЕЙД ИНВЕСТ АДСИЦ</v>
      </c>
      <c r="B731" s="626" t="str">
        <f t="shared" si="46"/>
        <v>207612201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ТЕ ТРЕЙД ИНВЕСТ АДСИЦ</v>
      </c>
      <c r="B732" s="626" t="str">
        <f t="shared" si="46"/>
        <v>207612201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ТЕ ТРЕЙД ИНВЕСТ АДСИЦ</v>
      </c>
      <c r="B733" s="626" t="str">
        <f t="shared" si="46"/>
        <v>207612201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ТЕ ТРЕЙД ИНВЕСТ АДСИЦ</v>
      </c>
      <c r="B734" s="626" t="str">
        <f t="shared" si="46"/>
        <v>207612201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ТЕ ТРЕЙД ИНВЕСТ АДСИЦ</v>
      </c>
      <c r="B735" s="626" t="str">
        <f t="shared" si="46"/>
        <v>207612201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ТЕ ТРЕЙД ИНВЕСТ АДСИЦ</v>
      </c>
      <c r="B736" s="626" t="str">
        <f t="shared" si="46"/>
        <v>207612201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ТЕ ТРЕЙД ИНВЕСТ АДСИЦ</v>
      </c>
      <c r="B737" s="626" t="str">
        <f t="shared" si="46"/>
        <v>207612201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ТЕ ТРЕЙД ИНВЕСТ АДСИЦ</v>
      </c>
      <c r="B738" s="626" t="str">
        <f t="shared" si="46"/>
        <v>207612201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ТЕ ТРЕЙД ИНВЕСТ АДСИЦ</v>
      </c>
      <c r="B739" s="626" t="str">
        <f t="shared" si="46"/>
        <v>207612201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ТЕ ТРЕЙД ИНВЕСТ АДСИЦ</v>
      </c>
      <c r="B740" s="626" t="str">
        <f t="shared" si="46"/>
        <v>207612201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ТЕ ТРЕЙД ИНВЕСТ АДСИЦ</v>
      </c>
      <c r="B741" s="626" t="str">
        <f t="shared" si="46"/>
        <v>207612201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ТЕ ТРЕЙД ИНВЕСТ АДСИЦ</v>
      </c>
      <c r="B742" s="626" t="str">
        <f t="shared" si="46"/>
        <v>207612201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ТЕ ТРЕЙД ИНВЕСТ АДСИЦ</v>
      </c>
      <c r="B743" s="626" t="str">
        <f t="shared" si="46"/>
        <v>207612201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ТЕ ТРЕЙД ИНВЕСТ АДСИЦ</v>
      </c>
      <c r="B744" s="626" t="str">
        <f t="shared" si="46"/>
        <v>207612201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ТЕ ТРЕЙД ИНВЕСТ АДСИЦ</v>
      </c>
      <c r="B745" s="626" t="str">
        <f t="shared" si="46"/>
        <v>207612201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ТЕ ТРЕЙД ИНВЕСТ АДСИЦ</v>
      </c>
      <c r="B746" s="626" t="str">
        <f t="shared" si="46"/>
        <v>207612201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ТЕ ТРЕЙД ИНВЕСТ АДСИЦ</v>
      </c>
      <c r="B747" s="626" t="str">
        <f t="shared" si="46"/>
        <v>207612201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ТЕ ТРЕЙД ИНВЕСТ АДСИЦ</v>
      </c>
      <c r="B748" s="626" t="str">
        <f t="shared" si="46"/>
        <v>207612201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ТЕ ТРЕЙД ИНВЕСТ АДСИЦ</v>
      </c>
      <c r="B749" s="626" t="str">
        <f t="shared" si="46"/>
        <v>207612201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ТЕ ТРЕЙД ИНВЕСТ АДСИЦ</v>
      </c>
      <c r="B750" s="626" t="str">
        <f t="shared" si="46"/>
        <v>207612201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ТЕ ТРЕЙД ИНВЕСТ АДСИЦ</v>
      </c>
      <c r="B751" s="626" t="str">
        <f t="shared" si="46"/>
        <v>207612201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ТЕ ТРЕЙД ИНВЕСТ АДСИЦ</v>
      </c>
      <c r="B752" s="626" t="str">
        <f t="shared" si="46"/>
        <v>207612201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ТЕ ТРЕЙД ИНВЕСТ АДСИЦ</v>
      </c>
      <c r="B753" s="626" t="str">
        <f t="shared" si="46"/>
        <v>207612201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ТЕ ТРЕЙД ИНВЕСТ АДСИЦ</v>
      </c>
      <c r="B754" s="626" t="str">
        <f t="shared" si="46"/>
        <v>207612201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ТЕ ТРЕЙД ИНВЕСТ АДСИЦ</v>
      </c>
      <c r="B755" s="626" t="str">
        <f t="shared" si="46"/>
        <v>207612201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ТЕ ТРЕЙД ИНВЕСТ АДСИЦ</v>
      </c>
      <c r="B756" s="626" t="str">
        <f t="shared" si="46"/>
        <v>207612201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ТЕ ТРЕЙД ИНВЕСТ АДСИЦ</v>
      </c>
      <c r="B757" s="626" t="str">
        <f t="shared" si="46"/>
        <v>207612201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ТЕ ТРЕЙД ИНВЕСТ АДСИЦ</v>
      </c>
      <c r="B758" s="626" t="str">
        <f t="shared" si="46"/>
        <v>207612201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ТЕ ТРЕЙД ИНВЕСТ АДСИЦ</v>
      </c>
      <c r="B759" s="626" t="str">
        <f t="shared" si="46"/>
        <v>207612201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ТЕ ТРЕЙД ИНВЕСТ АДСИЦ</v>
      </c>
      <c r="B760" s="626" t="str">
        <f t="shared" si="46"/>
        <v>207612201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ТЕ ТРЕЙД ИНВЕСТ АДСИЦ</v>
      </c>
      <c r="B761" s="626" t="str">
        <f t="shared" si="46"/>
        <v>207612201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ТЕ ТРЕЙД ИНВЕСТ АДСИЦ</v>
      </c>
      <c r="B762" s="626" t="str">
        <f t="shared" si="46"/>
        <v>207612201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ТЕ ТРЕЙД ИНВЕСТ АДСИЦ</v>
      </c>
      <c r="B763" s="626" t="str">
        <f t="shared" si="46"/>
        <v>207612201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ТЕ ТРЕЙД ИНВЕСТ АДСИЦ</v>
      </c>
      <c r="B764" s="626" t="str">
        <f t="shared" si="46"/>
        <v>207612201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ТЕ ТРЕЙД ИНВЕСТ АДСИЦ</v>
      </c>
      <c r="B765" s="626" t="str">
        <f t="shared" si="46"/>
        <v>207612201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ТЕ ТРЕЙД ИНВЕСТ АДСИЦ</v>
      </c>
      <c r="B766" s="626" t="str">
        <f t="shared" si="46"/>
        <v>207612201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ТЕ ТРЕЙД ИНВЕСТ АДСИЦ</v>
      </c>
      <c r="B767" s="626" t="str">
        <f t="shared" si="46"/>
        <v>207612201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ТЕ ТРЕЙД ИНВЕСТ АДСИЦ</v>
      </c>
      <c r="B768" s="626" t="str">
        <f t="shared" si="46"/>
        <v>207612201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ТЕ ТРЕЙД ИНВЕСТ АДСИЦ</v>
      </c>
      <c r="B769" s="626" t="str">
        <f t="shared" si="46"/>
        <v>207612201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ТЕ ТРЕЙД ИНВЕСТ АДСИЦ</v>
      </c>
      <c r="B770" s="626" t="str">
        <f t="shared" si="46"/>
        <v>207612201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ТЕ ТРЕЙД ИНВЕСТ АДСИЦ</v>
      </c>
      <c r="B771" s="626" t="str">
        <f t="shared" si="46"/>
        <v>207612201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ТЕ ТРЕЙД ИНВЕСТ АДСИЦ</v>
      </c>
      <c r="B772" s="626" t="str">
        <f t="shared" si="46"/>
        <v>207612201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ТЕ ТРЕЙД ИНВЕСТ АДСИЦ</v>
      </c>
      <c r="B773" s="626" t="str">
        <f t="shared" si="46"/>
        <v>207612201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ТЕ ТРЕЙД ИНВЕСТ АДСИЦ</v>
      </c>
      <c r="B774" s="626" t="str">
        <f t="shared" si="46"/>
        <v>207612201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ТЕ ТРЕЙД ИНВЕСТ АДСИЦ</v>
      </c>
      <c r="B775" s="626" t="str">
        <f t="shared" si="46"/>
        <v>207612201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ТЕ ТРЕЙД ИНВЕСТ АДСИЦ</v>
      </c>
      <c r="B776" s="626" t="str">
        <f t="shared" si="46"/>
        <v>207612201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ТЕ ТРЕЙД ИНВЕСТ АДСИЦ</v>
      </c>
      <c r="B777" s="626" t="str">
        <f t="shared" si="46"/>
        <v>207612201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ТЕ ТРЕЙД ИНВЕСТ АДСИЦ</v>
      </c>
      <c r="B778" s="626" t="str">
        <f t="shared" si="46"/>
        <v>207612201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ТЕ ТРЕЙД ИНВЕСТ АДСИЦ</v>
      </c>
      <c r="B779" s="626" t="str">
        <f t="shared" si="46"/>
        <v>207612201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ТЕ ТРЕЙД ИНВЕСТ АДСИЦ</v>
      </c>
      <c r="B780" s="626" t="str">
        <f t="shared" si="46"/>
        <v>207612201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ТЕ ТРЕЙД ИНВЕСТ АДСИЦ</v>
      </c>
      <c r="B781" s="626" t="str">
        <f t="shared" ref="B781:B844" si="49">pdeBulstat</f>
        <v>207612201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ТЕ ТРЕЙД ИНВЕСТ АДСИЦ</v>
      </c>
      <c r="B782" s="626" t="str">
        <f t="shared" si="49"/>
        <v>207612201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ТЕ ТРЕЙД ИНВЕСТ АДСИЦ</v>
      </c>
      <c r="B783" s="626" t="str">
        <f t="shared" si="49"/>
        <v>207612201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ТЕ ТРЕЙД ИНВЕСТ АДСИЦ</v>
      </c>
      <c r="B784" s="626" t="str">
        <f t="shared" si="49"/>
        <v>207612201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ТЕ ТРЕЙД ИНВЕСТ АДСИЦ</v>
      </c>
      <c r="B785" s="626" t="str">
        <f t="shared" si="49"/>
        <v>207612201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ТЕ ТРЕЙД ИНВЕСТ АДСИЦ</v>
      </c>
      <c r="B786" s="626" t="str">
        <f t="shared" si="49"/>
        <v>207612201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ТЕ ТРЕЙД ИНВЕСТ АДСИЦ</v>
      </c>
      <c r="B787" s="626" t="str">
        <f t="shared" si="49"/>
        <v>207612201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ТЕ ТРЕЙД ИНВЕСТ АДСИЦ</v>
      </c>
      <c r="B788" s="626" t="str">
        <f t="shared" si="49"/>
        <v>207612201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ТЕ ТРЕЙД ИНВЕСТ АДСИЦ</v>
      </c>
      <c r="B789" s="626" t="str">
        <f t="shared" si="49"/>
        <v>207612201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ТЕ ТРЕЙД ИНВЕСТ АДСИЦ</v>
      </c>
      <c r="B790" s="626" t="str">
        <f t="shared" si="49"/>
        <v>207612201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ТЕ ТРЕЙД ИНВЕСТ АДСИЦ</v>
      </c>
      <c r="B791" s="626" t="str">
        <f t="shared" si="49"/>
        <v>207612201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ТЕ ТРЕЙД ИНВЕСТ АДСИЦ</v>
      </c>
      <c r="B792" s="626" t="str">
        <f t="shared" si="49"/>
        <v>207612201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ТЕ ТРЕЙД ИНВЕСТ АДСИЦ</v>
      </c>
      <c r="B793" s="626" t="str">
        <f t="shared" si="49"/>
        <v>207612201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ТЕ ТРЕЙД ИНВЕСТ АДСИЦ</v>
      </c>
      <c r="B794" s="626" t="str">
        <f t="shared" si="49"/>
        <v>207612201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ТЕ ТРЕЙД ИНВЕСТ АДСИЦ</v>
      </c>
      <c r="B795" s="626" t="str">
        <f t="shared" si="49"/>
        <v>207612201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ТЕ ТРЕЙД ИНВЕСТ АДСИЦ</v>
      </c>
      <c r="B796" s="626" t="str">
        <f t="shared" si="49"/>
        <v>207612201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ТЕ ТРЕЙД ИНВЕСТ АДСИЦ</v>
      </c>
      <c r="B797" s="626" t="str">
        <f t="shared" si="49"/>
        <v>207612201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ТЕ ТРЕЙД ИНВЕСТ АДСИЦ</v>
      </c>
      <c r="B798" s="626" t="str">
        <f t="shared" si="49"/>
        <v>207612201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ТЕ ТРЕЙД ИНВЕСТ АДСИЦ</v>
      </c>
      <c r="B799" s="626" t="str">
        <f t="shared" si="49"/>
        <v>207612201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ТЕ ТРЕЙД ИНВЕСТ АДСИЦ</v>
      </c>
      <c r="B800" s="626" t="str">
        <f t="shared" si="49"/>
        <v>207612201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ТЕ ТРЕЙД ИНВЕСТ АДСИЦ</v>
      </c>
      <c r="B801" s="626" t="str">
        <f t="shared" si="49"/>
        <v>207612201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ТЕ ТРЕЙД ИНВЕСТ АДСИЦ</v>
      </c>
      <c r="B802" s="626" t="str">
        <f t="shared" si="49"/>
        <v>207612201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ТЕ ТРЕЙД ИНВЕСТ АДСИЦ</v>
      </c>
      <c r="B803" s="626" t="str">
        <f t="shared" si="49"/>
        <v>207612201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ТЕ ТРЕЙД ИНВЕСТ АДСИЦ</v>
      </c>
      <c r="B804" s="626" t="str">
        <f t="shared" si="49"/>
        <v>207612201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ТЕ ТРЕЙД ИНВЕСТ АДСИЦ</v>
      </c>
      <c r="B805" s="626" t="str">
        <f t="shared" si="49"/>
        <v>207612201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ТЕ ТРЕЙД ИНВЕСТ АДСИЦ</v>
      </c>
      <c r="B806" s="626" t="str">
        <f t="shared" si="49"/>
        <v>207612201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ТЕ ТРЕЙД ИНВЕСТ АДСИЦ</v>
      </c>
      <c r="B807" s="626" t="str">
        <f t="shared" si="49"/>
        <v>207612201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ТЕ ТРЕЙД ИНВЕСТ АДСИЦ</v>
      </c>
      <c r="B808" s="626" t="str">
        <f t="shared" si="49"/>
        <v>207612201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ТЕ ТРЕЙД ИНВЕСТ АДСИЦ</v>
      </c>
      <c r="B809" s="626" t="str">
        <f t="shared" si="49"/>
        <v>207612201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ТЕ ТРЕЙД ИНВЕСТ АДСИЦ</v>
      </c>
      <c r="B810" s="626" t="str">
        <f t="shared" si="49"/>
        <v>207612201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ТЕ ТРЕЙД ИНВЕСТ АДСИЦ</v>
      </c>
      <c r="B811" s="626" t="str">
        <f t="shared" si="49"/>
        <v>207612201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ТЕ ТРЕЙД ИНВЕСТ АДСИЦ</v>
      </c>
      <c r="B812" s="626" t="str">
        <f t="shared" si="49"/>
        <v>207612201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ТЕ ТРЕЙД ИНВЕСТ АДСИЦ</v>
      </c>
      <c r="B813" s="626" t="str">
        <f t="shared" si="49"/>
        <v>207612201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ТЕ ТРЕЙД ИНВЕСТ АДСИЦ</v>
      </c>
      <c r="B814" s="626" t="str">
        <f t="shared" si="49"/>
        <v>207612201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ТЕ ТРЕЙД ИНВЕСТ АДСИЦ</v>
      </c>
      <c r="B815" s="626" t="str">
        <f t="shared" si="49"/>
        <v>207612201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ТЕ ТРЕЙД ИНВЕСТ АДСИЦ</v>
      </c>
      <c r="B816" s="626" t="str">
        <f t="shared" si="49"/>
        <v>207612201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ТЕ ТРЕЙД ИНВЕСТ АДСИЦ</v>
      </c>
      <c r="B817" s="626" t="str">
        <f t="shared" si="49"/>
        <v>207612201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ТЕ ТРЕЙД ИНВЕСТ АДСИЦ</v>
      </c>
      <c r="B818" s="626" t="str">
        <f t="shared" si="49"/>
        <v>207612201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ТЕ ТРЕЙД ИНВЕСТ АДСИЦ</v>
      </c>
      <c r="B819" s="626" t="str">
        <f t="shared" si="49"/>
        <v>207612201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ТЕ ТРЕЙД ИНВЕСТ АДСИЦ</v>
      </c>
      <c r="B820" s="626" t="str">
        <f t="shared" si="49"/>
        <v>207612201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ТЕ ТРЕЙД ИНВЕСТ АДСИЦ</v>
      </c>
      <c r="B821" s="626" t="str">
        <f t="shared" si="49"/>
        <v>207612201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ТЕ ТРЕЙД ИНВЕСТ АДСИЦ</v>
      </c>
      <c r="B822" s="626" t="str">
        <f t="shared" si="49"/>
        <v>207612201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ТЕ ТРЕЙД ИНВЕСТ АДСИЦ</v>
      </c>
      <c r="B823" s="626" t="str">
        <f t="shared" si="49"/>
        <v>207612201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ТЕ ТРЕЙД ИНВЕСТ АДСИЦ</v>
      </c>
      <c r="B824" s="626" t="str">
        <f t="shared" si="49"/>
        <v>207612201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ТЕ ТРЕЙД ИНВЕСТ АДСИЦ</v>
      </c>
      <c r="B825" s="626" t="str">
        <f t="shared" si="49"/>
        <v>207612201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ТЕ ТРЕЙД ИНВЕСТ АДСИЦ</v>
      </c>
      <c r="B826" s="626" t="str">
        <f t="shared" si="49"/>
        <v>207612201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ТЕ ТРЕЙД ИНВЕСТ АДСИЦ</v>
      </c>
      <c r="B827" s="626" t="str">
        <f t="shared" si="49"/>
        <v>207612201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ТЕ ТРЕЙД ИНВЕСТ АДСИЦ</v>
      </c>
      <c r="B828" s="626" t="str">
        <f t="shared" si="49"/>
        <v>207612201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ТЕ ТРЕЙД ИНВЕСТ АДСИЦ</v>
      </c>
      <c r="B829" s="626" t="str">
        <f t="shared" si="49"/>
        <v>207612201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ТЕ ТРЕЙД ИНВЕСТ АДСИЦ</v>
      </c>
      <c r="B830" s="626" t="str">
        <f t="shared" si="49"/>
        <v>207612201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ТЕ ТРЕЙД ИНВЕСТ АДСИЦ</v>
      </c>
      <c r="B831" s="626" t="str">
        <f t="shared" si="49"/>
        <v>207612201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ТЕ ТРЕЙД ИНВЕСТ АДСИЦ</v>
      </c>
      <c r="B832" s="626" t="str">
        <f t="shared" si="49"/>
        <v>207612201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ТЕ ТРЕЙД ИНВЕСТ АДСИЦ</v>
      </c>
      <c r="B833" s="626" t="str">
        <f t="shared" si="49"/>
        <v>207612201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ТЕ ТРЕЙД ИНВЕСТ АДСИЦ</v>
      </c>
      <c r="B834" s="626" t="str">
        <f t="shared" si="49"/>
        <v>207612201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ТЕ ТРЕЙД ИНВЕСТ АДСИЦ</v>
      </c>
      <c r="B835" s="626" t="str">
        <f t="shared" si="49"/>
        <v>207612201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ТЕ ТРЕЙД ИНВЕСТ АДСИЦ</v>
      </c>
      <c r="B836" s="626" t="str">
        <f t="shared" si="49"/>
        <v>207612201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ТЕ ТРЕЙД ИНВЕСТ АДСИЦ</v>
      </c>
      <c r="B837" s="626" t="str">
        <f t="shared" si="49"/>
        <v>207612201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ТЕ ТРЕЙД ИНВЕСТ АДСИЦ</v>
      </c>
      <c r="B838" s="626" t="str">
        <f t="shared" si="49"/>
        <v>207612201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ТЕ ТРЕЙД ИНВЕСТ АДСИЦ</v>
      </c>
      <c r="B839" s="626" t="str">
        <f t="shared" si="49"/>
        <v>207612201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ТЕ ТРЕЙД ИНВЕСТ АДСИЦ</v>
      </c>
      <c r="B840" s="626" t="str">
        <f t="shared" si="49"/>
        <v>207612201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ТЕ ТРЕЙД ИНВЕСТ АДСИЦ</v>
      </c>
      <c r="B841" s="626" t="str">
        <f t="shared" si="49"/>
        <v>207612201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ТЕ ТРЕЙД ИНВЕСТ АДСИЦ</v>
      </c>
      <c r="B842" s="626" t="str">
        <f t="shared" si="49"/>
        <v>207612201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ТЕ ТРЕЙД ИНВЕСТ АДСИЦ</v>
      </c>
      <c r="B843" s="626" t="str">
        <f t="shared" si="49"/>
        <v>207612201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ТЕ ТРЕЙД ИНВЕСТ АДСИЦ</v>
      </c>
      <c r="B844" s="626" t="str">
        <f t="shared" si="49"/>
        <v>207612201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ТЕ ТРЕЙД ИНВЕСТ АДСИЦ</v>
      </c>
      <c r="B845" s="626" t="str">
        <f t="shared" ref="B845:B910" si="52">pdeBulstat</f>
        <v>207612201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ТЕ ТРЕЙД ИНВЕСТ АДСИЦ</v>
      </c>
      <c r="B846" s="626" t="str">
        <f t="shared" si="52"/>
        <v>207612201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ТЕ ТРЕЙД ИНВЕСТ АДСИЦ</v>
      </c>
      <c r="B847" s="626" t="str">
        <f t="shared" si="52"/>
        <v>207612201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ТЕ ТРЕЙД ИНВЕСТ АДСИЦ</v>
      </c>
      <c r="B848" s="626" t="str">
        <f t="shared" si="52"/>
        <v>207612201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ТЕ ТРЕЙД ИНВЕСТ АДСИЦ</v>
      </c>
      <c r="B849" s="626" t="str">
        <f t="shared" si="52"/>
        <v>207612201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ТЕ ТРЕЙД ИНВЕСТ АДСИЦ</v>
      </c>
      <c r="B850" s="626" t="str">
        <f t="shared" si="52"/>
        <v>207612201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ТЕ ТРЕЙД ИНВЕСТ АДСИЦ</v>
      </c>
      <c r="B851" s="626" t="str">
        <f t="shared" si="52"/>
        <v>207612201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ТЕ ТРЕЙД ИНВЕСТ АДСИЦ</v>
      </c>
      <c r="B852" s="626" t="str">
        <f t="shared" si="52"/>
        <v>207612201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ТЕ ТРЕЙД ИНВЕСТ АДСИЦ</v>
      </c>
      <c r="B853" s="626" t="str">
        <f t="shared" si="52"/>
        <v>207612201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ТЕ ТРЕЙД ИНВЕСТ АДСИЦ</v>
      </c>
      <c r="B854" s="626" t="str">
        <f t="shared" si="52"/>
        <v>207612201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ТЕ ТРЕЙД ИНВЕСТ АДСИЦ</v>
      </c>
      <c r="B855" s="626" t="str">
        <f t="shared" si="52"/>
        <v>207612201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ТЕ ТРЕЙД ИНВЕСТ АДСИЦ</v>
      </c>
      <c r="B856" s="626" t="str">
        <f t="shared" si="52"/>
        <v>207612201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ТЕ ТРЕЙД ИНВЕСТ АДСИЦ</v>
      </c>
      <c r="B857" s="626" t="str">
        <f t="shared" si="52"/>
        <v>207612201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ТЕ ТРЕЙД ИНВЕСТ АДСИЦ</v>
      </c>
      <c r="B858" s="626" t="str">
        <f t="shared" si="52"/>
        <v>207612201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ТЕ ТРЕЙД ИНВЕСТ АДСИЦ</v>
      </c>
      <c r="B859" s="626" t="str">
        <f t="shared" si="52"/>
        <v>207612201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ТЕ ТРЕЙД ИНВЕСТ АДСИЦ</v>
      </c>
      <c r="B860" s="626" t="str">
        <f t="shared" si="52"/>
        <v>207612201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ТЕ ТРЕЙД ИНВЕСТ АДСИЦ</v>
      </c>
      <c r="B861" s="626" t="str">
        <f t="shared" si="52"/>
        <v>207612201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ТЕ ТРЕЙД ИНВЕСТ АДСИЦ</v>
      </c>
      <c r="B862" s="626" t="str">
        <f t="shared" si="52"/>
        <v>207612201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ТЕ ТРЕЙД ИНВЕСТ АДСИЦ</v>
      </c>
      <c r="B863" s="626" t="str">
        <f t="shared" si="52"/>
        <v>207612201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ТЕ ТРЕЙД ИНВЕСТ АДСИЦ</v>
      </c>
      <c r="B864" s="626" t="str">
        <f t="shared" si="52"/>
        <v>207612201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ТЕ ТРЕЙД ИНВЕСТ АДСИЦ</v>
      </c>
      <c r="B865" s="626" t="str">
        <f t="shared" si="52"/>
        <v>207612201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ТЕ ТРЕЙД ИНВЕСТ АДСИЦ</v>
      </c>
      <c r="B866" s="626" t="str">
        <f t="shared" si="52"/>
        <v>207612201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ТЕ ТРЕЙД ИНВЕСТ АДСИЦ</v>
      </c>
      <c r="B867" s="626" t="str">
        <f t="shared" si="52"/>
        <v>207612201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ТЕ ТРЕЙД ИНВЕСТ АДСИЦ</v>
      </c>
      <c r="B868" s="626" t="str">
        <f t="shared" si="52"/>
        <v>207612201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ТЕ ТРЕЙД ИНВЕСТ АДСИЦ</v>
      </c>
      <c r="B869" s="626" t="str">
        <f t="shared" si="52"/>
        <v>207612201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ТЕ ТРЕЙД ИНВЕСТ АДСИЦ</v>
      </c>
      <c r="B870" s="626" t="str">
        <f t="shared" si="52"/>
        <v>207612201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ТЕ ТРЕЙД ИНВЕСТ АДСИЦ</v>
      </c>
      <c r="B871" s="626" t="str">
        <f t="shared" si="52"/>
        <v>207612201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ТЕ ТРЕЙД ИНВЕСТ АДСИЦ</v>
      </c>
      <c r="B872" s="626" t="str">
        <f t="shared" si="52"/>
        <v>207612201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ТЕ ТРЕЙД ИНВЕСТ АДСИЦ</v>
      </c>
      <c r="B873" s="626" t="str">
        <f t="shared" si="52"/>
        <v>207612201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ТЕ ТРЕЙД ИНВЕСТ АДСИЦ</v>
      </c>
      <c r="B874" s="626" t="str">
        <f t="shared" si="52"/>
        <v>207612201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ТЕ ТРЕЙД ИНВЕСТ АДСИЦ</v>
      </c>
      <c r="B875" s="626" t="str">
        <f t="shared" si="52"/>
        <v>207612201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ТЕ ТРЕЙД ИНВЕСТ АДСИЦ</v>
      </c>
      <c r="B876" s="626" t="str">
        <f t="shared" si="52"/>
        <v>207612201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ТЕ ТРЕЙД ИНВЕСТ АДСИЦ</v>
      </c>
      <c r="B877" s="626" t="str">
        <f t="shared" si="52"/>
        <v>207612201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ТЕ ТРЕЙД ИНВЕСТ АДСИЦ</v>
      </c>
      <c r="B878" s="626" t="str">
        <f t="shared" si="52"/>
        <v>207612201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ТЕ ТРЕЙД ИНВЕСТ АДСИЦ</v>
      </c>
      <c r="B879" s="626" t="str">
        <f t="shared" si="52"/>
        <v>207612201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ТЕ ТРЕЙД ИНВЕСТ АДСИЦ</v>
      </c>
      <c r="B880" s="626" t="str">
        <f t="shared" si="52"/>
        <v>207612201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ТЕ ТРЕЙД ИНВЕСТ АДСИЦ</v>
      </c>
      <c r="B881" s="626" t="str">
        <f t="shared" si="52"/>
        <v>207612201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ТЕ ТРЕЙД ИНВЕСТ АДСИЦ</v>
      </c>
      <c r="B882" s="626" t="str">
        <f t="shared" si="52"/>
        <v>207612201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ТЕ ТРЕЙД ИНВЕСТ АДСИЦ</v>
      </c>
      <c r="B883" s="626" t="str">
        <f t="shared" si="52"/>
        <v>207612201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ТЕ ТРЕЙД ИНВЕСТ АДСИЦ</v>
      </c>
      <c r="B884" s="626" t="str">
        <f t="shared" si="52"/>
        <v>207612201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ТЕ ТРЕЙД ИНВЕСТ АДСИЦ</v>
      </c>
      <c r="B885" s="626" t="str">
        <f t="shared" si="52"/>
        <v>207612201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ТЕ ТРЕЙД ИНВЕСТ АДСИЦ</v>
      </c>
      <c r="B886" s="626" t="str">
        <f t="shared" si="52"/>
        <v>207612201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ТЕ ТРЕЙД ИНВЕСТ АДСИЦ</v>
      </c>
      <c r="B887" s="626" t="str">
        <f t="shared" si="52"/>
        <v>207612201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ТЕ ТРЕЙД ИНВЕСТ АДСИЦ</v>
      </c>
      <c r="B888" s="626" t="str">
        <f t="shared" si="52"/>
        <v>207612201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ТЕ ТРЕЙД ИНВЕСТ АДСИЦ</v>
      </c>
      <c r="B889" s="626" t="str">
        <f t="shared" si="52"/>
        <v>207612201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ТЕ ТРЕЙД ИНВЕСТ АДСИЦ</v>
      </c>
      <c r="B890" s="626" t="str">
        <f t="shared" si="52"/>
        <v>207612201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ТЕ ТРЕЙД ИНВЕСТ АДСИЦ</v>
      </c>
      <c r="B891" s="626" t="str">
        <f t="shared" si="52"/>
        <v>207612201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ТЕ ТРЕЙД ИНВЕСТ АДСИЦ</v>
      </c>
      <c r="B892" s="626" t="str">
        <f t="shared" si="52"/>
        <v>207612201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ТЕ ТРЕЙД ИНВЕСТ АДСИЦ</v>
      </c>
      <c r="B893" s="626" t="str">
        <f t="shared" si="52"/>
        <v>207612201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ТЕ ТРЕЙД ИНВЕСТ АДСИЦ</v>
      </c>
      <c r="B894" s="626" t="str">
        <f t="shared" si="52"/>
        <v>207612201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ТЕ ТРЕЙД ИНВЕСТ АДСИЦ</v>
      </c>
      <c r="B895" s="626" t="str">
        <f t="shared" si="52"/>
        <v>207612201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ТЕ ТРЕЙД ИНВЕСТ АДСИЦ</v>
      </c>
      <c r="B896" s="626" t="str">
        <f t="shared" si="52"/>
        <v>207612201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ТЕ ТРЕЙД ИНВЕСТ АДСИЦ</v>
      </c>
      <c r="B897" s="626" t="str">
        <f t="shared" si="52"/>
        <v>207612201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ТЕ ТРЕЙД ИНВЕСТ АДСИЦ</v>
      </c>
      <c r="B898" s="626" t="str">
        <f t="shared" si="52"/>
        <v>207612201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ТЕ ТРЕЙД ИНВЕСТ АДСИЦ</v>
      </c>
      <c r="B899" s="626" t="str">
        <f t="shared" si="52"/>
        <v>207612201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ТЕ ТРЕЙД ИНВЕСТ АДСИЦ</v>
      </c>
      <c r="B900" s="626" t="str">
        <f t="shared" si="52"/>
        <v>207612201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ТЕ ТРЕЙД ИНВЕСТ АДСИЦ</v>
      </c>
      <c r="B901" s="626" t="str">
        <f t="shared" si="52"/>
        <v>207612201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ТЕ ТРЕЙД ИНВЕСТ АДСИЦ</v>
      </c>
      <c r="B902" s="626" t="str">
        <f t="shared" si="52"/>
        <v>207612201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ТЕ ТРЕЙД ИНВЕСТ АДСИЦ</v>
      </c>
      <c r="B903" s="626" t="str">
        <f t="shared" si="52"/>
        <v>207612201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ТЕ ТРЕЙД ИНВЕСТ АДСИЦ</v>
      </c>
      <c r="B904" s="626" t="str">
        <f t="shared" si="52"/>
        <v>207612201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ТЕ ТРЕЙД ИНВЕСТ АДСИЦ</v>
      </c>
      <c r="B905" s="626" t="str">
        <f t="shared" si="52"/>
        <v>207612201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ТЕ ТРЕЙД ИНВЕСТ АДСИЦ</v>
      </c>
      <c r="B906" s="626" t="str">
        <f t="shared" si="52"/>
        <v>207612201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ТЕ ТРЕЙД ИНВЕСТ АДСИЦ</v>
      </c>
      <c r="B907" s="626" t="str">
        <f t="shared" si="52"/>
        <v>207612201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ТЕ ТРЕЙД ИНВЕСТ АДСИЦ</v>
      </c>
      <c r="B908" s="626" t="str">
        <f t="shared" si="52"/>
        <v>207612201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ТЕ ТРЕЙД ИНВЕСТ АДСИЦ</v>
      </c>
      <c r="B909" s="626" t="str">
        <f t="shared" si="52"/>
        <v>207612201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ТЕ ТРЕЙД ИНВЕСТ АДСИЦ</v>
      </c>
      <c r="B910" s="626" t="str">
        <f t="shared" si="52"/>
        <v>207612201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1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ТЕ ТРЕЙД ИНВЕСТ АДСИЦ</v>
      </c>
      <c r="B912" s="626" t="str">
        <f t="shared" ref="B912:B975" si="55">pdeBulstat</f>
        <v>207612201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ТЕ ТРЕЙД ИНВЕСТ АДСИЦ</v>
      </c>
      <c r="B913" s="626" t="str">
        <f t="shared" si="55"/>
        <v>207612201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ТЕ ТРЕЙД ИНВЕСТ АДСИЦ</v>
      </c>
      <c r="B914" s="626" t="str">
        <f t="shared" si="55"/>
        <v>207612201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ТЕ ТРЕЙД ИНВЕСТ АДСИЦ</v>
      </c>
      <c r="B915" s="626" t="str">
        <f t="shared" si="55"/>
        <v>207612201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ТЕ ТРЕЙД ИНВЕСТ АДСИЦ</v>
      </c>
      <c r="B916" s="626" t="str">
        <f t="shared" si="55"/>
        <v>207612201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ТЕ ТРЕЙД ИНВЕСТ АДСИЦ</v>
      </c>
      <c r="B917" s="626" t="str">
        <f t="shared" si="55"/>
        <v>207612201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ТЕ ТРЕЙД ИНВЕСТ АДСИЦ</v>
      </c>
      <c r="B918" s="626" t="str">
        <f t="shared" si="55"/>
        <v>207612201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ТЕ ТРЕЙД ИНВЕСТ АДСИЦ</v>
      </c>
      <c r="B919" s="626" t="str">
        <f t="shared" si="55"/>
        <v>207612201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ТЕ ТРЕЙД ИНВЕСТ АДСИЦ</v>
      </c>
      <c r="B920" s="626" t="str">
        <f t="shared" si="55"/>
        <v>207612201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ТЕ ТРЕЙД ИНВЕСТ АДСИЦ</v>
      </c>
      <c r="B921" s="626" t="str">
        <f t="shared" si="55"/>
        <v>207612201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ТЕ ТРЕЙД ИНВЕСТ АДСИЦ</v>
      </c>
      <c r="B922" s="626" t="str">
        <f t="shared" si="55"/>
        <v>207612201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ТЕ ТРЕЙД ИНВЕСТ АДСИЦ</v>
      </c>
      <c r="B923" s="626" t="str">
        <f t="shared" si="55"/>
        <v>207612201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375</v>
      </c>
    </row>
    <row r="924" spans="1:8">
      <c r="A924" s="626" t="str">
        <f t="shared" si="54"/>
        <v>ТЕ ТРЕЙД ИНВЕСТ АДСИЦ</v>
      </c>
      <c r="B924" s="626" t="str">
        <f t="shared" si="55"/>
        <v>207612201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ТЕ ТРЕЙД ИНВЕСТ АДСИЦ</v>
      </c>
      <c r="B925" s="626" t="str">
        <f t="shared" si="55"/>
        <v>207612201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ТЕ ТРЕЙД ИНВЕСТ АДСИЦ</v>
      </c>
      <c r="B926" s="626" t="str">
        <f t="shared" si="55"/>
        <v>207612201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375</v>
      </c>
    </row>
    <row r="927" spans="1:8">
      <c r="A927" s="626" t="str">
        <f t="shared" si="54"/>
        <v>ТЕ ТРЕЙД ИНВЕСТ АДСИЦ</v>
      </c>
      <c r="B927" s="626" t="str">
        <f t="shared" si="55"/>
        <v>207612201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ТЕ ТРЕЙД ИНВЕСТ АДСИЦ</v>
      </c>
      <c r="B928" s="626" t="str">
        <f t="shared" si="55"/>
        <v>207612201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ТЕ ТРЕЙД ИНВЕСТ АДСИЦ</v>
      </c>
      <c r="B929" s="626" t="str">
        <f t="shared" si="55"/>
        <v>207612201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ТЕ ТРЕЙД ИНВЕСТ АДСИЦ</v>
      </c>
      <c r="B930" s="626" t="str">
        <f t="shared" si="55"/>
        <v>207612201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ТЕ ТРЕЙД ИНВЕСТ АДСИЦ</v>
      </c>
      <c r="B931" s="626" t="str">
        <f t="shared" si="55"/>
        <v>207612201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ТЕ ТРЕЙД ИНВЕСТ АДСИЦ</v>
      </c>
      <c r="B932" s="626" t="str">
        <f t="shared" si="55"/>
        <v>207612201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3</v>
      </c>
    </row>
    <row r="933" spans="1:8">
      <c r="A933" s="626" t="str">
        <f t="shared" si="54"/>
        <v>ТЕ ТРЕЙД ИНВЕСТ АДСИЦ</v>
      </c>
      <c r="B933" s="626" t="str">
        <f t="shared" si="55"/>
        <v>207612201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ТЕ ТРЕЙД ИНВЕСТ АДСИЦ</v>
      </c>
      <c r="B934" s="626" t="str">
        <f t="shared" si="55"/>
        <v>207612201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3</v>
      </c>
    </row>
    <row r="935" spans="1:8">
      <c r="A935" s="626" t="str">
        <f t="shared" si="54"/>
        <v>ТЕ ТРЕЙД ИНВЕСТ АДСИЦ</v>
      </c>
      <c r="B935" s="626" t="str">
        <f t="shared" si="55"/>
        <v>207612201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ТЕ ТРЕЙД ИНВЕСТ АДСИЦ</v>
      </c>
      <c r="B936" s="626" t="str">
        <f t="shared" si="55"/>
        <v>207612201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ТЕ ТРЕЙД ИНВЕСТ АДСИЦ</v>
      </c>
      <c r="B937" s="626" t="str">
        <f t="shared" si="55"/>
        <v>207612201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ТЕ ТРЕЙД ИНВЕСТ АДСИЦ</v>
      </c>
      <c r="B938" s="626" t="str">
        <f t="shared" si="55"/>
        <v>207612201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ТЕ ТРЕЙД ИНВЕСТ АДСИЦ</v>
      </c>
      <c r="B939" s="626" t="str">
        <f t="shared" si="55"/>
        <v>207612201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ТЕ ТРЕЙД ИНВЕСТ АДСИЦ</v>
      </c>
      <c r="B940" s="626" t="str">
        <f t="shared" si="55"/>
        <v>207612201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ТЕ ТРЕЙД ИНВЕСТ АДСИЦ</v>
      </c>
      <c r="B941" s="626" t="str">
        <f t="shared" si="55"/>
        <v>207612201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ТЕ ТРЕЙД ИНВЕСТ АДСИЦ</v>
      </c>
      <c r="B942" s="626" t="str">
        <f t="shared" si="55"/>
        <v>207612201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378</v>
      </c>
    </row>
    <row r="943" spans="1:8">
      <c r="A943" s="626" t="str">
        <f t="shared" si="54"/>
        <v>ТЕ ТРЕЙД ИНВЕСТ АДСИЦ</v>
      </c>
      <c r="B943" s="626" t="str">
        <f t="shared" si="55"/>
        <v>207612201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378</v>
      </c>
    </row>
    <row r="944" spans="1:8">
      <c r="A944" s="626" t="str">
        <f t="shared" si="54"/>
        <v>ТЕ ТРЕЙД ИНВЕСТ АДСИЦ</v>
      </c>
      <c r="B944" s="626" t="str">
        <f t="shared" si="55"/>
        <v>207612201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ТЕ ТРЕЙД ИНВЕСТ АДСИЦ</v>
      </c>
      <c r="B945" s="626" t="str">
        <f t="shared" si="55"/>
        <v>207612201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ТЕ ТРЕЙД ИНВЕСТ АДСИЦ</v>
      </c>
      <c r="B946" s="626" t="str">
        <f t="shared" si="55"/>
        <v>207612201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ТЕ ТРЕЙД ИНВЕСТ АДСИЦ</v>
      </c>
      <c r="B947" s="626" t="str">
        <f t="shared" si="55"/>
        <v>207612201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ТЕ ТРЕЙД ИНВЕСТ АДСИЦ</v>
      </c>
      <c r="B948" s="626" t="str">
        <f t="shared" si="55"/>
        <v>207612201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ТЕ ТРЕЙД ИНВЕСТ АДСИЦ</v>
      </c>
      <c r="B949" s="626" t="str">
        <f t="shared" si="55"/>
        <v>207612201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ТЕ ТРЕЙД ИНВЕСТ АДСИЦ</v>
      </c>
      <c r="B950" s="626" t="str">
        <f t="shared" si="55"/>
        <v>207612201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ТЕ ТРЕЙД ИНВЕСТ АДСИЦ</v>
      </c>
      <c r="B951" s="626" t="str">
        <f t="shared" si="55"/>
        <v>207612201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ТЕ ТРЕЙД ИНВЕСТ АДСИЦ</v>
      </c>
      <c r="B952" s="626" t="str">
        <f t="shared" si="55"/>
        <v>207612201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ТЕ ТРЕЙД ИНВЕСТ АДСИЦ</v>
      </c>
      <c r="B953" s="626" t="str">
        <f t="shared" si="55"/>
        <v>207612201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ТЕ ТРЕЙД ИНВЕСТ АДСИЦ</v>
      </c>
      <c r="B954" s="626" t="str">
        <f t="shared" si="55"/>
        <v>207612201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ТЕ ТРЕЙД ИНВЕСТ АДСИЦ</v>
      </c>
      <c r="B955" s="626" t="str">
        <f t="shared" si="55"/>
        <v>207612201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375</v>
      </c>
    </row>
    <row r="956" spans="1:8">
      <c r="A956" s="626" t="str">
        <f t="shared" si="54"/>
        <v>ТЕ ТРЕЙД ИНВЕСТ АДСИЦ</v>
      </c>
      <c r="B956" s="626" t="str">
        <f t="shared" si="55"/>
        <v>207612201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ТЕ ТРЕЙД ИНВЕСТ АДСИЦ</v>
      </c>
      <c r="B957" s="626" t="str">
        <f t="shared" si="55"/>
        <v>207612201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ТЕ ТРЕЙД ИНВЕСТ АДСИЦ</v>
      </c>
      <c r="B958" s="626" t="str">
        <f t="shared" si="55"/>
        <v>207612201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375</v>
      </c>
    </row>
    <row r="959" spans="1:8">
      <c r="A959" s="626" t="str">
        <f t="shared" si="54"/>
        <v>ТЕ ТРЕЙД ИНВЕСТ АДСИЦ</v>
      </c>
      <c r="B959" s="626" t="str">
        <f t="shared" si="55"/>
        <v>207612201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ТЕ ТРЕЙД ИНВЕСТ АДСИЦ</v>
      </c>
      <c r="B960" s="626" t="str">
        <f t="shared" si="55"/>
        <v>207612201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ТЕ ТРЕЙД ИНВЕСТ АДСИЦ</v>
      </c>
      <c r="B961" s="626" t="str">
        <f t="shared" si="55"/>
        <v>207612201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ТЕ ТРЕЙД ИНВЕСТ АДСИЦ</v>
      </c>
      <c r="B962" s="626" t="str">
        <f t="shared" si="55"/>
        <v>207612201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ТЕ ТРЕЙД ИНВЕСТ АДСИЦ</v>
      </c>
      <c r="B963" s="626" t="str">
        <f t="shared" si="55"/>
        <v>207612201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ТЕ ТРЕЙД ИНВЕСТ АДСИЦ</v>
      </c>
      <c r="B964" s="626" t="str">
        <f t="shared" si="55"/>
        <v>207612201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3</v>
      </c>
    </row>
    <row r="965" spans="1:8">
      <c r="A965" s="626" t="str">
        <f t="shared" si="54"/>
        <v>ТЕ ТРЕЙД ИНВЕСТ АДСИЦ</v>
      </c>
      <c r="B965" s="626" t="str">
        <f t="shared" si="55"/>
        <v>207612201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ТЕ ТРЕЙД ИНВЕСТ АДСИЦ</v>
      </c>
      <c r="B966" s="626" t="str">
        <f t="shared" si="55"/>
        <v>207612201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3</v>
      </c>
    </row>
    <row r="967" spans="1:8">
      <c r="A967" s="626" t="str">
        <f t="shared" si="54"/>
        <v>ТЕ ТРЕЙД ИНВЕСТ АДСИЦ</v>
      </c>
      <c r="B967" s="626" t="str">
        <f t="shared" si="55"/>
        <v>207612201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ТЕ ТРЕЙД ИНВЕСТ АДСИЦ</v>
      </c>
      <c r="B968" s="626" t="str">
        <f t="shared" si="55"/>
        <v>207612201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ТЕ ТРЕЙД ИНВЕСТ АДСИЦ</v>
      </c>
      <c r="B969" s="626" t="str">
        <f t="shared" si="55"/>
        <v>207612201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ТЕ ТРЕЙД ИНВЕСТ АДСИЦ</v>
      </c>
      <c r="B970" s="626" t="str">
        <f t="shared" si="55"/>
        <v>207612201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ТЕ ТРЕЙД ИНВЕСТ АДСИЦ</v>
      </c>
      <c r="B971" s="626" t="str">
        <f t="shared" si="55"/>
        <v>207612201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ТЕ ТРЕЙД ИНВЕСТ АДСИЦ</v>
      </c>
      <c r="B972" s="626" t="str">
        <f t="shared" si="55"/>
        <v>207612201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ТЕ ТРЕЙД ИНВЕСТ АДСИЦ</v>
      </c>
      <c r="B973" s="626" t="str">
        <f t="shared" si="55"/>
        <v>207612201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ТЕ ТРЕЙД ИНВЕСТ АДСИЦ</v>
      </c>
      <c r="B974" s="626" t="str">
        <f t="shared" si="55"/>
        <v>207612201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378</v>
      </c>
    </row>
    <row r="975" spans="1:8">
      <c r="A975" s="626" t="str">
        <f t="shared" si="54"/>
        <v>ТЕ ТРЕЙД ИНВЕСТ АДСИЦ</v>
      </c>
      <c r="B975" s="626" t="str">
        <f t="shared" si="55"/>
        <v>207612201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378</v>
      </c>
    </row>
    <row r="976" spans="1:8">
      <c r="A976" s="626" t="str">
        <f t="shared" ref="A976:A1039" si="57">pdeName</f>
        <v>ТЕ ТРЕЙД ИНВЕСТ АДСИЦ</v>
      </c>
      <c r="B976" s="626" t="str">
        <f t="shared" ref="B976:B1039" si="58">pdeBulstat</f>
        <v>207612201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ТЕ ТРЕЙД ИНВЕСТ АДСИЦ</v>
      </c>
      <c r="B977" s="626" t="str">
        <f t="shared" si="58"/>
        <v>207612201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ТЕ ТРЕЙД ИНВЕСТ АДСИЦ</v>
      </c>
      <c r="B978" s="626" t="str">
        <f t="shared" si="58"/>
        <v>207612201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ТЕ ТРЕЙД ИНВЕСТ АДСИЦ</v>
      </c>
      <c r="B979" s="626" t="str">
        <f t="shared" si="58"/>
        <v>207612201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ТЕ ТРЕЙД ИНВЕСТ АДСИЦ</v>
      </c>
      <c r="B980" s="626" t="str">
        <f t="shared" si="58"/>
        <v>207612201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ТЕ ТРЕЙД ИНВЕСТ АДСИЦ</v>
      </c>
      <c r="B981" s="626" t="str">
        <f t="shared" si="58"/>
        <v>207612201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ТЕ ТРЕЙД ИНВЕСТ АДСИЦ</v>
      </c>
      <c r="B982" s="626" t="str">
        <f t="shared" si="58"/>
        <v>207612201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ТЕ ТРЕЙД ИНВЕСТ АДСИЦ</v>
      </c>
      <c r="B983" s="626" t="str">
        <f t="shared" si="58"/>
        <v>207612201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ТЕ ТРЕЙД ИНВЕСТ АДСИЦ</v>
      </c>
      <c r="B984" s="626" t="str">
        <f t="shared" si="58"/>
        <v>207612201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ТЕ ТРЕЙД ИНВЕСТ АДСИЦ</v>
      </c>
      <c r="B985" s="626" t="str">
        <f t="shared" si="58"/>
        <v>207612201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ТЕ ТРЕЙД ИНВЕСТ АДСИЦ</v>
      </c>
      <c r="B986" s="626" t="str">
        <f t="shared" si="58"/>
        <v>207612201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ТЕ ТРЕЙД ИНВЕСТ АДСИЦ</v>
      </c>
      <c r="B987" s="626" t="str">
        <f t="shared" si="58"/>
        <v>207612201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ТЕ ТРЕЙД ИНВЕСТ АДСИЦ</v>
      </c>
      <c r="B988" s="626" t="str">
        <f t="shared" si="58"/>
        <v>207612201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ТЕ ТРЕЙД ИНВЕСТ АДСИЦ</v>
      </c>
      <c r="B989" s="626" t="str">
        <f t="shared" si="58"/>
        <v>207612201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ТЕ ТРЕЙД ИНВЕСТ АДСИЦ</v>
      </c>
      <c r="B990" s="626" t="str">
        <f t="shared" si="58"/>
        <v>207612201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ТЕ ТРЕЙД ИНВЕСТ АДСИЦ</v>
      </c>
      <c r="B991" s="626" t="str">
        <f t="shared" si="58"/>
        <v>207612201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ТЕ ТРЕЙД ИНВЕСТ АДСИЦ</v>
      </c>
      <c r="B992" s="626" t="str">
        <f t="shared" si="58"/>
        <v>207612201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ТЕ ТРЕЙД ИНВЕСТ АДСИЦ</v>
      </c>
      <c r="B993" s="626" t="str">
        <f t="shared" si="58"/>
        <v>207612201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ТЕ ТРЕЙД ИНВЕСТ АДСИЦ</v>
      </c>
      <c r="B994" s="626" t="str">
        <f t="shared" si="58"/>
        <v>207612201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ТЕ ТРЕЙД ИНВЕСТ АДСИЦ</v>
      </c>
      <c r="B995" s="626" t="str">
        <f t="shared" si="58"/>
        <v>207612201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ТЕ ТРЕЙД ИНВЕСТ АДСИЦ</v>
      </c>
      <c r="B996" s="626" t="str">
        <f t="shared" si="58"/>
        <v>207612201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ТЕ ТРЕЙД ИНВЕСТ АДСИЦ</v>
      </c>
      <c r="B997" s="626" t="str">
        <f t="shared" si="58"/>
        <v>207612201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ТЕ ТРЕЙД ИНВЕСТ АДСИЦ</v>
      </c>
      <c r="B998" s="626" t="str">
        <f t="shared" si="58"/>
        <v>207612201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ТЕ ТРЕЙД ИНВЕСТ АДСИЦ</v>
      </c>
      <c r="B999" s="626" t="str">
        <f t="shared" si="58"/>
        <v>207612201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ТЕ ТРЕЙД ИНВЕСТ АДСИЦ</v>
      </c>
      <c r="B1000" s="626" t="str">
        <f t="shared" si="58"/>
        <v>207612201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ТЕ ТРЕЙД ИНВЕСТ АДСИЦ</v>
      </c>
      <c r="B1001" s="626" t="str">
        <f t="shared" si="58"/>
        <v>207612201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ТЕ ТРЕЙД ИНВЕСТ АДСИЦ</v>
      </c>
      <c r="B1002" s="626" t="str">
        <f t="shared" si="58"/>
        <v>207612201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ТЕ ТРЕЙД ИНВЕСТ АДСИЦ</v>
      </c>
      <c r="B1003" s="626" t="str">
        <f t="shared" si="58"/>
        <v>207612201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ТЕ ТРЕЙД ИНВЕСТ АДСИЦ</v>
      </c>
      <c r="B1004" s="626" t="str">
        <f t="shared" si="58"/>
        <v>207612201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ТЕ ТРЕЙД ИНВЕСТ АДСИЦ</v>
      </c>
      <c r="B1005" s="626" t="str">
        <f t="shared" si="58"/>
        <v>207612201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ТЕ ТРЕЙД ИНВЕСТ АДСИЦ</v>
      </c>
      <c r="B1006" s="626" t="str">
        <f t="shared" si="58"/>
        <v>207612201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ТЕ ТРЕЙД ИНВЕСТ АДСИЦ</v>
      </c>
      <c r="B1007" s="626" t="str">
        <f t="shared" si="58"/>
        <v>207612201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>ТЕ ТРЕЙД ИНВЕСТ АДСИЦ</v>
      </c>
      <c r="B1008" s="626" t="str">
        <f t="shared" si="58"/>
        <v>207612201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ТЕ ТРЕЙД ИНВЕСТ АДСИЦ</v>
      </c>
      <c r="B1009" s="626" t="str">
        <f t="shared" si="58"/>
        <v>207612201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ТЕ ТРЕЙД ИНВЕСТ АДСИЦ</v>
      </c>
      <c r="B1010" s="626" t="str">
        <f t="shared" si="58"/>
        <v>207612201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ТЕ ТРЕЙД ИНВЕСТ АДСИЦ</v>
      </c>
      <c r="B1011" s="626" t="str">
        <f t="shared" si="58"/>
        <v>207612201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ТЕ ТРЕЙД ИНВЕСТ АДСИЦ</v>
      </c>
      <c r="B1012" s="626" t="str">
        <f t="shared" si="58"/>
        <v>207612201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ТЕ ТРЕЙД ИНВЕСТ АДСИЦ</v>
      </c>
      <c r="B1013" s="626" t="str">
        <f t="shared" si="58"/>
        <v>207612201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ТЕ ТРЕЙД ИНВЕСТ АДСИЦ</v>
      </c>
      <c r="B1014" s="626" t="str">
        <f t="shared" si="58"/>
        <v>207612201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ТЕ ТРЕЙД ИНВЕСТ АДСИЦ</v>
      </c>
      <c r="B1015" s="626" t="str">
        <f t="shared" si="58"/>
        <v>207612201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ТЕ ТРЕЙД ИНВЕСТ АДСИЦ</v>
      </c>
      <c r="B1016" s="626" t="str">
        <f t="shared" si="58"/>
        <v>207612201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ТЕ ТРЕЙД ИНВЕСТ АДСИЦ</v>
      </c>
      <c r="B1017" s="626" t="str">
        <f t="shared" si="58"/>
        <v>207612201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ТЕ ТРЕЙД ИНВЕСТ АДСИЦ</v>
      </c>
      <c r="B1018" s="626" t="str">
        <f t="shared" si="58"/>
        <v>207612201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ТЕ ТРЕЙД ИНВЕСТ АДСИЦ</v>
      </c>
      <c r="B1019" s="626" t="str">
        <f t="shared" si="58"/>
        <v>207612201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ТЕ ТРЕЙД ИНВЕСТ АДСИЦ</v>
      </c>
      <c r="B1020" s="626" t="str">
        <f t="shared" si="58"/>
        <v>207612201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ТЕ ТРЕЙД ИНВЕСТ АДСИЦ</v>
      </c>
      <c r="B1021" s="626" t="str">
        <f t="shared" si="58"/>
        <v>207612201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ТЕ ТРЕЙД ИНВЕСТ АДСИЦ</v>
      </c>
      <c r="B1022" s="626" t="str">
        <f t="shared" si="58"/>
        <v>207612201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>ТЕ ТРЕЙД ИНВЕСТ АДСИЦ</v>
      </c>
      <c r="B1023" s="626" t="str">
        <f t="shared" si="58"/>
        <v>207612201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ТЕ ТРЕЙД ИНВЕСТ АДСИЦ</v>
      </c>
      <c r="B1024" s="626" t="str">
        <f t="shared" si="58"/>
        <v>207612201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ТЕ ТРЕЙД ИНВЕСТ АДСИЦ</v>
      </c>
      <c r="B1025" s="626" t="str">
        <f t="shared" si="58"/>
        <v>207612201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ТЕ ТРЕЙД ИНВЕСТ АДСИЦ</v>
      </c>
      <c r="B1026" s="626" t="str">
        <f t="shared" si="58"/>
        <v>207612201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ТЕ ТРЕЙД ИНВЕСТ АДСИЦ</v>
      </c>
      <c r="B1027" s="626" t="str">
        <f t="shared" si="58"/>
        <v>207612201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ТЕ ТРЕЙД ИНВЕСТ АДСИЦ</v>
      </c>
      <c r="B1028" s="626" t="str">
        <f t="shared" si="58"/>
        <v>207612201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ТЕ ТРЕЙД ИНВЕСТ АДСИЦ</v>
      </c>
      <c r="B1029" s="626" t="str">
        <f t="shared" si="58"/>
        <v>207612201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ТЕ ТРЕЙД ИНВЕСТ АДСИЦ</v>
      </c>
      <c r="B1030" s="626" t="str">
        <f t="shared" si="58"/>
        <v>207612201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ТЕ ТРЕЙД ИНВЕСТ АДСИЦ</v>
      </c>
      <c r="B1031" s="626" t="str">
        <f t="shared" si="58"/>
        <v>207612201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ТЕ ТРЕЙД ИНВЕСТ АДСИЦ</v>
      </c>
      <c r="B1032" s="626" t="str">
        <f t="shared" si="58"/>
        <v>207612201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ТЕ ТРЕЙД ИНВЕСТ АДСИЦ</v>
      </c>
      <c r="B1033" s="626" t="str">
        <f t="shared" si="58"/>
        <v>207612201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ТЕ ТРЕЙД ИНВЕСТ АДСИЦ</v>
      </c>
      <c r="B1034" s="626" t="str">
        <f t="shared" si="58"/>
        <v>207612201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ТЕ ТРЕЙД ИНВЕСТ АДСИЦ</v>
      </c>
      <c r="B1035" s="626" t="str">
        <f t="shared" si="58"/>
        <v>207612201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ТЕ ТРЕЙД ИНВЕСТ АДСИЦ</v>
      </c>
      <c r="B1036" s="626" t="str">
        <f t="shared" si="58"/>
        <v>207612201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ТЕ ТРЕЙД ИНВЕСТ АДСИЦ</v>
      </c>
      <c r="B1037" s="626" t="str">
        <f t="shared" si="58"/>
        <v>207612201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ТЕ ТРЕЙД ИНВЕСТ АДСИЦ</v>
      </c>
      <c r="B1038" s="626" t="str">
        <f t="shared" si="58"/>
        <v>207612201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14</v>
      </c>
    </row>
    <row r="1039" spans="1:8">
      <c r="A1039" s="626" t="str">
        <f t="shared" si="57"/>
        <v>ТЕ ТРЕЙД ИНВЕСТ АДСИЦ</v>
      </c>
      <c r="B1039" s="626" t="str">
        <f t="shared" si="58"/>
        <v>207612201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ТЕ ТРЕЙД ИНВЕСТ АДСИЦ</v>
      </c>
      <c r="B1040" s="626" t="str">
        <f t="shared" ref="B1040:B1103" si="61">pdeBulstat</f>
        <v>207612201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8</v>
      </c>
    </row>
    <row r="1041" spans="1:8">
      <c r="A1041" s="626" t="str">
        <f t="shared" si="60"/>
        <v>ТЕ ТРЕЙД ИНВЕСТ АДСИЦ</v>
      </c>
      <c r="B1041" s="626" t="str">
        <f t="shared" si="61"/>
        <v>207612201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ТЕ ТРЕЙД ИНВЕСТ АДСИЦ</v>
      </c>
      <c r="B1042" s="626" t="str">
        <f t="shared" si="61"/>
        <v>207612201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5</v>
      </c>
    </row>
    <row r="1043" spans="1:8">
      <c r="A1043" s="626" t="str">
        <f t="shared" si="60"/>
        <v>ТЕ ТРЕЙД ИНВЕСТ АДСИЦ</v>
      </c>
      <c r="B1043" s="626" t="str">
        <f t="shared" si="61"/>
        <v>207612201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1</v>
      </c>
    </row>
    <row r="1044" spans="1:8">
      <c r="A1044" s="626" t="str">
        <f t="shared" si="60"/>
        <v>ТЕ ТРЕЙД ИНВЕСТ АДСИЦ</v>
      </c>
      <c r="B1044" s="626" t="str">
        <f t="shared" si="61"/>
        <v>207612201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ТЕ ТРЕЙД ИНВЕСТ АДСИЦ</v>
      </c>
      <c r="B1045" s="626" t="str">
        <f t="shared" si="61"/>
        <v>207612201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ТЕ ТРЕЙД ИНВЕСТ АДСИЦ</v>
      </c>
      <c r="B1046" s="626" t="str">
        <f t="shared" si="61"/>
        <v>207612201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1</v>
      </c>
    </row>
    <row r="1047" spans="1:8">
      <c r="A1047" s="626" t="str">
        <f t="shared" si="60"/>
        <v>ТЕ ТРЕЙД ИНВЕСТ АДСИЦ</v>
      </c>
      <c r="B1047" s="626" t="str">
        <f t="shared" si="61"/>
        <v>207612201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ТЕ ТРЕЙД ИНВЕСТ АДСИЦ</v>
      </c>
      <c r="B1048" s="626" t="str">
        <f t="shared" si="61"/>
        <v>207612201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ТЕ ТРЕЙД ИНВЕСТ АДСИЦ</v>
      </c>
      <c r="B1049" s="626" t="str">
        <f t="shared" si="61"/>
        <v>207612201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14</v>
      </c>
    </row>
    <row r="1050" spans="1:8">
      <c r="A1050" s="626" t="str">
        <f t="shared" si="60"/>
        <v>ТЕ ТРЕЙД ИНВЕСТ АДСИЦ</v>
      </c>
      <c r="B1050" s="626" t="str">
        <f t="shared" si="61"/>
        <v>207612201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14</v>
      </c>
    </row>
    <row r="1051" spans="1:8">
      <c r="A1051" s="626" t="str">
        <f t="shared" si="60"/>
        <v>ТЕ ТРЕЙД ИНВЕСТ АДСИЦ</v>
      </c>
      <c r="B1051" s="626" t="str">
        <f t="shared" si="61"/>
        <v>207612201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ТЕ ТРЕЙД ИНВЕСТ АДСИЦ</v>
      </c>
      <c r="B1052" s="626" t="str">
        <f t="shared" si="61"/>
        <v>207612201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ТЕ ТРЕЙД ИНВЕСТ АДСИЦ</v>
      </c>
      <c r="B1053" s="626" t="str">
        <f t="shared" si="61"/>
        <v>207612201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ТЕ ТРЕЙД ИНВЕСТ АДСИЦ</v>
      </c>
      <c r="B1054" s="626" t="str">
        <f t="shared" si="61"/>
        <v>207612201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ТЕ ТРЕЙД ИНВЕСТ АДСИЦ</v>
      </c>
      <c r="B1055" s="626" t="str">
        <f t="shared" si="61"/>
        <v>207612201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ТЕ ТРЕЙД ИНВЕСТ АДСИЦ</v>
      </c>
      <c r="B1056" s="626" t="str">
        <f t="shared" si="61"/>
        <v>207612201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ТЕ ТРЕЙД ИНВЕСТ АДСИЦ</v>
      </c>
      <c r="B1057" s="626" t="str">
        <f t="shared" si="61"/>
        <v>207612201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ТЕ ТРЕЙД ИНВЕСТ АДСИЦ</v>
      </c>
      <c r="B1058" s="626" t="str">
        <f t="shared" si="61"/>
        <v>207612201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ТЕ ТРЕЙД ИНВЕСТ АДСИЦ</v>
      </c>
      <c r="B1059" s="626" t="str">
        <f t="shared" si="61"/>
        <v>207612201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ТЕ ТРЕЙД ИНВЕСТ АДСИЦ</v>
      </c>
      <c r="B1060" s="626" t="str">
        <f t="shared" si="61"/>
        <v>207612201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ТЕ ТРЕЙД ИНВЕСТ АДСИЦ</v>
      </c>
      <c r="B1061" s="626" t="str">
        <f t="shared" si="61"/>
        <v>207612201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ТЕ ТРЕЙД ИНВЕСТ АДСИЦ</v>
      </c>
      <c r="B1062" s="626" t="str">
        <f t="shared" si="61"/>
        <v>207612201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ТЕ ТРЕЙД ИНВЕСТ АДСИЦ</v>
      </c>
      <c r="B1063" s="626" t="str">
        <f t="shared" si="61"/>
        <v>207612201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ТЕ ТРЕЙД ИНВЕСТ АДСИЦ</v>
      </c>
      <c r="B1064" s="626" t="str">
        <f t="shared" si="61"/>
        <v>207612201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ТЕ ТРЕЙД ИНВЕСТ АДСИЦ</v>
      </c>
      <c r="B1065" s="626" t="str">
        <f t="shared" si="61"/>
        <v>207612201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ТЕ ТРЕЙД ИНВЕСТ АДСИЦ</v>
      </c>
      <c r="B1066" s="626" t="str">
        <f t="shared" si="61"/>
        <v>207612201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ТЕ ТРЕЙД ИНВЕСТ АДСИЦ</v>
      </c>
      <c r="B1067" s="626" t="str">
        <f t="shared" si="61"/>
        <v>207612201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ТЕ ТРЕЙД ИНВЕСТ АДСИЦ</v>
      </c>
      <c r="B1068" s="626" t="str">
        <f t="shared" si="61"/>
        <v>207612201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ТЕ ТРЕЙД ИНВЕСТ АДСИЦ</v>
      </c>
      <c r="B1069" s="626" t="str">
        <f t="shared" si="61"/>
        <v>207612201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ТЕ ТРЕЙД ИНВЕСТ АДСИЦ</v>
      </c>
      <c r="B1070" s="626" t="str">
        <f t="shared" si="61"/>
        <v>207612201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ТЕ ТРЕЙД ИНВЕСТ АДСИЦ</v>
      </c>
      <c r="B1071" s="626" t="str">
        <f t="shared" si="61"/>
        <v>207612201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ТЕ ТРЕЙД ИНВЕСТ АДСИЦ</v>
      </c>
      <c r="B1072" s="626" t="str">
        <f t="shared" si="61"/>
        <v>207612201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ТЕ ТРЕЙД ИНВЕСТ АДСИЦ</v>
      </c>
      <c r="B1073" s="626" t="str">
        <f t="shared" si="61"/>
        <v>207612201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ТЕ ТРЕЙД ИНВЕСТ АДСИЦ</v>
      </c>
      <c r="B1074" s="626" t="str">
        <f t="shared" si="61"/>
        <v>207612201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ТЕ ТРЕЙД ИНВЕСТ АДСИЦ</v>
      </c>
      <c r="B1075" s="626" t="str">
        <f t="shared" si="61"/>
        <v>207612201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ТЕ ТРЕЙД ИНВЕСТ АДСИЦ</v>
      </c>
      <c r="B1076" s="626" t="str">
        <f t="shared" si="61"/>
        <v>207612201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ТЕ ТРЕЙД ИНВЕСТ АДСИЦ</v>
      </c>
      <c r="B1077" s="626" t="str">
        <f t="shared" si="61"/>
        <v>207612201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ТЕ ТРЕЙД ИНВЕСТ АДСИЦ</v>
      </c>
      <c r="B1078" s="626" t="str">
        <f t="shared" si="61"/>
        <v>207612201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ТЕ ТРЕЙД ИНВЕСТ АДСИЦ</v>
      </c>
      <c r="B1079" s="626" t="str">
        <f t="shared" si="61"/>
        <v>207612201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ТЕ ТРЕЙД ИНВЕСТ АДСИЦ</v>
      </c>
      <c r="B1080" s="626" t="str">
        <f t="shared" si="61"/>
        <v>207612201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ТЕ ТРЕЙД ИНВЕСТ АДСИЦ</v>
      </c>
      <c r="B1081" s="626" t="str">
        <f t="shared" si="61"/>
        <v>207612201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14</v>
      </c>
    </row>
    <row r="1082" spans="1:8">
      <c r="A1082" s="626" t="str">
        <f t="shared" si="60"/>
        <v>ТЕ ТРЕЙД ИНВЕСТ АДСИЦ</v>
      </c>
      <c r="B1082" s="626" t="str">
        <f t="shared" si="61"/>
        <v>207612201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ТЕ ТРЕЙД ИНВЕСТ АДСИЦ</v>
      </c>
      <c r="B1083" s="626" t="str">
        <f t="shared" si="61"/>
        <v>207612201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8</v>
      </c>
    </row>
    <row r="1084" spans="1:8">
      <c r="A1084" s="626" t="str">
        <f t="shared" si="60"/>
        <v>ТЕ ТРЕЙД ИНВЕСТ АДСИЦ</v>
      </c>
      <c r="B1084" s="626" t="str">
        <f t="shared" si="61"/>
        <v>207612201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ТЕ ТРЕЙД ИНВЕСТ АДСИЦ</v>
      </c>
      <c r="B1085" s="626" t="str">
        <f t="shared" si="61"/>
        <v>207612201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5</v>
      </c>
    </row>
    <row r="1086" spans="1:8">
      <c r="A1086" s="626" t="str">
        <f t="shared" si="60"/>
        <v>ТЕ ТРЕЙД ИНВЕСТ АДСИЦ</v>
      </c>
      <c r="B1086" s="626" t="str">
        <f t="shared" si="61"/>
        <v>207612201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1</v>
      </c>
    </row>
    <row r="1087" spans="1:8">
      <c r="A1087" s="626" t="str">
        <f t="shared" si="60"/>
        <v>ТЕ ТРЕЙД ИНВЕСТ АДСИЦ</v>
      </c>
      <c r="B1087" s="626" t="str">
        <f t="shared" si="61"/>
        <v>207612201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ТЕ ТРЕЙД ИНВЕСТ АДСИЦ</v>
      </c>
      <c r="B1088" s="626" t="str">
        <f t="shared" si="61"/>
        <v>207612201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ТЕ ТРЕЙД ИНВЕСТ АДСИЦ</v>
      </c>
      <c r="B1089" s="626" t="str">
        <f t="shared" si="61"/>
        <v>207612201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1</v>
      </c>
    </row>
    <row r="1090" spans="1:8">
      <c r="A1090" s="626" t="str">
        <f t="shared" si="60"/>
        <v>ТЕ ТРЕЙД ИНВЕСТ АДСИЦ</v>
      </c>
      <c r="B1090" s="626" t="str">
        <f t="shared" si="61"/>
        <v>207612201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ТЕ ТРЕЙД ИНВЕСТ АДСИЦ</v>
      </c>
      <c r="B1091" s="626" t="str">
        <f t="shared" si="61"/>
        <v>207612201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ТЕ ТРЕЙД ИНВЕСТ АДСИЦ</v>
      </c>
      <c r="B1092" s="626" t="str">
        <f t="shared" si="61"/>
        <v>207612201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14</v>
      </c>
    </row>
    <row r="1093" spans="1:8">
      <c r="A1093" s="626" t="str">
        <f t="shared" si="60"/>
        <v>ТЕ ТРЕЙД ИНВЕСТ АДСИЦ</v>
      </c>
      <c r="B1093" s="626" t="str">
        <f t="shared" si="61"/>
        <v>207612201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14</v>
      </c>
    </row>
    <row r="1094" spans="1:8">
      <c r="A1094" s="626" t="str">
        <f t="shared" si="60"/>
        <v>ТЕ ТРЕЙД ИНВЕСТ АДСИЦ</v>
      </c>
      <c r="B1094" s="626" t="str">
        <f t="shared" si="61"/>
        <v>207612201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ТЕ ТРЕЙД ИНВЕСТ АДСИЦ</v>
      </c>
      <c r="B1095" s="626" t="str">
        <f t="shared" si="61"/>
        <v>207612201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ТЕ ТРЕЙД ИНВЕСТ АДСИЦ</v>
      </c>
      <c r="B1096" s="626" t="str">
        <f t="shared" si="61"/>
        <v>207612201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ТЕ ТРЕЙД ИНВЕСТ АДСИЦ</v>
      </c>
      <c r="B1097" s="626" t="str">
        <f t="shared" si="61"/>
        <v>207612201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ТЕ ТРЕЙД ИНВЕСТ АДСИЦ</v>
      </c>
      <c r="B1098" s="626" t="str">
        <f t="shared" si="61"/>
        <v>207612201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ТЕ ТРЕЙД ИНВЕСТ АДСИЦ</v>
      </c>
      <c r="B1099" s="626" t="str">
        <f t="shared" si="61"/>
        <v>207612201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ТЕ ТРЕЙД ИНВЕСТ АДСИЦ</v>
      </c>
      <c r="B1100" s="626" t="str">
        <f t="shared" si="61"/>
        <v>207612201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ТЕ ТРЕЙД ИНВЕСТ АДСИЦ</v>
      </c>
      <c r="B1101" s="626" t="str">
        <f t="shared" si="61"/>
        <v>207612201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ТЕ ТРЕЙД ИНВЕСТ АДСИЦ</v>
      </c>
      <c r="B1102" s="626" t="str">
        <f t="shared" si="61"/>
        <v>207612201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ТЕ ТРЕЙД ИНВЕСТ АДСИЦ</v>
      </c>
      <c r="B1103" s="626" t="str">
        <f t="shared" si="61"/>
        <v>207612201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ТЕ ТРЕЙД ИНВЕСТ АДСИЦ</v>
      </c>
      <c r="B1104" s="626" t="str">
        <f t="shared" ref="B1104:B1167" si="64">pdeBulstat</f>
        <v>207612201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ТЕ ТРЕЙД ИНВЕСТ АДСИЦ</v>
      </c>
      <c r="B1105" s="626" t="str">
        <f t="shared" si="64"/>
        <v>207612201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ТЕ ТРЕЙД ИНВЕСТ АДСИЦ</v>
      </c>
      <c r="B1106" s="626" t="str">
        <f t="shared" si="64"/>
        <v>207612201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ТЕ ТРЕЙД ИНВЕСТ АДСИЦ</v>
      </c>
      <c r="B1107" s="626" t="str">
        <f t="shared" si="64"/>
        <v>207612201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ТЕ ТРЕЙД ИНВЕСТ АДСИЦ</v>
      </c>
      <c r="B1108" s="626" t="str">
        <f t="shared" si="64"/>
        <v>207612201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ТЕ ТРЕЙД ИНВЕСТ АДСИЦ</v>
      </c>
      <c r="B1109" s="626" t="str">
        <f t="shared" si="64"/>
        <v>207612201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ТЕ ТРЕЙД ИНВЕСТ АДСИЦ</v>
      </c>
      <c r="B1110" s="626" t="str">
        <f t="shared" si="64"/>
        <v>207612201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ТЕ ТРЕЙД ИНВЕСТ АДСИЦ</v>
      </c>
      <c r="B1111" s="626" t="str">
        <f t="shared" si="64"/>
        <v>207612201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ТЕ ТРЕЙД ИНВЕСТ АДСИЦ</v>
      </c>
      <c r="B1112" s="626" t="str">
        <f t="shared" si="64"/>
        <v>207612201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ТЕ ТРЕЙД ИНВЕСТ АДСИЦ</v>
      </c>
      <c r="B1113" s="626" t="str">
        <f t="shared" si="64"/>
        <v>207612201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ТЕ ТРЕЙД ИНВЕСТ АДСИЦ</v>
      </c>
      <c r="B1114" s="626" t="str">
        <f t="shared" si="64"/>
        <v>207612201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ТЕ ТРЕЙД ИНВЕСТ АДСИЦ</v>
      </c>
      <c r="B1115" s="626" t="str">
        <f t="shared" si="64"/>
        <v>207612201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ТЕ ТРЕЙД ИНВЕСТ АДСИЦ</v>
      </c>
      <c r="B1116" s="626" t="str">
        <f t="shared" si="64"/>
        <v>207612201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ТЕ ТРЕЙД ИНВЕСТ АДСИЦ</v>
      </c>
      <c r="B1117" s="626" t="str">
        <f t="shared" si="64"/>
        <v>207612201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ТЕ ТРЕЙД ИНВЕСТ АДСИЦ</v>
      </c>
      <c r="B1118" s="626" t="str">
        <f t="shared" si="64"/>
        <v>207612201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ТЕ ТРЕЙД ИНВЕСТ АДСИЦ</v>
      </c>
      <c r="B1119" s="626" t="str">
        <f t="shared" si="64"/>
        <v>207612201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ТЕ ТРЕЙД ИНВЕСТ АДСИЦ</v>
      </c>
      <c r="B1120" s="626" t="str">
        <f t="shared" si="64"/>
        <v>207612201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ТЕ ТРЕЙД ИНВЕСТ АДСИЦ</v>
      </c>
      <c r="B1121" s="626" t="str">
        <f t="shared" si="64"/>
        <v>207612201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ТЕ ТРЕЙД ИНВЕСТ АДСИЦ</v>
      </c>
      <c r="B1122" s="626" t="str">
        <f t="shared" si="64"/>
        <v>207612201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ТЕ ТРЕЙД ИНВЕСТ АДСИЦ</v>
      </c>
      <c r="B1123" s="626" t="str">
        <f t="shared" si="64"/>
        <v>207612201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ТЕ ТРЕЙД ИНВЕСТ АДСИЦ</v>
      </c>
      <c r="B1124" s="626" t="str">
        <f t="shared" si="64"/>
        <v>207612201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ТЕ ТРЕЙД ИНВЕСТ АДСИЦ</v>
      </c>
      <c r="B1125" s="626" t="str">
        <f t="shared" si="64"/>
        <v>207612201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ТЕ ТРЕЙД ИНВЕСТ АДСИЦ</v>
      </c>
      <c r="B1126" s="626" t="str">
        <f t="shared" si="64"/>
        <v>207612201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ТЕ ТРЕЙД ИНВЕСТ АДСИЦ</v>
      </c>
      <c r="B1127" s="626" t="str">
        <f t="shared" si="64"/>
        <v>207612201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ТЕ ТРЕЙД ИНВЕСТ АДСИЦ</v>
      </c>
      <c r="B1128" s="626" t="str">
        <f t="shared" si="64"/>
        <v>207612201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ТЕ ТРЕЙД ИНВЕСТ АДСИЦ</v>
      </c>
      <c r="B1129" s="626" t="str">
        <f t="shared" si="64"/>
        <v>207612201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ТЕ ТРЕЙД ИНВЕСТ АДСИЦ</v>
      </c>
      <c r="B1130" s="626" t="str">
        <f t="shared" si="64"/>
        <v>207612201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ТЕ ТРЕЙД ИНВЕСТ АДСИЦ</v>
      </c>
      <c r="B1131" s="626" t="str">
        <f t="shared" si="64"/>
        <v>207612201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ТЕ ТРЕЙД ИНВЕСТ АДСИЦ</v>
      </c>
      <c r="B1132" s="626" t="str">
        <f t="shared" si="64"/>
        <v>207612201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ТЕ ТРЕЙД ИНВЕСТ АДСИЦ</v>
      </c>
      <c r="B1133" s="626" t="str">
        <f t="shared" si="64"/>
        <v>207612201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ТЕ ТРЕЙД ИНВЕСТ АДСИЦ</v>
      </c>
      <c r="B1134" s="626" t="str">
        <f t="shared" si="64"/>
        <v>207612201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ТЕ ТРЕЙД ИНВЕСТ АДСИЦ</v>
      </c>
      <c r="B1135" s="626" t="str">
        <f t="shared" si="64"/>
        <v>207612201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ТЕ ТРЕЙД ИНВЕСТ АДСИЦ</v>
      </c>
      <c r="B1136" s="626" t="str">
        <f t="shared" si="64"/>
        <v>207612201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ТЕ ТРЕЙД ИНВЕСТ АДСИЦ</v>
      </c>
      <c r="B1137" s="626" t="str">
        <f t="shared" si="64"/>
        <v>207612201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ТЕ ТРЕЙД ИНВЕСТ АДСИЦ</v>
      </c>
      <c r="B1138" s="626" t="str">
        <f t="shared" si="64"/>
        <v>207612201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ТЕ ТРЕЙД ИНВЕСТ АДСИЦ</v>
      </c>
      <c r="B1139" s="626" t="str">
        <f t="shared" si="64"/>
        <v>207612201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ТЕ ТРЕЙД ИНВЕСТ АДСИЦ</v>
      </c>
      <c r="B1140" s="626" t="str">
        <f t="shared" si="64"/>
        <v>207612201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ТЕ ТРЕЙД ИНВЕСТ АДСИЦ</v>
      </c>
      <c r="B1141" s="626" t="str">
        <f t="shared" si="64"/>
        <v>207612201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ТЕ ТРЕЙД ИНВЕСТ АДСИЦ</v>
      </c>
      <c r="B1142" s="626" t="str">
        <f t="shared" si="64"/>
        <v>207612201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ТЕ ТРЕЙД ИНВЕСТ АДСИЦ</v>
      </c>
      <c r="B1143" s="626" t="str">
        <f t="shared" si="64"/>
        <v>207612201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ТЕ ТРЕЙД ИНВЕСТ АДСИЦ</v>
      </c>
      <c r="B1144" s="626" t="str">
        <f t="shared" si="64"/>
        <v>207612201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ТЕ ТРЕЙД ИНВЕСТ АДСИЦ</v>
      </c>
      <c r="B1145" s="626" t="str">
        <f t="shared" si="64"/>
        <v>207612201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ТЕ ТРЕЙД ИНВЕСТ АДСИЦ</v>
      </c>
      <c r="B1146" s="626" t="str">
        <f t="shared" si="64"/>
        <v>207612201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ТЕ ТРЕЙД ИНВЕСТ АДСИЦ</v>
      </c>
      <c r="B1147" s="626" t="str">
        <f t="shared" si="64"/>
        <v>207612201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ТЕ ТРЕЙД ИНВЕСТ АДСИЦ</v>
      </c>
      <c r="B1148" s="626" t="str">
        <f t="shared" si="64"/>
        <v>207612201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ТЕ ТРЕЙД ИНВЕСТ АДСИЦ</v>
      </c>
      <c r="B1149" s="626" t="str">
        <f t="shared" si="64"/>
        <v>207612201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ТЕ ТРЕЙД ИНВЕСТ АДСИЦ</v>
      </c>
      <c r="B1150" s="626" t="str">
        <f t="shared" si="64"/>
        <v>207612201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ТЕ ТРЕЙД ИНВЕСТ АДСИЦ</v>
      </c>
      <c r="B1151" s="626" t="str">
        <f t="shared" si="64"/>
        <v>207612201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ТЕ ТРЕЙД ИНВЕСТ АДСИЦ</v>
      </c>
      <c r="B1152" s="626" t="str">
        <f t="shared" si="64"/>
        <v>207612201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ТЕ ТРЕЙД ИНВЕСТ АДСИЦ</v>
      </c>
      <c r="B1153" s="626" t="str">
        <f t="shared" si="64"/>
        <v>207612201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ТЕ ТРЕЙД ИНВЕСТ АДСИЦ</v>
      </c>
      <c r="B1154" s="626" t="str">
        <f t="shared" si="64"/>
        <v>207612201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ТЕ ТРЕЙД ИНВЕСТ АДСИЦ</v>
      </c>
      <c r="B1155" s="626" t="str">
        <f t="shared" si="64"/>
        <v>207612201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ТЕ ТРЕЙД ИНВЕСТ АДСИЦ</v>
      </c>
      <c r="B1156" s="626" t="str">
        <f t="shared" si="64"/>
        <v>207612201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ТЕ ТРЕЙД ИНВЕСТ АДСИЦ</v>
      </c>
      <c r="B1157" s="626" t="str">
        <f t="shared" si="64"/>
        <v>207612201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ТЕ ТРЕЙД ИНВЕСТ АДСИЦ</v>
      </c>
      <c r="B1158" s="626" t="str">
        <f t="shared" si="64"/>
        <v>207612201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ТЕ ТРЕЙД ИНВЕСТ АДСИЦ</v>
      </c>
      <c r="B1159" s="626" t="str">
        <f t="shared" si="64"/>
        <v>207612201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ТЕ ТРЕЙД ИНВЕСТ АДСИЦ</v>
      </c>
      <c r="B1160" s="626" t="str">
        <f t="shared" si="64"/>
        <v>207612201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ТЕ ТРЕЙД ИНВЕСТ АДСИЦ</v>
      </c>
      <c r="B1161" s="626" t="str">
        <f t="shared" si="64"/>
        <v>207612201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ТЕ ТРЕЙД ИНВЕСТ АДСИЦ</v>
      </c>
      <c r="B1162" s="626" t="str">
        <f t="shared" si="64"/>
        <v>207612201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ТЕ ТРЕЙД ИНВЕСТ АДСИЦ</v>
      </c>
      <c r="B1163" s="626" t="str">
        <f t="shared" si="64"/>
        <v>207612201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ТЕ ТРЕЙД ИНВЕСТ АДСИЦ</v>
      </c>
      <c r="B1164" s="626" t="str">
        <f t="shared" si="64"/>
        <v>207612201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ТЕ ТРЕЙД ИНВЕСТ АДСИЦ</v>
      </c>
      <c r="B1165" s="626" t="str">
        <f t="shared" si="64"/>
        <v>207612201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ТЕ ТРЕЙД ИНВЕСТ АДСИЦ</v>
      </c>
      <c r="B1166" s="626" t="str">
        <f t="shared" si="64"/>
        <v>207612201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ТЕ ТРЕЙД ИНВЕСТ АДСИЦ</v>
      </c>
      <c r="B1167" s="626" t="str">
        <f t="shared" si="64"/>
        <v>207612201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ТЕ ТРЕЙД ИНВЕСТ АДСИЦ</v>
      </c>
      <c r="B1168" s="626" t="str">
        <f t="shared" ref="B1168:B1195" si="67">pdeBulstat</f>
        <v>207612201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ТЕ ТРЕЙД ИНВЕСТ АДСИЦ</v>
      </c>
      <c r="B1169" s="626" t="str">
        <f t="shared" si="67"/>
        <v>207612201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ТЕ ТРЕЙД ИНВЕСТ АДСИЦ</v>
      </c>
      <c r="B1170" s="626" t="str">
        <f t="shared" si="67"/>
        <v>207612201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ТЕ ТРЕЙД ИНВЕСТ АДСИЦ</v>
      </c>
      <c r="B1171" s="626" t="str">
        <f t="shared" si="67"/>
        <v>207612201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ТЕ ТРЕЙД ИНВЕСТ АДСИЦ</v>
      </c>
      <c r="B1172" s="626" t="str">
        <f t="shared" si="67"/>
        <v>207612201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ТЕ ТРЕЙД ИНВЕСТ АДСИЦ</v>
      </c>
      <c r="B1173" s="626" t="str">
        <f t="shared" si="67"/>
        <v>207612201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ТЕ ТРЕЙД ИНВЕСТ АДСИЦ</v>
      </c>
      <c r="B1174" s="626" t="str">
        <f t="shared" si="67"/>
        <v>207612201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ТЕ ТРЕЙД ИНВЕСТ АДСИЦ</v>
      </c>
      <c r="B1175" s="626" t="str">
        <f t="shared" si="67"/>
        <v>207612201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ТЕ ТРЕЙД ИНВЕСТ АДСИЦ</v>
      </c>
      <c r="B1176" s="626" t="str">
        <f t="shared" si="67"/>
        <v>207612201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ТЕ ТРЕЙД ИНВЕСТ АДСИЦ</v>
      </c>
      <c r="B1177" s="626" t="str">
        <f t="shared" si="67"/>
        <v>207612201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ТЕ ТРЕЙД ИНВЕСТ АДСИЦ</v>
      </c>
      <c r="B1178" s="626" t="str">
        <f t="shared" si="67"/>
        <v>207612201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ТЕ ТРЕЙД ИНВЕСТ АДСИЦ</v>
      </c>
      <c r="B1179" s="626" t="str">
        <f t="shared" si="67"/>
        <v>207612201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ТЕ ТРЕЙД ИНВЕСТ АДСИЦ</v>
      </c>
      <c r="B1180" s="626" t="str">
        <f t="shared" si="67"/>
        <v>207612201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ТЕ ТРЕЙД ИНВЕСТ АДСИЦ</v>
      </c>
      <c r="B1181" s="626" t="str">
        <f t="shared" si="67"/>
        <v>207612201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ТЕ ТРЕЙД ИНВЕСТ АДСИЦ</v>
      </c>
      <c r="B1182" s="626" t="str">
        <f t="shared" si="67"/>
        <v>207612201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ТЕ ТРЕЙД ИНВЕСТ АДСИЦ</v>
      </c>
      <c r="B1183" s="626" t="str">
        <f t="shared" si="67"/>
        <v>207612201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ТЕ ТРЕЙД ИНВЕСТ АДСИЦ</v>
      </c>
      <c r="B1184" s="626" t="str">
        <f t="shared" si="67"/>
        <v>207612201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ТЕ ТРЕЙД ИНВЕСТ АДСИЦ</v>
      </c>
      <c r="B1185" s="626" t="str">
        <f t="shared" si="67"/>
        <v>207612201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ТЕ ТРЕЙД ИНВЕСТ АДСИЦ</v>
      </c>
      <c r="B1186" s="626" t="str">
        <f t="shared" si="67"/>
        <v>207612201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ТЕ ТРЕЙД ИНВЕСТ АДСИЦ</v>
      </c>
      <c r="B1187" s="626" t="str">
        <f t="shared" si="67"/>
        <v>207612201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ТЕ ТРЕЙД ИНВЕСТ АДСИЦ</v>
      </c>
      <c r="B1188" s="626" t="str">
        <f t="shared" si="67"/>
        <v>207612201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ТЕ ТРЕЙД ИНВЕСТ АДСИЦ</v>
      </c>
      <c r="B1189" s="626" t="str">
        <f t="shared" si="67"/>
        <v>207612201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ТЕ ТРЕЙД ИНВЕСТ АДСИЦ</v>
      </c>
      <c r="B1190" s="626" t="str">
        <f t="shared" si="67"/>
        <v>207612201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ТЕ ТРЕЙД ИНВЕСТ АДСИЦ</v>
      </c>
      <c r="B1191" s="626" t="str">
        <f t="shared" si="67"/>
        <v>207612201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ТЕ ТРЕЙД ИНВЕСТ АДСИЦ</v>
      </c>
      <c r="B1192" s="626" t="str">
        <f t="shared" si="67"/>
        <v>207612201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ТЕ ТРЕЙД ИНВЕСТ АДСИЦ</v>
      </c>
      <c r="B1193" s="626" t="str">
        <f t="shared" si="67"/>
        <v>207612201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ТЕ ТРЕЙД ИНВЕСТ АДСИЦ</v>
      </c>
      <c r="B1194" s="626" t="str">
        <f t="shared" si="67"/>
        <v>207612201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ТЕ ТРЕЙД ИНВЕСТ АДСИЦ</v>
      </c>
      <c r="B1195" s="626" t="str">
        <f t="shared" si="67"/>
        <v>207612201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1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ТЕ ТРЕЙД ИНВЕСТ АДСИЦ</v>
      </c>
      <c r="B1197" s="626" t="str">
        <f t="shared" ref="B1197:B1228" si="70">pdeBulstat</f>
        <v>207612201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ТЕ ТРЕЙД ИНВЕСТ АДСИЦ</v>
      </c>
      <c r="B1198" s="626" t="str">
        <f t="shared" si="70"/>
        <v>207612201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ТЕ ТРЕЙД ИНВЕСТ АДСИЦ</v>
      </c>
      <c r="B1199" s="626" t="str">
        <f t="shared" si="70"/>
        <v>207612201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ТЕ ТРЕЙД ИНВЕСТ АДСИЦ</v>
      </c>
      <c r="B1200" s="626" t="str">
        <f t="shared" si="70"/>
        <v>207612201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ТЕ ТРЕЙД ИНВЕСТ АДСИЦ</v>
      </c>
      <c r="B1201" s="626" t="str">
        <f t="shared" si="70"/>
        <v>207612201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ТЕ ТРЕЙД ИНВЕСТ АДСИЦ</v>
      </c>
      <c r="B1202" s="626" t="str">
        <f t="shared" si="70"/>
        <v>207612201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ТЕ ТРЕЙД ИНВЕСТ АДСИЦ</v>
      </c>
      <c r="B1203" s="626" t="str">
        <f t="shared" si="70"/>
        <v>207612201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ТЕ ТРЕЙД ИНВЕСТ АДСИЦ</v>
      </c>
      <c r="B1204" s="626" t="str">
        <f t="shared" si="70"/>
        <v>207612201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ТЕ ТРЕЙД ИНВЕСТ АДСИЦ</v>
      </c>
      <c r="B1205" s="626" t="str">
        <f t="shared" si="70"/>
        <v>207612201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ТЕ ТРЕЙД ИНВЕСТ АДСИЦ</v>
      </c>
      <c r="B1206" s="626" t="str">
        <f t="shared" si="70"/>
        <v>207612201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ТЕ ТРЕЙД ИНВЕСТ АДСИЦ</v>
      </c>
      <c r="B1207" s="626" t="str">
        <f t="shared" si="70"/>
        <v>207612201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ТЕ ТРЕЙД ИНВЕСТ АДСИЦ</v>
      </c>
      <c r="B1208" s="626" t="str">
        <f t="shared" si="70"/>
        <v>207612201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ТЕ ТРЕЙД ИНВЕСТ АДСИЦ</v>
      </c>
      <c r="B1209" s="626" t="str">
        <f t="shared" si="70"/>
        <v>207612201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ТЕ ТРЕЙД ИНВЕСТ АДСИЦ</v>
      </c>
      <c r="B1210" s="626" t="str">
        <f t="shared" si="70"/>
        <v>207612201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ТЕ ТРЕЙД ИНВЕСТ АДСИЦ</v>
      </c>
      <c r="B1211" s="626" t="str">
        <f t="shared" si="70"/>
        <v>207612201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ТЕ ТРЕЙД ИНВЕСТ АДСИЦ</v>
      </c>
      <c r="B1212" s="626" t="str">
        <f t="shared" si="70"/>
        <v>207612201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ТЕ ТРЕЙД ИНВЕСТ АДСИЦ</v>
      </c>
      <c r="B1213" s="626" t="str">
        <f t="shared" si="70"/>
        <v>207612201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ТЕ ТРЕЙД ИНВЕСТ АДСИЦ</v>
      </c>
      <c r="B1214" s="626" t="str">
        <f t="shared" si="70"/>
        <v>207612201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ТЕ ТРЕЙД ИНВЕСТ АДСИЦ</v>
      </c>
      <c r="B1215" s="626" t="str">
        <f t="shared" si="70"/>
        <v>207612201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ТЕ ТРЕЙД ИНВЕСТ АДСИЦ</v>
      </c>
      <c r="B1216" s="626" t="str">
        <f t="shared" si="70"/>
        <v>207612201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ТЕ ТРЕЙД ИНВЕСТ АДСИЦ</v>
      </c>
      <c r="B1217" s="626" t="str">
        <f t="shared" si="70"/>
        <v>207612201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ТЕ ТРЕЙД ИНВЕСТ АДСИЦ</v>
      </c>
      <c r="B1218" s="626" t="str">
        <f t="shared" si="70"/>
        <v>207612201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ТЕ ТРЕЙД ИНВЕСТ АДСИЦ</v>
      </c>
      <c r="B1219" s="626" t="str">
        <f t="shared" si="70"/>
        <v>207612201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ТЕ ТРЕЙД ИНВЕСТ АДСИЦ</v>
      </c>
      <c r="B1220" s="626" t="str">
        <f t="shared" si="70"/>
        <v>207612201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ТЕ ТРЕЙД ИНВЕСТ АДСИЦ</v>
      </c>
      <c r="B1221" s="626" t="str">
        <f t="shared" si="70"/>
        <v>207612201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ТЕ ТРЕЙД ИНВЕСТ АДСИЦ</v>
      </c>
      <c r="B1222" s="626" t="str">
        <f t="shared" si="70"/>
        <v>207612201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ТЕ ТРЕЙД ИНВЕСТ АДСИЦ</v>
      </c>
      <c r="B1223" s="626" t="str">
        <f t="shared" si="70"/>
        <v>207612201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ТЕ ТРЕЙД ИНВЕСТ АДСИЦ</v>
      </c>
      <c r="B1224" s="626" t="str">
        <f t="shared" si="70"/>
        <v>207612201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ТЕ ТРЕЙД ИНВЕСТ АДСИЦ</v>
      </c>
      <c r="B1225" s="626" t="str">
        <f t="shared" si="70"/>
        <v>207612201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ТЕ ТРЕЙД ИНВЕСТ АДСИЦ</v>
      </c>
      <c r="B1226" s="626" t="str">
        <f t="shared" si="70"/>
        <v>207612201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ТЕ ТРЕЙД ИНВЕСТ АДСИЦ</v>
      </c>
      <c r="B1227" s="626" t="str">
        <f t="shared" si="70"/>
        <v>207612201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ТЕ ТРЕЙД ИНВЕСТ АДСИЦ</v>
      </c>
      <c r="B1228" s="626" t="str">
        <f t="shared" si="70"/>
        <v>207612201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ТЕ ТРЕЙД ИНВЕСТ АДСИЦ</v>
      </c>
      <c r="B1229" s="626" t="str">
        <f t="shared" ref="B1229:B1260" si="73">pdeBulstat</f>
        <v>207612201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ТЕ ТРЕЙД ИНВЕСТ АДСИЦ</v>
      </c>
      <c r="B1230" s="626" t="str">
        <f t="shared" si="73"/>
        <v>207612201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ТЕ ТРЕЙД ИНВЕСТ АДСИЦ</v>
      </c>
      <c r="B1231" s="626" t="str">
        <f t="shared" si="73"/>
        <v>207612201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ТЕ ТРЕЙД ИНВЕСТ АДСИЦ</v>
      </c>
      <c r="B1232" s="626" t="str">
        <f t="shared" si="73"/>
        <v>207612201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ТЕ ТРЕЙД ИНВЕСТ АДСИЦ</v>
      </c>
      <c r="B1233" s="626" t="str">
        <f t="shared" si="73"/>
        <v>207612201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ТЕ ТРЕЙД ИНВЕСТ АДСИЦ</v>
      </c>
      <c r="B1234" s="626" t="str">
        <f t="shared" si="73"/>
        <v>207612201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ТЕ ТРЕЙД ИНВЕСТ АДСИЦ</v>
      </c>
      <c r="B1235" s="626" t="str">
        <f t="shared" si="73"/>
        <v>207612201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ТЕ ТРЕЙД ИНВЕСТ АДСИЦ</v>
      </c>
      <c r="B1236" s="626" t="str">
        <f t="shared" si="73"/>
        <v>207612201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ТЕ ТРЕЙД ИНВЕСТ АДСИЦ</v>
      </c>
      <c r="B1237" s="626" t="str">
        <f t="shared" si="73"/>
        <v>207612201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ТЕ ТРЕЙД ИНВЕСТ АДСИЦ</v>
      </c>
      <c r="B1238" s="626" t="str">
        <f t="shared" si="73"/>
        <v>207612201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ТЕ ТРЕЙД ИНВЕСТ АДСИЦ</v>
      </c>
      <c r="B1239" s="626" t="str">
        <f t="shared" si="73"/>
        <v>207612201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ТЕ ТРЕЙД ИНВЕСТ АДСИЦ</v>
      </c>
      <c r="B1240" s="626" t="str">
        <f t="shared" si="73"/>
        <v>207612201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ТЕ ТРЕЙД ИНВЕСТ АДСИЦ</v>
      </c>
      <c r="B1241" s="626" t="str">
        <f t="shared" si="73"/>
        <v>207612201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ТЕ ТРЕЙД ИНВЕСТ АДСИЦ</v>
      </c>
      <c r="B1242" s="626" t="str">
        <f t="shared" si="73"/>
        <v>207612201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ТЕ ТРЕЙД ИНВЕСТ АДСИЦ</v>
      </c>
      <c r="B1243" s="626" t="str">
        <f t="shared" si="73"/>
        <v>207612201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ТЕ ТРЕЙД ИНВЕСТ АДСИЦ</v>
      </c>
      <c r="B1244" s="626" t="str">
        <f t="shared" si="73"/>
        <v>207612201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ТЕ ТРЕЙД ИНВЕСТ АДСИЦ</v>
      </c>
      <c r="B1245" s="626" t="str">
        <f t="shared" si="73"/>
        <v>207612201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ТЕ ТРЕЙД ИНВЕСТ АДСИЦ</v>
      </c>
      <c r="B1246" s="626" t="str">
        <f t="shared" si="73"/>
        <v>207612201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ТЕ ТРЕЙД ИНВЕСТ АДСИЦ</v>
      </c>
      <c r="B1247" s="626" t="str">
        <f t="shared" si="73"/>
        <v>207612201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ТЕ ТРЕЙД ИНВЕСТ АДСИЦ</v>
      </c>
      <c r="B1248" s="626" t="str">
        <f t="shared" si="73"/>
        <v>207612201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ТЕ ТРЕЙД ИНВЕСТ АДСИЦ</v>
      </c>
      <c r="B1249" s="626" t="str">
        <f t="shared" si="73"/>
        <v>207612201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ТЕ ТРЕЙД ИНВЕСТ АДСИЦ</v>
      </c>
      <c r="B1250" s="626" t="str">
        <f t="shared" si="73"/>
        <v>207612201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ТЕ ТРЕЙД ИНВЕСТ АДСИЦ</v>
      </c>
      <c r="B1251" s="626" t="str">
        <f t="shared" si="73"/>
        <v>207612201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ТЕ ТРЕЙД ИНВЕСТ АДСИЦ</v>
      </c>
      <c r="B1252" s="626" t="str">
        <f t="shared" si="73"/>
        <v>207612201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ТЕ ТРЕЙД ИНВЕСТ АДСИЦ</v>
      </c>
      <c r="B1253" s="626" t="str">
        <f t="shared" si="73"/>
        <v>207612201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ТЕ ТРЕЙД ИНВЕСТ АДСИЦ</v>
      </c>
      <c r="B1254" s="626" t="str">
        <f t="shared" si="73"/>
        <v>207612201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ТЕ ТРЕЙД ИНВЕСТ АДСИЦ</v>
      </c>
      <c r="B1255" s="626" t="str">
        <f t="shared" si="73"/>
        <v>207612201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ТЕ ТРЕЙД ИНВЕСТ АДСИЦ</v>
      </c>
      <c r="B1256" s="626" t="str">
        <f t="shared" si="73"/>
        <v>207612201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ТЕ ТРЕЙД ИНВЕСТ АДСИЦ</v>
      </c>
      <c r="B1257" s="626" t="str">
        <f t="shared" si="73"/>
        <v>207612201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ТЕ ТРЕЙД ИНВЕСТ АДСИЦ</v>
      </c>
      <c r="B1258" s="626" t="str">
        <f t="shared" si="73"/>
        <v>207612201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ТЕ ТРЕЙД ИНВЕСТ АДСИЦ</v>
      </c>
      <c r="B1259" s="626" t="str">
        <f t="shared" si="73"/>
        <v>207612201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ТЕ ТРЕЙД ИНВЕСТ АДСИЦ</v>
      </c>
      <c r="B1260" s="626" t="str">
        <f t="shared" si="73"/>
        <v>207612201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ТЕ ТРЕЙД ИНВЕСТ АДСИЦ</v>
      </c>
      <c r="B1261" s="626" t="str">
        <f t="shared" ref="B1261:B1294" si="76">pdeBulstat</f>
        <v>207612201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ТЕ ТРЕЙД ИНВЕСТ АДСИЦ</v>
      </c>
      <c r="B1262" s="626" t="str">
        <f t="shared" si="76"/>
        <v>207612201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ТЕ ТРЕЙД ИНВЕСТ АДСИЦ</v>
      </c>
      <c r="B1263" s="626" t="str">
        <f t="shared" si="76"/>
        <v>207612201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ТЕ ТРЕЙД ИНВЕСТ АДСИЦ</v>
      </c>
      <c r="B1264" s="626" t="str">
        <f t="shared" si="76"/>
        <v>207612201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ТЕ ТРЕЙД ИНВЕСТ АДСИЦ</v>
      </c>
      <c r="B1265" s="626" t="str">
        <f t="shared" si="76"/>
        <v>207612201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ТЕ ТРЕЙД ИНВЕСТ АДСИЦ</v>
      </c>
      <c r="B1266" s="626" t="str">
        <f t="shared" si="76"/>
        <v>207612201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ТЕ ТРЕЙД ИНВЕСТ АДСИЦ</v>
      </c>
      <c r="B1267" s="626" t="str">
        <f t="shared" si="76"/>
        <v>207612201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ТЕ ТРЕЙД ИНВЕСТ АДСИЦ</v>
      </c>
      <c r="B1268" s="626" t="str">
        <f t="shared" si="76"/>
        <v>207612201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ТЕ ТРЕЙД ИНВЕСТ АДСИЦ</v>
      </c>
      <c r="B1269" s="626" t="str">
        <f t="shared" si="76"/>
        <v>207612201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ТЕ ТРЕЙД ИНВЕСТ АДСИЦ</v>
      </c>
      <c r="B1270" s="626" t="str">
        <f t="shared" si="76"/>
        <v>207612201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ТЕ ТРЕЙД ИНВЕСТ АДСИЦ</v>
      </c>
      <c r="B1271" s="626" t="str">
        <f t="shared" si="76"/>
        <v>207612201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ТЕ ТРЕЙД ИНВЕСТ АДСИЦ</v>
      </c>
      <c r="B1272" s="626" t="str">
        <f t="shared" si="76"/>
        <v>207612201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ТЕ ТРЕЙД ИНВЕСТ АДСИЦ</v>
      </c>
      <c r="B1273" s="626" t="str">
        <f t="shared" si="76"/>
        <v>207612201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ТЕ ТРЕЙД ИНВЕСТ АДСИЦ</v>
      </c>
      <c r="B1274" s="626" t="str">
        <f t="shared" si="76"/>
        <v>207612201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ТЕ ТРЕЙД ИНВЕСТ АДСИЦ</v>
      </c>
      <c r="B1275" s="626" t="str">
        <f t="shared" si="76"/>
        <v>207612201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ТЕ ТРЕЙД ИНВЕСТ АДСИЦ</v>
      </c>
      <c r="B1276" s="626" t="str">
        <f t="shared" si="76"/>
        <v>207612201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ТЕ ТРЕЙД ИНВЕСТ АДСИЦ</v>
      </c>
      <c r="B1277" s="626" t="str">
        <f t="shared" si="76"/>
        <v>207612201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ТЕ ТРЕЙД ИНВЕСТ АДСИЦ</v>
      </c>
      <c r="B1278" s="626" t="str">
        <f t="shared" si="76"/>
        <v>207612201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ТЕ ТРЕЙД ИНВЕСТ АДСИЦ</v>
      </c>
      <c r="B1279" s="626" t="str">
        <f t="shared" si="76"/>
        <v>207612201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ТЕ ТРЕЙД ИНВЕСТ АДСИЦ</v>
      </c>
      <c r="B1280" s="626" t="str">
        <f t="shared" si="76"/>
        <v>207612201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ТЕ ТРЕЙД ИНВЕСТ АДСИЦ</v>
      </c>
      <c r="B1281" s="626" t="str">
        <f t="shared" si="76"/>
        <v>207612201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ТЕ ТРЕЙД ИНВЕСТ АДСИЦ</v>
      </c>
      <c r="B1282" s="626" t="str">
        <f t="shared" si="76"/>
        <v>207612201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ТЕ ТРЕЙД ИНВЕСТ АДСИЦ</v>
      </c>
      <c r="B1283" s="626" t="str">
        <f t="shared" si="76"/>
        <v>207612201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ТЕ ТРЕЙД ИНВЕСТ АДСИЦ</v>
      </c>
      <c r="B1284" s="626" t="str">
        <f t="shared" si="76"/>
        <v>207612201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ТЕ ТРЕЙД ИНВЕСТ АДСИЦ</v>
      </c>
      <c r="B1285" s="626" t="str">
        <f t="shared" si="76"/>
        <v>207612201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ТЕ ТРЕЙД ИНВЕСТ АДСИЦ</v>
      </c>
      <c r="B1286" s="626" t="str">
        <f t="shared" si="76"/>
        <v>207612201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ТЕ ТРЕЙД ИНВЕСТ АДСИЦ</v>
      </c>
      <c r="B1287" s="626" t="str">
        <f t="shared" si="76"/>
        <v>207612201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ТЕ ТРЕЙД ИНВЕСТ АДСИЦ</v>
      </c>
      <c r="B1288" s="626" t="str">
        <f t="shared" si="76"/>
        <v>207612201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ТЕ ТРЕЙД ИНВЕСТ АДСИЦ</v>
      </c>
      <c r="B1289" s="626" t="str">
        <f t="shared" si="76"/>
        <v>207612201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ТЕ ТРЕЙД ИНВЕСТ АДСИЦ</v>
      </c>
      <c r="B1290" s="626" t="str">
        <f t="shared" si="76"/>
        <v>207612201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ТЕ ТРЕЙД ИНВЕСТ АДСИЦ</v>
      </c>
      <c r="B1291" s="626" t="str">
        <f t="shared" si="76"/>
        <v>207612201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ТЕ ТРЕЙД ИНВЕСТ АДСИЦ</v>
      </c>
      <c r="B1292" s="626" t="str">
        <f t="shared" si="76"/>
        <v>207612201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ТЕ ТРЕЙД ИНВЕСТ АДСИЦ</v>
      </c>
      <c r="B1293" s="626" t="str">
        <f t="shared" si="76"/>
        <v>207612201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ТЕ ТРЕЙД ИНВЕСТ АДСИЦ</v>
      </c>
      <c r="B1294" s="626" t="str">
        <f t="shared" si="76"/>
        <v>207612201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1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ТЕ ТРЕЙД ИНВЕСТ АДСИЦ</v>
      </c>
      <c r="B1296" s="626" t="str">
        <f t="shared" ref="B1296:B1335" si="79">pdeBulstat</f>
        <v>207612201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ТЕ ТРЕЙД ИНВЕСТ АДСИЦ</v>
      </c>
      <c r="B1297" s="626" t="str">
        <f t="shared" si="79"/>
        <v>207612201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ТЕ ТРЕЙД ИНВЕСТ АДСИЦ</v>
      </c>
      <c r="B1298" s="626" t="str">
        <f t="shared" si="79"/>
        <v>207612201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ТЕ ТРЕЙД ИНВЕСТ АДСИЦ</v>
      </c>
      <c r="B1299" s="626" t="str">
        <f t="shared" si="79"/>
        <v>207612201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ТЕ ТРЕЙД ИНВЕСТ АДСИЦ</v>
      </c>
      <c r="B1300" s="626" t="str">
        <f t="shared" si="79"/>
        <v>207612201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ТЕ ТРЕЙД ИНВЕСТ АДСИЦ</v>
      </c>
      <c r="B1301" s="626" t="str">
        <f t="shared" si="79"/>
        <v>207612201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ТЕ ТРЕЙД ИНВЕСТ АДСИЦ</v>
      </c>
      <c r="B1302" s="626" t="str">
        <f t="shared" si="79"/>
        <v>207612201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ТЕ ТРЕЙД ИНВЕСТ АДСИЦ</v>
      </c>
      <c r="B1303" s="626" t="str">
        <f t="shared" si="79"/>
        <v>207612201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ТЕ ТРЕЙД ИНВЕСТ АДСИЦ</v>
      </c>
      <c r="B1304" s="626" t="str">
        <f t="shared" si="79"/>
        <v>207612201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ТЕ ТРЕЙД ИНВЕСТ АДСИЦ</v>
      </c>
      <c r="B1305" s="626" t="str">
        <f t="shared" si="79"/>
        <v>207612201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ТЕ ТРЕЙД ИНВЕСТ АДСИЦ</v>
      </c>
      <c r="B1306" s="626" t="str">
        <f t="shared" si="79"/>
        <v>207612201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ТЕ ТРЕЙД ИНВЕСТ АДСИЦ</v>
      </c>
      <c r="B1307" s="626" t="str">
        <f t="shared" si="79"/>
        <v>207612201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ТЕ ТРЕЙД ИНВЕСТ АДСИЦ</v>
      </c>
      <c r="B1308" s="626" t="str">
        <f t="shared" si="79"/>
        <v>207612201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ТЕ ТРЕЙД ИНВЕСТ АДСИЦ</v>
      </c>
      <c r="B1309" s="626" t="str">
        <f t="shared" si="79"/>
        <v>207612201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ТЕ ТРЕЙД ИНВЕСТ АДСИЦ</v>
      </c>
      <c r="B1310" s="626" t="str">
        <f t="shared" si="79"/>
        <v>207612201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ТЕ ТРЕЙД ИНВЕСТ АДСИЦ</v>
      </c>
      <c r="B1311" s="626" t="str">
        <f t="shared" si="79"/>
        <v>207612201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ТЕ ТРЕЙД ИНВЕСТ АДСИЦ</v>
      </c>
      <c r="B1312" s="626" t="str">
        <f t="shared" si="79"/>
        <v>207612201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ТЕ ТРЕЙД ИНВЕСТ АДСИЦ</v>
      </c>
      <c r="B1313" s="626" t="str">
        <f t="shared" si="79"/>
        <v>207612201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ТЕ ТРЕЙД ИНВЕСТ АДСИЦ</v>
      </c>
      <c r="B1314" s="626" t="str">
        <f t="shared" si="79"/>
        <v>207612201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ТЕ ТРЕЙД ИНВЕСТ АДСИЦ</v>
      </c>
      <c r="B1315" s="626" t="str">
        <f t="shared" si="79"/>
        <v>207612201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ТЕ ТРЕЙД ИНВЕСТ АДСИЦ</v>
      </c>
      <c r="B1316" s="626" t="str">
        <f t="shared" si="79"/>
        <v>207612201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ТЕ ТРЕЙД ИНВЕСТ АДСИЦ</v>
      </c>
      <c r="B1317" s="626" t="str">
        <f t="shared" si="79"/>
        <v>207612201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ТЕ ТРЕЙД ИНВЕСТ АДСИЦ</v>
      </c>
      <c r="B1318" s="626" t="str">
        <f t="shared" si="79"/>
        <v>207612201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ТЕ ТРЕЙД ИНВЕСТ АДСИЦ</v>
      </c>
      <c r="B1319" s="626" t="str">
        <f t="shared" si="79"/>
        <v>207612201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ТЕ ТРЕЙД ИНВЕСТ АДСИЦ</v>
      </c>
      <c r="B1320" s="626" t="str">
        <f t="shared" si="79"/>
        <v>207612201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ТЕ ТРЕЙД ИНВЕСТ АДСИЦ</v>
      </c>
      <c r="B1321" s="626" t="str">
        <f t="shared" si="79"/>
        <v>207612201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ТЕ ТРЕЙД ИНВЕСТ АДСИЦ</v>
      </c>
      <c r="B1322" s="626" t="str">
        <f t="shared" si="79"/>
        <v>207612201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ТЕ ТРЕЙД ИНВЕСТ АДСИЦ</v>
      </c>
      <c r="B1323" s="626" t="str">
        <f t="shared" si="79"/>
        <v>207612201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ТЕ ТРЕЙД ИНВЕСТ АДСИЦ</v>
      </c>
      <c r="B1324" s="626" t="str">
        <f t="shared" si="79"/>
        <v>207612201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ТЕ ТРЕЙД ИНВЕСТ АДСИЦ</v>
      </c>
      <c r="B1325" s="626" t="str">
        <f t="shared" si="79"/>
        <v>207612201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ТЕ ТРЕЙД ИНВЕСТ АДСИЦ</v>
      </c>
      <c r="B1326" s="626" t="str">
        <f t="shared" si="79"/>
        <v>207612201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ТЕ ТРЕЙД ИНВЕСТ АДСИЦ</v>
      </c>
      <c r="B1327" s="626" t="str">
        <f t="shared" si="79"/>
        <v>207612201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ТЕ ТРЕЙД ИНВЕСТ АДСИЦ</v>
      </c>
      <c r="B1328" s="626" t="str">
        <f t="shared" si="79"/>
        <v>207612201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ТЕ ТРЕЙД ИНВЕСТ АДСИЦ</v>
      </c>
      <c r="B1329" s="626" t="str">
        <f t="shared" si="79"/>
        <v>207612201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ТЕ ТРЕЙД ИНВЕСТ АДСИЦ</v>
      </c>
      <c r="B1330" s="626" t="str">
        <f t="shared" si="79"/>
        <v>207612201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ТЕ ТРЕЙД ИНВЕСТ АДСИЦ</v>
      </c>
      <c r="B1331" s="626" t="str">
        <f t="shared" si="79"/>
        <v>207612201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ТЕ ТРЕЙД ИНВЕСТ АДСИЦ</v>
      </c>
      <c r="B1332" s="626" t="str">
        <f t="shared" si="79"/>
        <v>207612201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ТЕ ТРЕЙД ИНВЕСТ АДСИЦ</v>
      </c>
      <c r="B1333" s="626" t="str">
        <f t="shared" si="79"/>
        <v>207612201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ТЕ ТРЕЙД ИНВЕСТ АДСИЦ</v>
      </c>
      <c r="B1334" s="626" t="str">
        <f t="shared" si="79"/>
        <v>207612201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ТЕ ТРЕЙД ИНВЕСТ АДСИЦ</v>
      </c>
      <c r="B1335" s="626" t="str">
        <f t="shared" si="79"/>
        <v>207612201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78" zoomScaleNormal="85" zoomScaleSheetLayoutView="100" workbookViewId="0">
      <selection activeCell="G69" sqref="G69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1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ТЕ ТРЕЙД ИНВЕСТ АДСИЦ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207612201</v>
      </c>
      <c r="B5" s="13"/>
      <c r="C5" s="13"/>
      <c r="D5" s="13"/>
      <c r="H5" s="66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5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700</v>
      </c>
      <c r="H12" s="158">
        <v>700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700</v>
      </c>
      <c r="H18" s="544">
        <f>H12+H15+H16+H17</f>
        <v>700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/>
      <c r="H20" s="158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2" t="s">
        <v>75</v>
      </c>
      <c r="B21" s="79" t="s">
        <v>76</v>
      </c>
      <c r="C21" s="422"/>
      <c r="D21" s="423"/>
      <c r="E21" s="73" t="s">
        <v>77</v>
      </c>
      <c r="F21" s="77" t="s">
        <v>78</v>
      </c>
      <c r="G21" s="159"/>
      <c r="H21" s="158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0</v>
      </c>
      <c r="H26" s="532">
        <f>H20+H21+H22</f>
        <v>0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-106</v>
      </c>
      <c r="H28" s="530">
        <f>SUM(H29:H31)</f>
        <v>-6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/>
      <c r="H29" s="158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-108</v>
      </c>
      <c r="H30" s="158">
        <v>-6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>
        <v>2</v>
      </c>
      <c r="H31" s="158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/>
      <c r="H32" s="158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>
        <v>-115</v>
      </c>
      <c r="H33" s="158">
        <v>-102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-221</v>
      </c>
      <c r="H34" s="532">
        <f>H28+H32+H33</f>
        <v>-108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479</v>
      </c>
      <c r="H37" s="534">
        <f>H26+H18+H34</f>
        <v>592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/>
      <c r="H45" s="158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/>
      <c r="H48" s="158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0</v>
      </c>
      <c r="H50" s="530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2" thickBot="1">
      <c r="A56" s="421" t="s">
        <v>191</v>
      </c>
      <c r="B56" s="170" t="s">
        <v>192</v>
      </c>
      <c r="C56" s="535">
        <f>C20+C21+C22+C28+C33+C46+C52+C54+C55</f>
        <v>0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0</v>
      </c>
      <c r="H56" s="534">
        <f>H50+H52+H53+H54+H55</f>
        <v>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2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/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/>
      <c r="H60" s="158"/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14</v>
      </c>
      <c r="H61" s="530">
        <f>SUM(H62:H68)</f>
        <v>19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/>
      <c r="H62" s="158">
        <v>1</v>
      </c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8</v>
      </c>
      <c r="H64" s="158">
        <v>10</v>
      </c>
      <c r="M64" s="80"/>
    </row>
    <row r="65" spans="1:13" ht="16.2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/>
    </row>
    <row r="66" spans="1:13" ht="16.2">
      <c r="A66" s="73"/>
      <c r="B66" s="79"/>
      <c r="C66" s="529"/>
      <c r="D66" s="530"/>
      <c r="E66" s="73" t="s">
        <v>225</v>
      </c>
      <c r="F66" s="77" t="s">
        <v>226</v>
      </c>
      <c r="G66" s="159">
        <v>5</v>
      </c>
      <c r="H66" s="158">
        <v>6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/>
      <c r="H67" s="158">
        <v>1</v>
      </c>
    </row>
    <row r="68" spans="1:13">
      <c r="A68" s="73" t="s">
        <v>230</v>
      </c>
      <c r="B68" s="75" t="s">
        <v>231</v>
      </c>
      <c r="C68" s="159">
        <v>375</v>
      </c>
      <c r="D68" s="158">
        <v>375</v>
      </c>
      <c r="E68" s="73" t="s">
        <v>232</v>
      </c>
      <c r="F68" s="77" t="s">
        <v>233</v>
      </c>
      <c r="G68" s="159">
        <v>1</v>
      </c>
      <c r="H68" s="158">
        <v>1</v>
      </c>
    </row>
    <row r="69" spans="1:13">
      <c r="A69" s="73" t="s">
        <v>234</v>
      </c>
      <c r="B69" s="75" t="s">
        <v>235</v>
      </c>
      <c r="C69" s="159"/>
      <c r="D69" s="158"/>
      <c r="E69" s="163" t="s">
        <v>98</v>
      </c>
      <c r="F69" s="77" t="s">
        <v>236</v>
      </c>
      <c r="G69" s="159"/>
      <c r="H69" s="158"/>
    </row>
    <row r="70" spans="1:13">
      <c r="A70" s="73" t="s">
        <v>237</v>
      </c>
      <c r="B70" s="75" t="s">
        <v>238</v>
      </c>
      <c r="C70" s="159"/>
      <c r="D70" s="158"/>
      <c r="E70" s="73" t="s">
        <v>239</v>
      </c>
      <c r="F70" s="77" t="s">
        <v>240</v>
      </c>
      <c r="G70" s="159"/>
      <c r="H70" s="158"/>
    </row>
    <row r="71" spans="1:13" ht="16.2">
      <c r="A71" s="73" t="s">
        <v>241</v>
      </c>
      <c r="B71" s="75" t="s">
        <v>242</v>
      </c>
      <c r="C71" s="159"/>
      <c r="D71" s="158"/>
      <c r="E71" s="420" t="s">
        <v>66</v>
      </c>
      <c r="F71" s="78" t="s">
        <v>243</v>
      </c>
      <c r="G71" s="531">
        <f>G59+G60+G61+G69+G70</f>
        <v>14</v>
      </c>
      <c r="H71" s="532">
        <f>H59+H60+H61+H69+H70</f>
        <v>19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 ht="16.2">
      <c r="A73" s="73" t="s">
        <v>246</v>
      </c>
      <c r="B73" s="75" t="s">
        <v>247</v>
      </c>
      <c r="C73" s="159">
        <v>3</v>
      </c>
      <c r="D73" s="158">
        <v>3</v>
      </c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 ht="16.2">
      <c r="A75" s="73" t="s">
        <v>252</v>
      </c>
      <c r="B75" s="75" t="s">
        <v>253</v>
      </c>
      <c r="C75" s="159"/>
      <c r="D75" s="158"/>
      <c r="E75" s="431" t="s">
        <v>181</v>
      </c>
      <c r="F75" s="78" t="s">
        <v>254</v>
      </c>
      <c r="G75" s="424"/>
      <c r="H75" s="425"/>
    </row>
    <row r="76" spans="1:13" ht="16.2">
      <c r="A76" s="428" t="s">
        <v>96</v>
      </c>
      <c r="B76" s="79" t="s">
        <v>255</v>
      </c>
      <c r="C76" s="531">
        <f>SUM(C68:C75)</f>
        <v>378</v>
      </c>
      <c r="D76" s="532">
        <f>SUM(D68:D75)</f>
        <v>378</v>
      </c>
      <c r="E76" s="507"/>
      <c r="F76" s="508"/>
      <c r="G76" s="529"/>
      <c r="H76" s="553"/>
    </row>
    <row r="77" spans="1:13" ht="16.2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14</v>
      </c>
      <c r="H79" s="534">
        <f>H71+H73+H75+H77</f>
        <v>19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 ht="16.2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 ht="16.2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115</v>
      </c>
      <c r="D89" s="158">
        <v>233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 ht="16.2">
      <c r="A92" s="428" t="s">
        <v>283</v>
      </c>
      <c r="B92" s="79" t="s">
        <v>284</v>
      </c>
      <c r="C92" s="531">
        <f>SUM(C88:C91)</f>
        <v>115</v>
      </c>
      <c r="D92" s="532">
        <f>SUM(D88:D91)</f>
        <v>233</v>
      </c>
      <c r="E92" s="166"/>
      <c r="F92" s="85"/>
      <c r="G92" s="554"/>
      <c r="H92" s="555"/>
      <c r="M92" s="80"/>
    </row>
    <row r="93" spans="1:13" ht="16.2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2" thickBot="1">
      <c r="A94" s="421" t="s">
        <v>287</v>
      </c>
      <c r="B94" s="170" t="s">
        <v>288</v>
      </c>
      <c r="C94" s="535">
        <f>C65+C76+C85+C92+C93</f>
        <v>493</v>
      </c>
      <c r="D94" s="536">
        <f>D65+D76+D85+D92+D93</f>
        <v>611</v>
      </c>
      <c r="E94" s="188"/>
      <c r="F94" s="189"/>
      <c r="G94" s="556"/>
      <c r="H94" s="557"/>
      <c r="M94" s="80"/>
    </row>
    <row r="95" spans="1:13" ht="31.8" thickBot="1">
      <c r="A95" s="433" t="s">
        <v>289</v>
      </c>
      <c r="B95" s="434" t="s">
        <v>290</v>
      </c>
      <c r="C95" s="537">
        <f>C94+C56</f>
        <v>493</v>
      </c>
      <c r="D95" s="538">
        <f>D94+D56</f>
        <v>611</v>
      </c>
      <c r="E95" s="190" t="s">
        <v>291</v>
      </c>
      <c r="F95" s="435" t="s">
        <v>292</v>
      </c>
      <c r="G95" s="537">
        <f>G37+G40+G56+G79</f>
        <v>493</v>
      </c>
      <c r="H95" s="538">
        <f>H37+H40+H56+H79</f>
        <v>611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3" t="s">
        <v>8</v>
      </c>
      <c r="B98" s="636">
        <f>pdeReportingDate</f>
        <v>46107</v>
      </c>
      <c r="C98" s="636"/>
      <c r="D98" s="636"/>
      <c r="E98" s="636"/>
      <c r="F98" s="636"/>
      <c r="G98" s="636"/>
      <c r="H98" s="636"/>
      <c r="M98" s="80"/>
    </row>
    <row r="99" spans="1:13">
      <c r="A99" s="613"/>
      <c r="B99" s="44"/>
      <c r="C99" s="44"/>
      <c r="D99" s="44"/>
      <c r="E99" s="44"/>
      <c r="F99" s="44"/>
      <c r="G99" s="44"/>
      <c r="H99" s="44"/>
      <c r="M99" s="80"/>
    </row>
    <row r="100" spans="1:13">
      <c r="A100" s="614" t="s">
        <v>293</v>
      </c>
      <c r="B100" s="637" t="str">
        <f>authorName</f>
        <v>Прайм Бизнес Консулинг АД</v>
      </c>
      <c r="C100" s="637"/>
      <c r="D100" s="637"/>
      <c r="E100" s="637"/>
      <c r="F100" s="637"/>
      <c r="G100" s="637"/>
      <c r="H100" s="637"/>
    </row>
    <row r="101" spans="1:13">
      <c r="A101" s="614"/>
      <c r="B101" s="65"/>
      <c r="C101" s="65"/>
      <c r="D101" s="65"/>
      <c r="E101" s="65"/>
      <c r="F101" s="65"/>
      <c r="G101" s="65"/>
      <c r="H101" s="65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0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0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0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5" zoomScaleNormal="70" zoomScaleSheetLayoutView="85" workbookViewId="0">
      <selection activeCell="C29" sqref="C29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 ТРЕЙД ИНВЕСТ АДСИЦ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207612201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4"/>
      <c r="G6" s="67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2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20"/>
    </row>
    <row r="11" spans="1:9" ht="16.2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/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45</v>
      </c>
      <c r="D13" s="275">
        <v>51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/>
      <c r="H14" s="275"/>
    </row>
    <row r="15" spans="1:9">
      <c r="A15" s="156" t="s">
        <v>314</v>
      </c>
      <c r="B15" s="154" t="s">
        <v>315</v>
      </c>
      <c r="C15" s="274">
        <v>65</v>
      </c>
      <c r="D15" s="275">
        <v>41</v>
      </c>
      <c r="E15" s="156" t="s">
        <v>98</v>
      </c>
      <c r="F15" s="201" t="s">
        <v>316</v>
      </c>
      <c r="G15" s="274"/>
      <c r="H15" s="275"/>
    </row>
    <row r="16" spans="1:9" ht="16.2">
      <c r="A16" s="156" t="s">
        <v>317</v>
      </c>
      <c r="B16" s="154" t="s">
        <v>318</v>
      </c>
      <c r="C16" s="274">
        <v>3</v>
      </c>
      <c r="D16" s="275">
        <v>8</v>
      </c>
      <c r="E16" s="197" t="s">
        <v>71</v>
      </c>
      <c r="F16" s="223" t="s">
        <v>319</v>
      </c>
      <c r="G16" s="558">
        <f>SUM(G12:G15)</f>
        <v>0</v>
      </c>
      <c r="H16" s="559">
        <f>SUM(H12:H15)</f>
        <v>0</v>
      </c>
    </row>
    <row r="17" spans="1:8" ht="31.2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2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/>
      <c r="D19" s="275">
        <v>1</v>
      </c>
      <c r="E19" s="156" t="s">
        <v>328</v>
      </c>
      <c r="F19" s="198" t="s">
        <v>329</v>
      </c>
      <c r="G19" s="274"/>
      <c r="H19" s="275"/>
    </row>
    <row r="20" spans="1:8" ht="16.2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 ht="16.2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 ht="16.2">
      <c r="A22" s="197" t="s">
        <v>71</v>
      </c>
      <c r="B22" s="155" t="s">
        <v>335</v>
      </c>
      <c r="C22" s="558">
        <f>SUM(C12:C18)+C19</f>
        <v>113</v>
      </c>
      <c r="D22" s="559">
        <f>SUM(D12:D18)+D19</f>
        <v>101</v>
      </c>
      <c r="E22" s="156" t="s">
        <v>336</v>
      </c>
      <c r="F22" s="198" t="s">
        <v>337</v>
      </c>
      <c r="G22" s="274"/>
      <c r="H22" s="275"/>
    </row>
    <row r="23" spans="1:8" ht="16.2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2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/>
      <c r="H24" s="275"/>
    </row>
    <row r="25" spans="1:8" ht="31.2">
      <c r="A25" s="156" t="s">
        <v>343</v>
      </c>
      <c r="B25" s="198" t="s">
        <v>344</v>
      </c>
      <c r="C25" s="274"/>
      <c r="D25" s="275"/>
      <c r="E25" s="156" t="s">
        <v>345</v>
      </c>
      <c r="F25" s="198" t="s">
        <v>346</v>
      </c>
      <c r="G25" s="274"/>
      <c r="H25" s="275"/>
    </row>
    <row r="26" spans="1:8" ht="31.2">
      <c r="A26" s="156" t="s">
        <v>347</v>
      </c>
      <c r="B26" s="198" t="s">
        <v>348</v>
      </c>
      <c r="C26" s="274"/>
      <c r="D26" s="275"/>
      <c r="E26" s="156" t="s">
        <v>349</v>
      </c>
      <c r="F26" s="198" t="s">
        <v>350</v>
      </c>
      <c r="G26" s="274"/>
      <c r="H26" s="275"/>
    </row>
    <row r="27" spans="1:8" ht="31.2">
      <c r="A27" s="156" t="s">
        <v>351</v>
      </c>
      <c r="B27" s="198" t="s">
        <v>352</v>
      </c>
      <c r="C27" s="274"/>
      <c r="D27" s="275"/>
      <c r="E27" s="197" t="s">
        <v>123</v>
      </c>
      <c r="F27" s="199" t="s">
        <v>353</v>
      </c>
      <c r="G27" s="558">
        <f>SUM(G22:G26)</f>
        <v>0</v>
      </c>
      <c r="H27" s="559">
        <f>SUM(H22:H26)</f>
        <v>0</v>
      </c>
    </row>
    <row r="28" spans="1:8">
      <c r="A28" s="156" t="s">
        <v>98</v>
      </c>
      <c r="B28" s="198" t="s">
        <v>354</v>
      </c>
      <c r="C28" s="274">
        <v>2</v>
      </c>
      <c r="D28" s="275">
        <v>1</v>
      </c>
      <c r="E28" s="196"/>
      <c r="F28" s="153"/>
      <c r="G28" s="152"/>
      <c r="H28" s="203"/>
    </row>
    <row r="29" spans="1:8" ht="16.2">
      <c r="A29" s="197" t="s">
        <v>96</v>
      </c>
      <c r="B29" s="199" t="s">
        <v>355</v>
      </c>
      <c r="C29" s="558">
        <f>SUM(C25:C28)</f>
        <v>2</v>
      </c>
      <c r="D29" s="559">
        <f>SUM(D25:D28)</f>
        <v>1</v>
      </c>
      <c r="E29" s="156"/>
      <c r="F29" s="153"/>
      <c r="G29" s="152"/>
      <c r="H29" s="203"/>
    </row>
    <row r="30" spans="1:8" ht="16.8" thickBot="1">
      <c r="A30" s="214"/>
      <c r="B30" s="215"/>
      <c r="C30" s="226"/>
      <c r="D30" s="227"/>
      <c r="E30" s="216"/>
      <c r="F30" s="224"/>
      <c r="G30" s="218"/>
      <c r="H30" s="219"/>
    </row>
    <row r="31" spans="1:8" ht="31.2">
      <c r="A31" s="210" t="s">
        <v>356</v>
      </c>
      <c r="B31" s="192" t="s">
        <v>357</v>
      </c>
      <c r="C31" s="212">
        <f>C29+C22</f>
        <v>115</v>
      </c>
      <c r="D31" s="213">
        <f>D29+D22</f>
        <v>102</v>
      </c>
      <c r="E31" s="210" t="s">
        <v>358</v>
      </c>
      <c r="F31" s="225" t="s">
        <v>359</v>
      </c>
      <c r="G31" s="212">
        <f>G16+G18+G27</f>
        <v>0</v>
      </c>
      <c r="H31" s="213">
        <f>H16+H18+H27</f>
        <v>0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 ht="16.2">
      <c r="A33" s="194" t="s">
        <v>360</v>
      </c>
      <c r="B33" s="150" t="s">
        <v>361</v>
      </c>
      <c r="C33" s="202">
        <f>IF((G31-C31)&gt;0,G31-C31,0)</f>
        <v>0</v>
      </c>
      <c r="D33" s="204">
        <f>IF((H31-D31)&gt;0,H31-D31,0)</f>
        <v>0</v>
      </c>
      <c r="E33" s="194" t="s">
        <v>362</v>
      </c>
      <c r="F33" s="199" t="s">
        <v>363</v>
      </c>
      <c r="G33" s="558">
        <f>IF((C31-G31)&gt;0,C31-G31,0)</f>
        <v>115</v>
      </c>
      <c r="H33" s="559">
        <f>IF((D31-H31)&gt;0,D31-H31,0)</f>
        <v>102</v>
      </c>
    </row>
    <row r="34" spans="1:8" ht="32.4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 ht="16.2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8" thickBot="1">
      <c r="A36" s="217" t="s">
        <v>372</v>
      </c>
      <c r="B36" s="215" t="s">
        <v>373</v>
      </c>
      <c r="C36" s="564">
        <f>C31-C34+C35</f>
        <v>115</v>
      </c>
      <c r="D36" s="565">
        <f>D31-D34+D35</f>
        <v>102</v>
      </c>
      <c r="E36" s="221" t="s">
        <v>374</v>
      </c>
      <c r="F36" s="215" t="s">
        <v>375</v>
      </c>
      <c r="G36" s="226">
        <f>G35-G34+G31</f>
        <v>0</v>
      </c>
      <c r="H36" s="227">
        <f>H35-H34+H31</f>
        <v>0</v>
      </c>
    </row>
    <row r="37" spans="1:8" ht="16.2">
      <c r="A37" s="220" t="s">
        <v>376</v>
      </c>
      <c r="B37" s="192" t="s">
        <v>377</v>
      </c>
      <c r="C37" s="212">
        <f>IF((G36-C36)&gt;0,G36-C36,0)</f>
        <v>0</v>
      </c>
      <c r="D37" s="213">
        <f>IF((H36-D36)&gt;0,H36-D36,0)</f>
        <v>0</v>
      </c>
      <c r="E37" s="220" t="s">
        <v>378</v>
      </c>
      <c r="F37" s="225" t="s">
        <v>379</v>
      </c>
      <c r="G37" s="212">
        <f>IF((C36-G36)&gt;0,C36-G36,0)</f>
        <v>115</v>
      </c>
      <c r="H37" s="213">
        <f>IF((D36-H36)&gt;0,D36-H36,0)</f>
        <v>102</v>
      </c>
    </row>
    <row r="38" spans="1:8" ht="16.2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2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2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0</v>
      </c>
      <c r="D42" s="204">
        <f>+IF((H36-D36-D38)&gt;0,H36-D36-D38,0)</f>
        <v>0</v>
      </c>
      <c r="E42" s="206" t="s">
        <v>390</v>
      </c>
      <c r="F42" s="157" t="s">
        <v>391</v>
      </c>
      <c r="G42" s="202">
        <f>IF(G37&gt;0,IF(C38+G37&lt;0,0,C38+G37),IF(C37-C38&lt;0,C38-C37,0))</f>
        <v>115</v>
      </c>
      <c r="H42" s="204">
        <f>IF(H37&gt;0,IF(D38+H37&lt;0,0,D38+H37),IF(D37-D38&lt;0,D38-D37,0))</f>
        <v>102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2" thickBot="1">
      <c r="A44" s="221" t="s">
        <v>395</v>
      </c>
      <c r="B44" s="208" t="s">
        <v>396</v>
      </c>
      <c r="C44" s="226">
        <f>IF(G42=0,IF(C42-C43&gt;0,C42-C43+G43,0),IF(G42-G43&lt;0,G43-G42+C42,0))</f>
        <v>0</v>
      </c>
      <c r="D44" s="227">
        <f>IF(H42=0,IF(D42-D43&gt;0,D42-D43+H43,0),IF(H42-H43&lt;0,H43-H42+D42,0))</f>
        <v>0</v>
      </c>
      <c r="E44" s="221" t="s">
        <v>397</v>
      </c>
      <c r="F44" s="228" t="s">
        <v>398</v>
      </c>
      <c r="G44" s="226">
        <f>IF(C42=0,IF(G42-G43&gt;0,G42-G43+C43,0),IF(C42-C43&lt;0,C43-C42+G43,0))</f>
        <v>115</v>
      </c>
      <c r="H44" s="227">
        <f>IF(D42=0,IF(H42-H43&gt;0,H42-H43+D43,0),IF(D42-D43&lt;0,D43-D42+H43,0))</f>
        <v>102</v>
      </c>
    </row>
    <row r="45" spans="1:8" ht="16.2" thickBot="1">
      <c r="A45" s="229" t="s">
        <v>399</v>
      </c>
      <c r="B45" s="230" t="s">
        <v>400</v>
      </c>
      <c r="C45" s="560">
        <f>C36+C38+C42</f>
        <v>115</v>
      </c>
      <c r="D45" s="561">
        <f>D36+D38+D42</f>
        <v>102</v>
      </c>
      <c r="E45" s="229" t="s">
        <v>401</v>
      </c>
      <c r="F45" s="231" t="s">
        <v>402</v>
      </c>
      <c r="G45" s="560">
        <f>G42+G36</f>
        <v>115</v>
      </c>
      <c r="H45" s="561">
        <f>H42+H36</f>
        <v>102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403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3" t="s">
        <v>8</v>
      </c>
      <c r="B50" s="636">
        <f>pdeReportingDate</f>
        <v>46107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4" t="s">
        <v>293</v>
      </c>
      <c r="B52" s="637" t="str">
        <f>authorName</f>
        <v>Прайм Бизнес Консулинг АД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5"/>
      <c r="C53" s="65"/>
      <c r="D53" s="65"/>
      <c r="E53" s="65"/>
      <c r="F53" s="65"/>
      <c r="G53" s="65"/>
      <c r="H53" s="65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1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1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5"/>
      <c r="B59" s="635"/>
      <c r="C59" s="635"/>
      <c r="D59" s="635"/>
      <c r="E59" s="635"/>
      <c r="F59" s="511"/>
      <c r="G59" s="38"/>
      <c r="H59" s="35"/>
    </row>
    <row r="60" spans="1:13">
      <c r="A60" s="615"/>
      <c r="B60" s="635"/>
      <c r="C60" s="635"/>
      <c r="D60" s="635"/>
      <c r="E60" s="635"/>
      <c r="F60" s="511"/>
      <c r="G60" s="38"/>
      <c r="H60" s="35"/>
    </row>
    <row r="61" spans="1:13">
      <c r="A61" s="615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Normal="100" zoomScaleSheetLayoutView="80" workbookViewId="0">
      <selection activeCell="D48" sqref="D48"/>
    </sheetView>
  </sheetViews>
  <sheetFormatPr defaultColWidth="9.33203125" defaultRowHeight="15.6"/>
  <cols>
    <col min="1" max="1" width="69.88671875" style="141" customWidth="1"/>
    <col min="2" max="2" width="11.88671875" style="141" bestFit="1" customWidth="1"/>
    <col min="3" max="4" width="22.6640625" style="141" customWidth="1"/>
    <col min="5" max="5" width="10.109375" style="141" customWidth="1"/>
    <col min="6" max="6" width="12" style="141" customWidth="1"/>
    <col min="7" max="7" width="12.109375" style="141" bestFit="1" customWidth="1"/>
    <col min="8" max="16384" width="9.332031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 ТРЕЙД ИНВЕСТ АДСИЦ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207612201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31.12.2025 г.</v>
      </c>
      <c r="B6" s="439"/>
      <c r="C6" s="64"/>
      <c r="D6" s="67"/>
      <c r="E6" s="140"/>
    </row>
    <row r="7" spans="1:13" ht="16.2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2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 ht="16.2">
      <c r="A10" s="246" t="s">
        <v>406</v>
      </c>
      <c r="B10" s="247"/>
      <c r="C10" s="248"/>
      <c r="D10" s="249"/>
      <c r="E10" s="620"/>
    </row>
    <row r="11" spans="1:13">
      <c r="A11" s="236" t="s">
        <v>407</v>
      </c>
      <c r="B11" s="146" t="s">
        <v>408</v>
      </c>
      <c r="C11" s="159"/>
      <c r="D11" s="158"/>
    </row>
    <row r="12" spans="1:13">
      <c r="A12" s="236" t="s">
        <v>409</v>
      </c>
      <c r="B12" s="146" t="s">
        <v>410</v>
      </c>
      <c r="C12" s="159">
        <v>-55</v>
      </c>
      <c r="D12" s="158">
        <v>-46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2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-70</v>
      </c>
      <c r="D14" s="158">
        <v>-42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8</v>
      </c>
      <c r="D15" s="158">
        <v>74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2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/>
      <c r="D20" s="158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2" thickBot="1">
      <c r="A21" s="250" t="s">
        <v>427</v>
      </c>
      <c r="B21" s="251" t="s">
        <v>428</v>
      </c>
      <c r="C21" s="581">
        <f>SUM(C11:C20)</f>
        <v>-117</v>
      </c>
      <c r="D21" s="582">
        <f>SUM(D11:D20)</f>
        <v>-14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 ht="16.2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/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/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/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/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/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2" thickBot="1">
      <c r="A33" s="250" t="s">
        <v>449</v>
      </c>
      <c r="B33" s="251" t="s">
        <v>450</v>
      </c>
      <c r="C33" s="581">
        <f>SUM(C23:C32)</f>
        <v>0</v>
      </c>
      <c r="D33" s="582">
        <f>SUM(D23:D32)</f>
        <v>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 ht="16.2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/>
      <c r="D35" s="158">
        <v>200</v>
      </c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/>
      <c r="D37" s="158"/>
    </row>
    <row r="38" spans="1:13">
      <c r="A38" s="236" t="s">
        <v>458</v>
      </c>
      <c r="B38" s="146" t="s">
        <v>459</v>
      </c>
      <c r="C38" s="159"/>
      <c r="D38" s="158"/>
    </row>
    <row r="39" spans="1:13">
      <c r="A39" s="236" t="s">
        <v>460</v>
      </c>
      <c r="B39" s="146" t="s">
        <v>461</v>
      </c>
      <c r="C39" s="159"/>
      <c r="D39" s="158"/>
    </row>
    <row r="40" spans="1:13" ht="31.2">
      <c r="A40" s="236" t="s">
        <v>462</v>
      </c>
      <c r="B40" s="146" t="s">
        <v>463</v>
      </c>
      <c r="C40" s="159"/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-1</v>
      </c>
      <c r="D42" s="158">
        <v>-1</v>
      </c>
      <c r="G42" s="147"/>
      <c r="H42" s="147"/>
    </row>
    <row r="43" spans="1:13" ht="16.2" thickBot="1">
      <c r="A43" s="253" t="s">
        <v>468</v>
      </c>
      <c r="B43" s="254" t="s">
        <v>469</v>
      </c>
      <c r="C43" s="583">
        <f>SUM(C35:C42)</f>
        <v>-1</v>
      </c>
      <c r="D43" s="584">
        <f>SUM(D35:D42)</f>
        <v>199</v>
      </c>
      <c r="G43" s="147"/>
      <c r="H43" s="147"/>
    </row>
    <row r="44" spans="1:13" ht="16.2" thickBot="1">
      <c r="A44" s="257" t="s">
        <v>470</v>
      </c>
      <c r="B44" s="258" t="s">
        <v>471</v>
      </c>
      <c r="C44" s="264">
        <f>C43+C33+C21</f>
        <v>-118</v>
      </c>
      <c r="D44" s="265">
        <f>D43+D33+D21</f>
        <v>185</v>
      </c>
      <c r="G44" s="147"/>
      <c r="H44" s="147"/>
    </row>
    <row r="45" spans="1:13" ht="16.8" thickBot="1">
      <c r="A45" s="259" t="s">
        <v>472</v>
      </c>
      <c r="B45" s="260" t="s">
        <v>473</v>
      </c>
      <c r="C45" s="266">
        <v>233</v>
      </c>
      <c r="D45" s="267">
        <v>48</v>
      </c>
      <c r="G45" s="147"/>
      <c r="H45" s="147"/>
    </row>
    <row r="46" spans="1:13" ht="16.8" thickBot="1">
      <c r="A46" s="262" t="s">
        <v>474</v>
      </c>
      <c r="B46" s="263" t="s">
        <v>475</v>
      </c>
      <c r="C46" s="268">
        <f>C45+C44</f>
        <v>115</v>
      </c>
      <c r="D46" s="269">
        <f>D45+D44</f>
        <v>233</v>
      </c>
      <c r="G46" s="147"/>
      <c r="H46" s="147"/>
    </row>
    <row r="47" spans="1:13">
      <c r="A47" s="261" t="s">
        <v>476</v>
      </c>
      <c r="B47" s="270" t="s">
        <v>477</v>
      </c>
      <c r="C47" s="255">
        <v>115</v>
      </c>
      <c r="D47" s="256">
        <v>233</v>
      </c>
      <c r="G47" s="147"/>
      <c r="H47" s="147"/>
    </row>
    <row r="48" spans="1:13" ht="16.2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11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12"/>
      <c r="B52" s="612"/>
      <c r="C52" s="612"/>
      <c r="D52" s="612"/>
      <c r="G52" s="147"/>
      <c r="H52" s="147"/>
    </row>
    <row r="53" spans="1:13">
      <c r="A53" s="612"/>
      <c r="B53" s="612"/>
      <c r="C53" s="612"/>
      <c r="D53" s="612"/>
      <c r="G53" s="147"/>
      <c r="H53" s="147"/>
    </row>
    <row r="54" spans="1:13" s="35" customFormat="1">
      <c r="A54" s="613" t="s">
        <v>8</v>
      </c>
      <c r="B54" s="636">
        <f>pdeReportingDate</f>
        <v>46107</v>
      </c>
      <c r="C54" s="636"/>
      <c r="D54" s="636"/>
      <c r="E54" s="636"/>
      <c r="F54" s="616"/>
      <c r="G54" s="616"/>
      <c r="H54" s="616"/>
      <c r="M54" s="80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4" t="s">
        <v>293</v>
      </c>
      <c r="B56" s="637" t="str">
        <f>authorName</f>
        <v>Прайм Бизнес Консулинг АД</v>
      </c>
      <c r="C56" s="637"/>
      <c r="D56" s="637"/>
      <c r="E56" s="637"/>
      <c r="F56" s="65"/>
      <c r="G56" s="65"/>
      <c r="H56" s="65"/>
    </row>
    <row r="57" spans="1:13" s="35" customFormat="1">
      <c r="A57" s="614"/>
      <c r="B57" s="637"/>
      <c r="C57" s="637"/>
      <c r="D57" s="637"/>
      <c r="E57" s="637"/>
      <c r="F57" s="65"/>
      <c r="G57" s="65"/>
      <c r="H57" s="65"/>
    </row>
    <row r="58" spans="1:13" s="35" customFormat="1">
      <c r="A58" s="614" t="s">
        <v>13</v>
      </c>
      <c r="B58" s="637"/>
      <c r="C58" s="637"/>
      <c r="D58" s="637"/>
      <c r="E58" s="637"/>
      <c r="F58" s="65"/>
      <c r="G58" s="65"/>
      <c r="H58" s="65"/>
    </row>
    <row r="59" spans="1:13" s="26" customFormat="1">
      <c r="A59" s="615"/>
      <c r="B59" s="635" t="s">
        <v>294</v>
      </c>
      <c r="C59" s="635"/>
      <c r="D59" s="635"/>
      <c r="E59" s="635"/>
      <c r="F59" s="511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1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5"/>
      <c r="B63" s="635"/>
      <c r="C63" s="635"/>
      <c r="D63" s="635"/>
      <c r="E63" s="635"/>
      <c r="F63" s="511"/>
      <c r="G63" s="38"/>
      <c r="H63" s="35"/>
    </row>
    <row r="64" spans="1:13">
      <c r="A64" s="615"/>
      <c r="B64" s="635"/>
      <c r="C64" s="635"/>
      <c r="D64" s="635"/>
      <c r="E64" s="635"/>
      <c r="F64" s="511"/>
      <c r="G64" s="38"/>
      <c r="H64" s="35"/>
    </row>
    <row r="65" spans="1:8">
      <c r="A65" s="615"/>
      <c r="B65" s="635"/>
      <c r="C65" s="635"/>
      <c r="D65" s="635"/>
      <c r="E65" s="635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70" zoomScaleNormal="100" zoomScaleSheetLayoutView="70" workbookViewId="0">
      <selection activeCell="J16" sqref="J16"/>
    </sheetView>
  </sheetViews>
  <sheetFormatPr defaultColWidth="9.33203125" defaultRowHeight="15.6"/>
  <cols>
    <col min="1" max="1" width="50.6640625" style="501" customWidth="1"/>
    <col min="2" max="2" width="10.6640625" style="502" customWidth="1"/>
    <col min="3" max="3" width="10.6640625" style="138" customWidth="1"/>
    <col min="4" max="4" width="12.6640625" style="138" customWidth="1"/>
    <col min="5" max="8" width="11.6640625" style="138" customWidth="1"/>
    <col min="9" max="10" width="10.6640625" style="138" customWidth="1"/>
    <col min="11" max="11" width="11.109375" style="138" customWidth="1"/>
    <col min="12" max="12" width="14.6640625" style="138" customWidth="1"/>
    <col min="13" max="13" width="16.88671875" style="138" customWidth="1"/>
    <col min="14" max="14" width="11" style="138" customWidth="1"/>
    <col min="15" max="16384" width="9.332031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 ТРЕЙД ИНВЕСТ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207612201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2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2">
      <c r="A8" s="645" t="s">
        <v>484</v>
      </c>
      <c r="B8" s="648" t="s">
        <v>485</v>
      </c>
      <c r="C8" s="641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1" t="s">
        <v>489</v>
      </c>
      <c r="L8" s="641" t="s">
        <v>490</v>
      </c>
      <c r="M8" s="471"/>
      <c r="N8" s="472"/>
    </row>
    <row r="9" spans="1:14" s="473" customFormat="1" ht="31.2">
      <c r="A9" s="646"/>
      <c r="B9" s="649"/>
      <c r="C9" s="642"/>
      <c r="D9" s="644" t="s">
        <v>491</v>
      </c>
      <c r="E9" s="644" t="s">
        <v>492</v>
      </c>
      <c r="F9" s="475" t="s">
        <v>493</v>
      </c>
      <c r="G9" s="475"/>
      <c r="H9" s="475"/>
      <c r="I9" s="651" t="s">
        <v>494</v>
      </c>
      <c r="J9" s="651" t="s">
        <v>495</v>
      </c>
      <c r="K9" s="642"/>
      <c r="L9" s="642"/>
      <c r="M9" s="476" t="s">
        <v>496</v>
      </c>
      <c r="N9" s="472"/>
    </row>
    <row r="10" spans="1:14" s="473" customFormat="1" ht="31.2">
      <c r="A10" s="647"/>
      <c r="B10" s="650"/>
      <c r="C10" s="643"/>
      <c r="D10" s="644"/>
      <c r="E10" s="644"/>
      <c r="F10" s="474" t="s">
        <v>497</v>
      </c>
      <c r="G10" s="474" t="s">
        <v>498</v>
      </c>
      <c r="H10" s="474" t="s">
        <v>499</v>
      </c>
      <c r="I10" s="643"/>
      <c r="J10" s="643"/>
      <c r="K10" s="643"/>
      <c r="L10" s="643"/>
      <c r="M10" s="477"/>
      <c r="N10" s="472"/>
    </row>
    <row r="11" spans="1:14" s="473" customFormat="1" ht="16.2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20"/>
    </row>
    <row r="13" spans="1:14">
      <c r="A13" s="486" t="s">
        <v>502</v>
      </c>
      <c r="B13" s="487" t="s">
        <v>503</v>
      </c>
      <c r="C13" s="518">
        <f>'1-Баланс'!H18</f>
        <v>700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0</v>
      </c>
      <c r="J13" s="518">
        <f>'1-Баланс'!H30+'1-Баланс'!H33</f>
        <v>-108</v>
      </c>
      <c r="K13" s="519"/>
      <c r="L13" s="518">
        <f>SUM(C13:K13)</f>
        <v>592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2</v>
      </c>
      <c r="K14" s="139">
        <f t="shared" si="0"/>
        <v>0</v>
      </c>
      <c r="L14" s="139">
        <f t="shared" ref="L14:L34" si="1">SUM(C14:K14)</f>
        <v>2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>
        <v>2</v>
      </c>
      <c r="K15" s="274"/>
      <c r="L15" s="518">
        <f t="shared" si="1"/>
        <v>2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2">
      <c r="A17" s="486" t="s">
        <v>510</v>
      </c>
      <c r="B17" s="487" t="s">
        <v>511</v>
      </c>
      <c r="C17" s="518">
        <f>C13+C14</f>
        <v>700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0</v>
      </c>
      <c r="J17" s="518">
        <f t="shared" si="2"/>
        <v>-106</v>
      </c>
      <c r="K17" s="518">
        <f t="shared" si="2"/>
        <v>0</v>
      </c>
      <c r="L17" s="518">
        <f t="shared" si="1"/>
        <v>594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0</v>
      </c>
      <c r="J18" s="518">
        <f>+'1-Баланс'!G33</f>
        <v>-115</v>
      </c>
      <c r="K18" s="519"/>
      <c r="L18" s="518">
        <f t="shared" si="1"/>
        <v>-115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2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2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700</v>
      </c>
      <c r="D31" s="518">
        <f t="shared" ref="D31:M31" si="6">D19+D22+D23+D26+D30+D29+D17+D18</f>
        <v>0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0</v>
      </c>
      <c r="J31" s="518">
        <f t="shared" si="6"/>
        <v>-221</v>
      </c>
      <c r="K31" s="518">
        <f t="shared" si="6"/>
        <v>0</v>
      </c>
      <c r="L31" s="518">
        <f t="shared" si="1"/>
        <v>479</v>
      </c>
      <c r="M31" s="520">
        <f t="shared" si="6"/>
        <v>0</v>
      </c>
      <c r="N31" s="137"/>
    </row>
    <row r="32" spans="1:14" ht="31.2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8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1.8" thickBot="1">
      <c r="A34" s="494" t="s">
        <v>542</v>
      </c>
      <c r="B34" s="495" t="s">
        <v>543</v>
      </c>
      <c r="C34" s="521">
        <f t="shared" ref="C34:K34" si="7">C31+C32+C33</f>
        <v>700</v>
      </c>
      <c r="D34" s="521">
        <f t="shared" si="7"/>
        <v>0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0</v>
      </c>
      <c r="J34" s="521">
        <f t="shared" si="7"/>
        <v>-221</v>
      </c>
      <c r="K34" s="521">
        <f t="shared" si="7"/>
        <v>0</v>
      </c>
      <c r="L34" s="521">
        <f t="shared" si="1"/>
        <v>479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3" t="s">
        <v>8</v>
      </c>
      <c r="B38" s="636">
        <f>pdeReportingDate</f>
        <v>46107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Прайм Бизнес Консулинг АД</v>
      </c>
      <c r="C40" s="637"/>
      <c r="D40" s="637"/>
      <c r="E40" s="637"/>
      <c r="F40" s="637"/>
      <c r="G40" s="637"/>
      <c r="H40" s="637"/>
    </row>
    <row r="41" spans="1:13">
      <c r="A41" s="614"/>
      <c r="B41" s="65"/>
      <c r="C41" s="65"/>
      <c r="D41" s="65"/>
      <c r="E41" s="65"/>
      <c r="F41" s="65"/>
      <c r="G41" s="65"/>
      <c r="H41" s="65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1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1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5"/>
      <c r="B47" s="635"/>
      <c r="C47" s="635"/>
      <c r="D47" s="635"/>
      <c r="E47" s="635"/>
      <c r="F47" s="511"/>
      <c r="G47" s="38"/>
      <c r="H47" s="35"/>
    </row>
    <row r="48" spans="1:13">
      <c r="A48" s="615"/>
      <c r="B48" s="635"/>
      <c r="C48" s="635"/>
      <c r="D48" s="635"/>
      <c r="E48" s="635"/>
      <c r="F48" s="511"/>
      <c r="G48" s="38"/>
      <c r="H48" s="35"/>
    </row>
    <row r="49" spans="1:8">
      <c r="A49" s="615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0" zoomScaleNormal="70" zoomScaleSheetLayoutView="100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1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ТЕ ТРЕЙД ИНВЕСТ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207612201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8"/>
      <c r="F5" s="35"/>
      <c r="G5" s="620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20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20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20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 ht="16.2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 ht="16.2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 ht="16.2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 ht="16.2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 ht="16.2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 ht="16.2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 ht="16.2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 ht="16.2">
      <c r="A80" s="446" t="s">
        <v>566</v>
      </c>
      <c r="B80" s="450"/>
      <c r="C80" s="416"/>
      <c r="D80" s="416"/>
      <c r="E80" s="416"/>
      <c r="F80" s="416"/>
    </row>
    <row r="81" spans="1:6" ht="16.2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 ht="16.2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 ht="16.2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 ht="16.2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 ht="16.2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 ht="16.2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 ht="16.2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3" t="s">
        <v>8</v>
      </c>
      <c r="B151" s="636">
        <f>pdeReportingDate</f>
        <v>46107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Прайм Бизнес Консулинг АД</v>
      </c>
      <c r="C153" s="637"/>
      <c r="D153" s="637"/>
      <c r="E153" s="637"/>
      <c r="F153" s="637"/>
      <c r="G153" s="637"/>
      <c r="H153" s="637"/>
    </row>
    <row r="154" spans="1:8">
      <c r="A154" s="614"/>
      <c r="B154" s="65"/>
      <c r="C154" s="65"/>
      <c r="D154" s="65"/>
      <c r="E154" s="65"/>
      <c r="F154" s="65"/>
      <c r="G154" s="65"/>
      <c r="H154" s="65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1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1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5"/>
      <c r="B160" s="635"/>
      <c r="C160" s="635"/>
      <c r="D160" s="635"/>
      <c r="E160" s="635"/>
      <c r="F160" s="511"/>
      <c r="G160" s="38"/>
      <c r="H160" s="35"/>
    </row>
    <row r="161" spans="1:8">
      <c r="A161" s="615"/>
      <c r="B161" s="635"/>
      <c r="C161" s="635"/>
      <c r="D161" s="635"/>
      <c r="E161" s="635"/>
      <c r="F161" s="511"/>
      <c r="G161" s="38"/>
      <c r="H161" s="35"/>
    </row>
    <row r="162" spans="1:8">
      <c r="A162" s="615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9" zoomScale="55" zoomScaleNormal="85" zoomScaleSheetLayoutView="55" workbookViewId="0">
      <selection activeCell="S9" sqref="S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 ТРЕЙД ИНВЕСТ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207612201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2">
      <c r="A7" s="656" t="s">
        <v>484</v>
      </c>
      <c r="B7" s="657"/>
      <c r="C7" s="660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2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2" t="s">
        <v>578</v>
      </c>
      <c r="R7" s="654" t="s">
        <v>579</v>
      </c>
    </row>
    <row r="8" spans="1:19" s="92" customFormat="1" ht="66.75" customHeight="1">
      <c r="A8" s="658"/>
      <c r="B8" s="659"/>
      <c r="C8" s="661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3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3"/>
      <c r="R8" s="655"/>
    </row>
    <row r="9" spans="1:19" s="92" customFormat="1" ht="16.2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20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2">
      <c r="A17" s="295" t="s">
        <v>610</v>
      </c>
      <c r="B17" s="127" t="s">
        <v>611</v>
      </c>
      <c r="C17" s="126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3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 ht="16.2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 ht="16.2">
      <c r="A20" s="297" t="s">
        <v>617</v>
      </c>
      <c r="B20" s="281" t="s">
        <v>618</v>
      </c>
      <c r="C20" s="128" t="s">
        <v>619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 ht="16.2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 ht="16.2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 ht="16.2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 ht="16.2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 ht="16.2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2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0</v>
      </c>
      <c r="H43" s="305">
        <f t="shared" si="11"/>
        <v>0</v>
      </c>
      <c r="I43" s="305">
        <f t="shared" si="11"/>
        <v>0</v>
      </c>
      <c r="J43" s="305">
        <f t="shared" si="11"/>
        <v>0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3" t="s">
        <v>8</v>
      </c>
      <c r="C46" s="636">
        <f>pdeReportingDate</f>
        <v>46107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Прайм Бизнес Консулинг АД</v>
      </c>
      <c r="D48" s="637"/>
      <c r="E48" s="637"/>
      <c r="F48" s="637"/>
      <c r="G48" s="637"/>
      <c r="H48" s="637"/>
      <c r="I48" s="637"/>
    </row>
    <row r="49" spans="2:9">
      <c r="B49" s="614"/>
      <c r="C49" s="65"/>
      <c r="D49" s="65"/>
      <c r="E49" s="65"/>
      <c r="F49" s="65"/>
      <c r="G49" s="65"/>
      <c r="H49" s="65"/>
      <c r="I49" s="65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1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1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5"/>
      <c r="C55" s="635"/>
      <c r="D55" s="635"/>
      <c r="E55" s="635"/>
      <c r="F55" s="635"/>
      <c r="G55" s="511"/>
      <c r="H55" s="38"/>
      <c r="I55" s="35"/>
    </row>
    <row r="56" spans="2:9">
      <c r="B56" s="615"/>
      <c r="C56" s="635"/>
      <c r="D56" s="635"/>
      <c r="E56" s="635"/>
      <c r="F56" s="635"/>
      <c r="G56" s="511"/>
      <c r="H56" s="38"/>
      <c r="I56" s="35"/>
    </row>
    <row r="57" spans="2:9">
      <c r="B57" s="615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122"/>
  <sheetViews>
    <sheetView view="pageBreakPreview" topLeftCell="A77" zoomScale="80" zoomScaleNormal="85" zoomScaleSheetLayoutView="80" workbookViewId="0">
      <selection activeCell="C97" sqref="C97:D97"/>
    </sheetView>
  </sheetViews>
  <sheetFormatPr defaultColWidth="10.6640625" defaultRowHeight="15.6"/>
  <cols>
    <col min="1" max="1" width="52.6640625" style="32" customWidth="1"/>
    <col min="2" max="2" width="10.6640625" style="91"/>
    <col min="3" max="3" width="17.6640625" style="32" customWidth="1"/>
    <col min="4" max="5" width="15.6640625" style="32" customWidth="1"/>
    <col min="6" max="6" width="16.88671875" style="32" customWidth="1"/>
    <col min="7" max="256" width="10.6640625" style="32"/>
    <col min="257" max="257" width="52.6640625" style="32" customWidth="1"/>
    <col min="258" max="258" width="10.6640625" style="32"/>
    <col min="259" max="259" width="17.6640625" style="32" customWidth="1"/>
    <col min="260" max="261" width="15.6640625" style="32" customWidth="1"/>
    <col min="262" max="262" width="16.88671875" style="32" customWidth="1"/>
    <col min="263" max="512" width="10.6640625" style="32"/>
    <col min="513" max="513" width="52.6640625" style="32" customWidth="1"/>
    <col min="514" max="514" width="10.6640625" style="32"/>
    <col min="515" max="515" width="17.6640625" style="32" customWidth="1"/>
    <col min="516" max="517" width="15.6640625" style="32" customWidth="1"/>
    <col min="518" max="518" width="16.88671875" style="32" customWidth="1"/>
    <col min="519" max="768" width="10.6640625" style="32"/>
    <col min="769" max="769" width="52.6640625" style="32" customWidth="1"/>
    <col min="770" max="770" width="10.6640625" style="32"/>
    <col min="771" max="771" width="17.6640625" style="32" customWidth="1"/>
    <col min="772" max="773" width="15.6640625" style="32" customWidth="1"/>
    <col min="774" max="774" width="16.88671875" style="32" customWidth="1"/>
    <col min="775" max="1024" width="10.6640625" style="32"/>
    <col min="1025" max="1025" width="52.6640625" style="32" customWidth="1"/>
    <col min="1026" max="1026" width="10.6640625" style="32"/>
    <col min="1027" max="1027" width="17.6640625" style="32" customWidth="1"/>
    <col min="1028" max="1029" width="15.6640625" style="32" customWidth="1"/>
    <col min="1030" max="1030" width="16.88671875" style="32" customWidth="1"/>
    <col min="1031" max="1280" width="10.6640625" style="32"/>
    <col min="1281" max="1281" width="52.6640625" style="32" customWidth="1"/>
    <col min="1282" max="1282" width="10.6640625" style="32"/>
    <col min="1283" max="1283" width="17.6640625" style="32" customWidth="1"/>
    <col min="1284" max="1285" width="15.6640625" style="32" customWidth="1"/>
    <col min="1286" max="1286" width="16.88671875" style="32" customWidth="1"/>
    <col min="1287" max="1536" width="10.6640625" style="32"/>
    <col min="1537" max="1537" width="52.6640625" style="32" customWidth="1"/>
    <col min="1538" max="1538" width="10.6640625" style="32"/>
    <col min="1539" max="1539" width="17.6640625" style="32" customWidth="1"/>
    <col min="1540" max="1541" width="15.6640625" style="32" customWidth="1"/>
    <col min="1542" max="1542" width="16.88671875" style="32" customWidth="1"/>
    <col min="1543" max="1792" width="10.6640625" style="32"/>
    <col min="1793" max="1793" width="52.6640625" style="32" customWidth="1"/>
    <col min="1794" max="1794" width="10.6640625" style="32"/>
    <col min="1795" max="1795" width="17.6640625" style="32" customWidth="1"/>
    <col min="1796" max="1797" width="15.6640625" style="32" customWidth="1"/>
    <col min="1798" max="1798" width="16.88671875" style="32" customWidth="1"/>
    <col min="1799" max="2048" width="10.6640625" style="32"/>
    <col min="2049" max="2049" width="52.6640625" style="32" customWidth="1"/>
    <col min="2050" max="2050" width="10.6640625" style="32"/>
    <col min="2051" max="2051" width="17.6640625" style="32" customWidth="1"/>
    <col min="2052" max="2053" width="15.6640625" style="32" customWidth="1"/>
    <col min="2054" max="2054" width="16.88671875" style="32" customWidth="1"/>
    <col min="2055" max="2304" width="10.6640625" style="32"/>
    <col min="2305" max="2305" width="52.6640625" style="32" customWidth="1"/>
    <col min="2306" max="2306" width="10.6640625" style="32"/>
    <col min="2307" max="2307" width="17.6640625" style="32" customWidth="1"/>
    <col min="2308" max="2309" width="15.6640625" style="32" customWidth="1"/>
    <col min="2310" max="2310" width="16.88671875" style="32" customWidth="1"/>
    <col min="2311" max="2560" width="10.6640625" style="32"/>
    <col min="2561" max="2561" width="52.6640625" style="32" customWidth="1"/>
    <col min="2562" max="2562" width="10.6640625" style="32"/>
    <col min="2563" max="2563" width="17.6640625" style="32" customWidth="1"/>
    <col min="2564" max="2565" width="15.6640625" style="32" customWidth="1"/>
    <col min="2566" max="2566" width="16.88671875" style="32" customWidth="1"/>
    <col min="2567" max="2816" width="10.6640625" style="32"/>
    <col min="2817" max="2817" width="52.6640625" style="32" customWidth="1"/>
    <col min="2818" max="2818" width="10.6640625" style="32"/>
    <col min="2819" max="2819" width="17.6640625" style="32" customWidth="1"/>
    <col min="2820" max="2821" width="15.6640625" style="32" customWidth="1"/>
    <col min="2822" max="2822" width="16.88671875" style="32" customWidth="1"/>
    <col min="2823" max="3072" width="10.6640625" style="32"/>
    <col min="3073" max="3073" width="52.6640625" style="32" customWidth="1"/>
    <col min="3074" max="3074" width="10.6640625" style="32"/>
    <col min="3075" max="3075" width="17.6640625" style="32" customWidth="1"/>
    <col min="3076" max="3077" width="15.6640625" style="32" customWidth="1"/>
    <col min="3078" max="3078" width="16.88671875" style="32" customWidth="1"/>
    <col min="3079" max="3328" width="10.6640625" style="32"/>
    <col min="3329" max="3329" width="52.6640625" style="32" customWidth="1"/>
    <col min="3330" max="3330" width="10.6640625" style="32"/>
    <col min="3331" max="3331" width="17.6640625" style="32" customWidth="1"/>
    <col min="3332" max="3333" width="15.6640625" style="32" customWidth="1"/>
    <col min="3334" max="3334" width="16.88671875" style="32" customWidth="1"/>
    <col min="3335" max="3584" width="10.6640625" style="32"/>
    <col min="3585" max="3585" width="52.6640625" style="32" customWidth="1"/>
    <col min="3586" max="3586" width="10.6640625" style="32"/>
    <col min="3587" max="3587" width="17.6640625" style="32" customWidth="1"/>
    <col min="3588" max="3589" width="15.6640625" style="32" customWidth="1"/>
    <col min="3590" max="3590" width="16.88671875" style="32" customWidth="1"/>
    <col min="3591" max="3840" width="10.6640625" style="32"/>
    <col min="3841" max="3841" width="52.6640625" style="32" customWidth="1"/>
    <col min="3842" max="3842" width="10.6640625" style="32"/>
    <col min="3843" max="3843" width="17.6640625" style="32" customWidth="1"/>
    <col min="3844" max="3845" width="15.6640625" style="32" customWidth="1"/>
    <col min="3846" max="3846" width="16.88671875" style="32" customWidth="1"/>
    <col min="3847" max="4096" width="10.6640625" style="32"/>
    <col min="4097" max="4097" width="52.6640625" style="32" customWidth="1"/>
    <col min="4098" max="4098" width="10.6640625" style="32"/>
    <col min="4099" max="4099" width="17.6640625" style="32" customWidth="1"/>
    <col min="4100" max="4101" width="15.6640625" style="32" customWidth="1"/>
    <col min="4102" max="4102" width="16.88671875" style="32" customWidth="1"/>
    <col min="4103" max="4352" width="10.6640625" style="32"/>
    <col min="4353" max="4353" width="52.6640625" style="32" customWidth="1"/>
    <col min="4354" max="4354" width="10.6640625" style="32"/>
    <col min="4355" max="4355" width="17.6640625" style="32" customWidth="1"/>
    <col min="4356" max="4357" width="15.6640625" style="32" customWidth="1"/>
    <col min="4358" max="4358" width="16.88671875" style="32" customWidth="1"/>
    <col min="4359" max="4608" width="10.6640625" style="32"/>
    <col min="4609" max="4609" width="52.6640625" style="32" customWidth="1"/>
    <col min="4610" max="4610" width="10.6640625" style="32"/>
    <col min="4611" max="4611" width="17.6640625" style="32" customWidth="1"/>
    <col min="4612" max="4613" width="15.6640625" style="32" customWidth="1"/>
    <col min="4614" max="4614" width="16.88671875" style="32" customWidth="1"/>
    <col min="4615" max="4864" width="10.6640625" style="32"/>
    <col min="4865" max="4865" width="52.6640625" style="32" customWidth="1"/>
    <col min="4866" max="4866" width="10.6640625" style="32"/>
    <col min="4867" max="4867" width="17.6640625" style="32" customWidth="1"/>
    <col min="4868" max="4869" width="15.6640625" style="32" customWidth="1"/>
    <col min="4870" max="4870" width="16.88671875" style="32" customWidth="1"/>
    <col min="4871" max="5120" width="10.6640625" style="32"/>
    <col min="5121" max="5121" width="52.6640625" style="32" customWidth="1"/>
    <col min="5122" max="5122" width="10.6640625" style="32"/>
    <col min="5123" max="5123" width="17.6640625" style="32" customWidth="1"/>
    <col min="5124" max="5125" width="15.6640625" style="32" customWidth="1"/>
    <col min="5126" max="5126" width="16.88671875" style="32" customWidth="1"/>
    <col min="5127" max="5376" width="10.6640625" style="32"/>
    <col min="5377" max="5377" width="52.6640625" style="32" customWidth="1"/>
    <col min="5378" max="5378" width="10.6640625" style="32"/>
    <col min="5379" max="5379" width="17.6640625" style="32" customWidth="1"/>
    <col min="5380" max="5381" width="15.6640625" style="32" customWidth="1"/>
    <col min="5382" max="5382" width="16.88671875" style="32" customWidth="1"/>
    <col min="5383" max="5632" width="10.6640625" style="32"/>
    <col min="5633" max="5633" width="52.6640625" style="32" customWidth="1"/>
    <col min="5634" max="5634" width="10.6640625" style="32"/>
    <col min="5635" max="5635" width="17.6640625" style="32" customWidth="1"/>
    <col min="5636" max="5637" width="15.6640625" style="32" customWidth="1"/>
    <col min="5638" max="5638" width="16.88671875" style="32" customWidth="1"/>
    <col min="5639" max="5888" width="10.6640625" style="32"/>
    <col min="5889" max="5889" width="52.6640625" style="32" customWidth="1"/>
    <col min="5890" max="5890" width="10.6640625" style="32"/>
    <col min="5891" max="5891" width="17.6640625" style="32" customWidth="1"/>
    <col min="5892" max="5893" width="15.6640625" style="32" customWidth="1"/>
    <col min="5894" max="5894" width="16.88671875" style="32" customWidth="1"/>
    <col min="5895" max="6144" width="10.6640625" style="32"/>
    <col min="6145" max="6145" width="52.6640625" style="32" customWidth="1"/>
    <col min="6146" max="6146" width="10.6640625" style="32"/>
    <col min="6147" max="6147" width="17.6640625" style="32" customWidth="1"/>
    <col min="6148" max="6149" width="15.6640625" style="32" customWidth="1"/>
    <col min="6150" max="6150" width="16.88671875" style="32" customWidth="1"/>
    <col min="6151" max="6400" width="10.6640625" style="32"/>
    <col min="6401" max="6401" width="52.6640625" style="32" customWidth="1"/>
    <col min="6402" max="6402" width="10.6640625" style="32"/>
    <col min="6403" max="6403" width="17.6640625" style="32" customWidth="1"/>
    <col min="6404" max="6405" width="15.6640625" style="32" customWidth="1"/>
    <col min="6406" max="6406" width="16.88671875" style="32" customWidth="1"/>
    <col min="6407" max="6656" width="10.6640625" style="32"/>
    <col min="6657" max="6657" width="52.6640625" style="32" customWidth="1"/>
    <col min="6658" max="6658" width="10.6640625" style="32"/>
    <col min="6659" max="6659" width="17.6640625" style="32" customWidth="1"/>
    <col min="6660" max="6661" width="15.6640625" style="32" customWidth="1"/>
    <col min="6662" max="6662" width="16.88671875" style="32" customWidth="1"/>
    <col min="6663" max="6912" width="10.6640625" style="32"/>
    <col min="6913" max="6913" width="52.6640625" style="32" customWidth="1"/>
    <col min="6914" max="6914" width="10.6640625" style="32"/>
    <col min="6915" max="6915" width="17.6640625" style="32" customWidth="1"/>
    <col min="6916" max="6917" width="15.6640625" style="32" customWidth="1"/>
    <col min="6918" max="6918" width="16.88671875" style="32" customWidth="1"/>
    <col min="6919" max="7168" width="10.6640625" style="32"/>
    <col min="7169" max="7169" width="52.6640625" style="32" customWidth="1"/>
    <col min="7170" max="7170" width="10.6640625" style="32"/>
    <col min="7171" max="7171" width="17.6640625" style="32" customWidth="1"/>
    <col min="7172" max="7173" width="15.6640625" style="32" customWidth="1"/>
    <col min="7174" max="7174" width="16.88671875" style="32" customWidth="1"/>
    <col min="7175" max="7424" width="10.6640625" style="32"/>
    <col min="7425" max="7425" width="52.6640625" style="32" customWidth="1"/>
    <col min="7426" max="7426" width="10.6640625" style="32"/>
    <col min="7427" max="7427" width="17.6640625" style="32" customWidth="1"/>
    <col min="7428" max="7429" width="15.6640625" style="32" customWidth="1"/>
    <col min="7430" max="7430" width="16.88671875" style="32" customWidth="1"/>
    <col min="7431" max="7680" width="10.6640625" style="32"/>
    <col min="7681" max="7681" width="52.6640625" style="32" customWidth="1"/>
    <col min="7682" max="7682" width="10.6640625" style="32"/>
    <col min="7683" max="7683" width="17.6640625" style="32" customWidth="1"/>
    <col min="7684" max="7685" width="15.6640625" style="32" customWidth="1"/>
    <col min="7686" max="7686" width="16.88671875" style="32" customWidth="1"/>
    <col min="7687" max="7936" width="10.6640625" style="32"/>
    <col min="7937" max="7937" width="52.6640625" style="32" customWidth="1"/>
    <col min="7938" max="7938" width="10.6640625" style="32"/>
    <col min="7939" max="7939" width="17.6640625" style="32" customWidth="1"/>
    <col min="7940" max="7941" width="15.6640625" style="32" customWidth="1"/>
    <col min="7942" max="7942" width="16.88671875" style="32" customWidth="1"/>
    <col min="7943" max="8192" width="10.6640625" style="32"/>
    <col min="8193" max="8193" width="52.6640625" style="32" customWidth="1"/>
    <col min="8194" max="8194" width="10.6640625" style="32"/>
    <col min="8195" max="8195" width="17.6640625" style="32" customWidth="1"/>
    <col min="8196" max="8197" width="15.6640625" style="32" customWidth="1"/>
    <col min="8198" max="8198" width="16.88671875" style="32" customWidth="1"/>
    <col min="8199" max="8448" width="10.6640625" style="32"/>
    <col min="8449" max="8449" width="52.6640625" style="32" customWidth="1"/>
    <col min="8450" max="8450" width="10.6640625" style="32"/>
    <col min="8451" max="8451" width="17.6640625" style="32" customWidth="1"/>
    <col min="8452" max="8453" width="15.6640625" style="32" customWidth="1"/>
    <col min="8454" max="8454" width="16.88671875" style="32" customWidth="1"/>
    <col min="8455" max="8704" width="10.6640625" style="32"/>
    <col min="8705" max="8705" width="52.6640625" style="32" customWidth="1"/>
    <col min="8706" max="8706" width="10.6640625" style="32"/>
    <col min="8707" max="8707" width="17.6640625" style="32" customWidth="1"/>
    <col min="8708" max="8709" width="15.6640625" style="32" customWidth="1"/>
    <col min="8710" max="8710" width="16.88671875" style="32" customWidth="1"/>
    <col min="8711" max="8960" width="10.6640625" style="32"/>
    <col min="8961" max="8961" width="52.6640625" style="32" customWidth="1"/>
    <col min="8962" max="8962" width="10.6640625" style="32"/>
    <col min="8963" max="8963" width="17.6640625" style="32" customWidth="1"/>
    <col min="8964" max="8965" width="15.6640625" style="32" customWidth="1"/>
    <col min="8966" max="8966" width="16.88671875" style="32" customWidth="1"/>
    <col min="8967" max="9216" width="10.6640625" style="32"/>
    <col min="9217" max="9217" width="52.6640625" style="32" customWidth="1"/>
    <col min="9218" max="9218" width="10.6640625" style="32"/>
    <col min="9219" max="9219" width="17.6640625" style="32" customWidth="1"/>
    <col min="9220" max="9221" width="15.6640625" style="32" customWidth="1"/>
    <col min="9222" max="9222" width="16.88671875" style="32" customWidth="1"/>
    <col min="9223" max="9472" width="10.6640625" style="32"/>
    <col min="9473" max="9473" width="52.6640625" style="32" customWidth="1"/>
    <col min="9474" max="9474" width="10.6640625" style="32"/>
    <col min="9475" max="9475" width="17.6640625" style="32" customWidth="1"/>
    <col min="9476" max="9477" width="15.6640625" style="32" customWidth="1"/>
    <col min="9478" max="9478" width="16.88671875" style="32" customWidth="1"/>
    <col min="9479" max="9728" width="10.6640625" style="32"/>
    <col min="9729" max="9729" width="52.6640625" style="32" customWidth="1"/>
    <col min="9730" max="9730" width="10.6640625" style="32"/>
    <col min="9731" max="9731" width="17.6640625" style="32" customWidth="1"/>
    <col min="9732" max="9733" width="15.6640625" style="32" customWidth="1"/>
    <col min="9734" max="9734" width="16.88671875" style="32" customWidth="1"/>
    <col min="9735" max="9984" width="10.6640625" style="32"/>
    <col min="9985" max="9985" width="52.6640625" style="32" customWidth="1"/>
    <col min="9986" max="9986" width="10.6640625" style="32"/>
    <col min="9987" max="9987" width="17.6640625" style="32" customWidth="1"/>
    <col min="9988" max="9989" width="15.6640625" style="32" customWidth="1"/>
    <col min="9990" max="9990" width="16.88671875" style="32" customWidth="1"/>
    <col min="9991" max="10240" width="10.6640625" style="32"/>
    <col min="10241" max="10241" width="52.6640625" style="32" customWidth="1"/>
    <col min="10242" max="10242" width="10.6640625" style="32"/>
    <col min="10243" max="10243" width="17.6640625" style="32" customWidth="1"/>
    <col min="10244" max="10245" width="15.6640625" style="32" customWidth="1"/>
    <col min="10246" max="10246" width="16.88671875" style="32" customWidth="1"/>
    <col min="10247" max="10496" width="10.6640625" style="32"/>
    <col min="10497" max="10497" width="52.6640625" style="32" customWidth="1"/>
    <col min="10498" max="10498" width="10.6640625" style="32"/>
    <col min="10499" max="10499" width="17.6640625" style="32" customWidth="1"/>
    <col min="10500" max="10501" width="15.6640625" style="32" customWidth="1"/>
    <col min="10502" max="10502" width="16.88671875" style="32" customWidth="1"/>
    <col min="10503" max="10752" width="10.6640625" style="32"/>
    <col min="10753" max="10753" width="52.6640625" style="32" customWidth="1"/>
    <col min="10754" max="10754" width="10.6640625" style="32"/>
    <col min="10755" max="10755" width="17.6640625" style="32" customWidth="1"/>
    <col min="10756" max="10757" width="15.6640625" style="32" customWidth="1"/>
    <col min="10758" max="10758" width="16.88671875" style="32" customWidth="1"/>
    <col min="10759" max="11008" width="10.6640625" style="32"/>
    <col min="11009" max="11009" width="52.6640625" style="32" customWidth="1"/>
    <col min="11010" max="11010" width="10.6640625" style="32"/>
    <col min="11011" max="11011" width="17.6640625" style="32" customWidth="1"/>
    <col min="11012" max="11013" width="15.6640625" style="32" customWidth="1"/>
    <col min="11014" max="11014" width="16.88671875" style="32" customWidth="1"/>
    <col min="11015" max="11264" width="10.6640625" style="32"/>
    <col min="11265" max="11265" width="52.6640625" style="32" customWidth="1"/>
    <col min="11266" max="11266" width="10.6640625" style="32"/>
    <col min="11267" max="11267" width="17.6640625" style="32" customWidth="1"/>
    <col min="11268" max="11269" width="15.6640625" style="32" customWidth="1"/>
    <col min="11270" max="11270" width="16.88671875" style="32" customWidth="1"/>
    <col min="11271" max="11520" width="10.6640625" style="32"/>
    <col min="11521" max="11521" width="52.6640625" style="32" customWidth="1"/>
    <col min="11522" max="11522" width="10.6640625" style="32"/>
    <col min="11523" max="11523" width="17.6640625" style="32" customWidth="1"/>
    <col min="11524" max="11525" width="15.6640625" style="32" customWidth="1"/>
    <col min="11526" max="11526" width="16.88671875" style="32" customWidth="1"/>
    <col min="11527" max="11776" width="10.6640625" style="32"/>
    <col min="11777" max="11777" width="52.6640625" style="32" customWidth="1"/>
    <col min="11778" max="11778" width="10.6640625" style="32"/>
    <col min="11779" max="11779" width="17.6640625" style="32" customWidth="1"/>
    <col min="11780" max="11781" width="15.6640625" style="32" customWidth="1"/>
    <col min="11782" max="11782" width="16.88671875" style="32" customWidth="1"/>
    <col min="11783" max="12032" width="10.6640625" style="32"/>
    <col min="12033" max="12033" width="52.6640625" style="32" customWidth="1"/>
    <col min="12034" max="12034" width="10.6640625" style="32"/>
    <col min="12035" max="12035" width="17.6640625" style="32" customWidth="1"/>
    <col min="12036" max="12037" width="15.6640625" style="32" customWidth="1"/>
    <col min="12038" max="12038" width="16.88671875" style="32" customWidth="1"/>
    <col min="12039" max="12288" width="10.6640625" style="32"/>
    <col min="12289" max="12289" width="52.6640625" style="32" customWidth="1"/>
    <col min="12290" max="12290" width="10.6640625" style="32"/>
    <col min="12291" max="12291" width="17.6640625" style="32" customWidth="1"/>
    <col min="12292" max="12293" width="15.6640625" style="32" customWidth="1"/>
    <col min="12294" max="12294" width="16.88671875" style="32" customWidth="1"/>
    <col min="12295" max="12544" width="10.6640625" style="32"/>
    <col min="12545" max="12545" width="52.6640625" style="32" customWidth="1"/>
    <col min="12546" max="12546" width="10.6640625" style="32"/>
    <col min="12547" max="12547" width="17.6640625" style="32" customWidth="1"/>
    <col min="12548" max="12549" width="15.6640625" style="32" customWidth="1"/>
    <col min="12550" max="12550" width="16.88671875" style="32" customWidth="1"/>
    <col min="12551" max="12800" width="10.6640625" style="32"/>
    <col min="12801" max="12801" width="52.6640625" style="32" customWidth="1"/>
    <col min="12802" max="12802" width="10.6640625" style="32"/>
    <col min="12803" max="12803" width="17.6640625" style="32" customWidth="1"/>
    <col min="12804" max="12805" width="15.6640625" style="32" customWidth="1"/>
    <col min="12806" max="12806" width="16.88671875" style="32" customWidth="1"/>
    <col min="12807" max="13056" width="10.6640625" style="32"/>
    <col min="13057" max="13057" width="52.6640625" style="32" customWidth="1"/>
    <col min="13058" max="13058" width="10.6640625" style="32"/>
    <col min="13059" max="13059" width="17.6640625" style="32" customWidth="1"/>
    <col min="13060" max="13061" width="15.6640625" style="32" customWidth="1"/>
    <col min="13062" max="13062" width="16.88671875" style="32" customWidth="1"/>
    <col min="13063" max="13312" width="10.6640625" style="32"/>
    <col min="13313" max="13313" width="52.6640625" style="32" customWidth="1"/>
    <col min="13314" max="13314" width="10.6640625" style="32"/>
    <col min="13315" max="13315" width="17.6640625" style="32" customWidth="1"/>
    <col min="13316" max="13317" width="15.6640625" style="32" customWidth="1"/>
    <col min="13318" max="13318" width="16.88671875" style="32" customWidth="1"/>
    <col min="13319" max="13568" width="10.6640625" style="32"/>
    <col min="13569" max="13569" width="52.6640625" style="32" customWidth="1"/>
    <col min="13570" max="13570" width="10.6640625" style="32"/>
    <col min="13571" max="13571" width="17.6640625" style="32" customWidth="1"/>
    <col min="13572" max="13573" width="15.6640625" style="32" customWidth="1"/>
    <col min="13574" max="13574" width="16.88671875" style="32" customWidth="1"/>
    <col min="13575" max="13824" width="10.6640625" style="32"/>
    <col min="13825" max="13825" width="52.6640625" style="32" customWidth="1"/>
    <col min="13826" max="13826" width="10.6640625" style="32"/>
    <col min="13827" max="13827" width="17.6640625" style="32" customWidth="1"/>
    <col min="13828" max="13829" width="15.6640625" style="32" customWidth="1"/>
    <col min="13830" max="13830" width="16.88671875" style="32" customWidth="1"/>
    <col min="13831" max="14080" width="10.6640625" style="32"/>
    <col min="14081" max="14081" width="52.6640625" style="32" customWidth="1"/>
    <col min="14082" max="14082" width="10.6640625" style="32"/>
    <col min="14083" max="14083" width="17.6640625" style="32" customWidth="1"/>
    <col min="14084" max="14085" width="15.6640625" style="32" customWidth="1"/>
    <col min="14086" max="14086" width="16.88671875" style="32" customWidth="1"/>
    <col min="14087" max="14336" width="10.6640625" style="32"/>
    <col min="14337" max="14337" width="52.6640625" style="32" customWidth="1"/>
    <col min="14338" max="14338" width="10.6640625" style="32"/>
    <col min="14339" max="14339" width="17.6640625" style="32" customWidth="1"/>
    <col min="14340" max="14341" width="15.6640625" style="32" customWidth="1"/>
    <col min="14342" max="14342" width="16.88671875" style="32" customWidth="1"/>
    <col min="14343" max="14592" width="10.6640625" style="32"/>
    <col min="14593" max="14593" width="52.6640625" style="32" customWidth="1"/>
    <col min="14594" max="14594" width="10.6640625" style="32"/>
    <col min="14595" max="14595" width="17.6640625" style="32" customWidth="1"/>
    <col min="14596" max="14597" width="15.6640625" style="32" customWidth="1"/>
    <col min="14598" max="14598" width="16.88671875" style="32" customWidth="1"/>
    <col min="14599" max="14848" width="10.6640625" style="32"/>
    <col min="14849" max="14849" width="52.6640625" style="32" customWidth="1"/>
    <col min="14850" max="14850" width="10.6640625" style="32"/>
    <col min="14851" max="14851" width="17.6640625" style="32" customWidth="1"/>
    <col min="14852" max="14853" width="15.6640625" style="32" customWidth="1"/>
    <col min="14854" max="14854" width="16.88671875" style="32" customWidth="1"/>
    <col min="14855" max="15104" width="10.6640625" style="32"/>
    <col min="15105" max="15105" width="52.6640625" style="32" customWidth="1"/>
    <col min="15106" max="15106" width="10.6640625" style="32"/>
    <col min="15107" max="15107" width="17.6640625" style="32" customWidth="1"/>
    <col min="15108" max="15109" width="15.6640625" style="32" customWidth="1"/>
    <col min="15110" max="15110" width="16.88671875" style="32" customWidth="1"/>
    <col min="15111" max="15360" width="10.6640625" style="32"/>
    <col min="15361" max="15361" width="52.6640625" style="32" customWidth="1"/>
    <col min="15362" max="15362" width="10.6640625" style="32"/>
    <col min="15363" max="15363" width="17.6640625" style="32" customWidth="1"/>
    <col min="15364" max="15365" width="15.6640625" style="32" customWidth="1"/>
    <col min="15366" max="15366" width="16.88671875" style="32" customWidth="1"/>
    <col min="15367" max="15616" width="10.6640625" style="32"/>
    <col min="15617" max="15617" width="52.6640625" style="32" customWidth="1"/>
    <col min="15618" max="15618" width="10.6640625" style="32"/>
    <col min="15619" max="15619" width="17.6640625" style="32" customWidth="1"/>
    <col min="15620" max="15621" width="15.6640625" style="32" customWidth="1"/>
    <col min="15622" max="15622" width="16.88671875" style="32" customWidth="1"/>
    <col min="15623" max="15872" width="10.6640625" style="32"/>
    <col min="15873" max="15873" width="52.6640625" style="32" customWidth="1"/>
    <col min="15874" max="15874" width="10.6640625" style="32"/>
    <col min="15875" max="15875" width="17.6640625" style="32" customWidth="1"/>
    <col min="15876" max="15877" width="15.6640625" style="32" customWidth="1"/>
    <col min="15878" max="15878" width="16.88671875" style="32" customWidth="1"/>
    <col min="15879" max="16128" width="10.6640625" style="32"/>
    <col min="16129" max="16129" width="52.6640625" style="32" customWidth="1"/>
    <col min="16130" max="16130" width="10.6640625" style="32"/>
    <col min="16131" max="16131" width="17.6640625" style="32" customWidth="1"/>
    <col min="16132" max="16133" width="15.6640625" style="32" customWidth="1"/>
    <col min="16134" max="16134" width="16.88671875" style="32" customWidth="1"/>
    <col min="16135" max="16384" width="10.664062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999</v>
      </c>
      <c r="B3" s="49"/>
      <c r="C3" s="16"/>
      <c r="D3" s="19"/>
    </row>
    <row r="4" spans="1:6">
      <c r="A4" s="62" t="s">
        <v>1000</v>
      </c>
      <c r="B4" s="33"/>
      <c r="C4" s="19"/>
      <c r="D4" s="19"/>
    </row>
    <row r="5" spans="1:6">
      <c r="A5" s="62" t="s">
        <v>1001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2" thickBot="1">
      <c r="A7" s="102" t="s">
        <v>660</v>
      </c>
      <c r="C7" s="11"/>
      <c r="D7" s="11"/>
      <c r="E7" s="28" t="s">
        <v>26</v>
      </c>
    </row>
    <row r="8" spans="1:6" s="92" customFormat="1">
      <c r="A8" s="668" t="s">
        <v>484</v>
      </c>
      <c r="B8" s="670" t="s">
        <v>28</v>
      </c>
      <c r="C8" s="666" t="s">
        <v>661</v>
      </c>
      <c r="D8" s="321" t="s">
        <v>662</v>
      </c>
      <c r="E8" s="322"/>
      <c r="F8" s="104"/>
    </row>
    <row r="9" spans="1:6" s="92" customFormat="1">
      <c r="A9" s="669"/>
      <c r="B9" s="671"/>
      <c r="C9" s="667"/>
      <c r="D9" s="107" t="s">
        <v>663</v>
      </c>
      <c r="E9" s="323" t="s">
        <v>664</v>
      </c>
      <c r="F9" s="104"/>
    </row>
    <row r="10" spans="1:6" s="92" customFormat="1" ht="16.2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8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/>
      <c r="D20" s="324"/>
      <c r="E20" s="325">
        <f t="shared" si="0"/>
        <v>0</v>
      </c>
      <c r="F20" s="109"/>
    </row>
    <row r="21" spans="1:6" ht="16.8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 ht="16.2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2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375</v>
      </c>
      <c r="D26" s="318">
        <f>SUM(D27:D29)</f>
        <v>375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>
        <v>375</v>
      </c>
      <c r="D29" s="324">
        <v>375</v>
      </c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/>
      <c r="D30" s="324"/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/>
      <c r="D31" s="324"/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/>
      <c r="D32" s="324"/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>
        <f>SUM(C36:C39)</f>
        <v>3</v>
      </c>
      <c r="D35" s="318">
        <f>SUM(D36:D39)</f>
        <v>3</v>
      </c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>
        <v>3</v>
      </c>
      <c r="D37" s="324">
        <v>3</v>
      </c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/>
      <c r="D44" s="324"/>
      <c r="E44" s="325">
        <f t="shared" si="0"/>
        <v>0</v>
      </c>
      <c r="F44" s="109"/>
    </row>
    <row r="45" spans="1:6" ht="16.8" thickBot="1">
      <c r="A45" s="344" t="s">
        <v>727</v>
      </c>
      <c r="B45" s="345" t="s">
        <v>728</v>
      </c>
      <c r="C45" s="385">
        <f>C26+C30+C31+C33+C32+C34+C35+C40</f>
        <v>378</v>
      </c>
      <c r="D45" s="385">
        <f>D26+D30+D31+D33+D32+D34+D35+D40</f>
        <v>378</v>
      </c>
      <c r="E45" s="386">
        <f>E26+E30+E31+E33+E32+E34+E35+E40</f>
        <v>0</v>
      </c>
      <c r="F45" s="109"/>
    </row>
    <row r="46" spans="1:6" ht="16.2" thickBot="1">
      <c r="A46" s="346" t="s">
        <v>729</v>
      </c>
      <c r="B46" s="347" t="s">
        <v>730</v>
      </c>
      <c r="C46" s="391">
        <f>C45+C23+C21+C11</f>
        <v>378</v>
      </c>
      <c r="D46" s="391">
        <f>D45+D23+D21+D11</f>
        <v>378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2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8" t="s">
        <v>484</v>
      </c>
      <c r="B50" s="670" t="s">
        <v>28</v>
      </c>
      <c r="C50" s="672" t="s">
        <v>732</v>
      </c>
      <c r="D50" s="321" t="s">
        <v>733</v>
      </c>
      <c r="E50" s="321"/>
      <c r="F50" s="674" t="s">
        <v>734</v>
      </c>
    </row>
    <row r="51" spans="1:6" s="92" customFormat="1" ht="18" customHeight="1">
      <c r="A51" s="669"/>
      <c r="B51" s="671"/>
      <c r="C51" s="673"/>
      <c r="D51" s="106" t="s">
        <v>663</v>
      </c>
      <c r="E51" s="106" t="s">
        <v>664</v>
      </c>
      <c r="F51" s="675"/>
    </row>
    <row r="52" spans="1:6" s="92" customFormat="1" ht="16.2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2">
      <c r="A58" s="326" t="s">
        <v>743</v>
      </c>
      <c r="B58" s="111" t="s">
        <v>744</v>
      </c>
      <c r="C58" s="112">
        <f>C59+C61</f>
        <v>0</v>
      </c>
      <c r="D58" s="112">
        <f>D59+D61</f>
        <v>0</v>
      </c>
      <c r="E58" s="110">
        <f t="shared" si="1"/>
        <v>0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/>
      <c r="D59" s="159"/>
      <c r="E59" s="110">
        <f t="shared" si="1"/>
        <v>0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/>
      <c r="D65" s="159"/>
      <c r="E65" s="110">
        <f t="shared" si="1"/>
        <v>0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8" thickBot="1">
      <c r="A68" s="339" t="s">
        <v>760</v>
      </c>
      <c r="B68" s="340" t="s">
        <v>761</v>
      </c>
      <c r="C68" s="383">
        <f>C54+C58+C63+C64+C65+C66</f>
        <v>0</v>
      </c>
      <c r="D68" s="383">
        <f>D54+D58+D63+D64+D65+D66</f>
        <v>0</v>
      </c>
      <c r="E68" s="381">
        <f t="shared" si="1"/>
        <v>0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2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2">
      <c r="A77" s="326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2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14</v>
      </c>
      <c r="D87" s="110">
        <f>SUM(D88:D92)+D96</f>
        <v>14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8</v>
      </c>
      <c r="D89" s="159">
        <v>8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5</v>
      </c>
      <c r="D91" s="159">
        <v>5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112">
        <f>SUM(C93:C95)</f>
        <v>1</v>
      </c>
      <c r="D92" s="112">
        <f>SUM(D93:D95)</f>
        <v>1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/>
      <c r="D94" s="159"/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>
        <v>1</v>
      </c>
      <c r="D95" s="159">
        <v>1</v>
      </c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/>
      <c r="D96" s="159"/>
      <c r="E96" s="110">
        <f t="shared" si="1"/>
        <v>0</v>
      </c>
      <c r="F96" s="158"/>
    </row>
    <row r="97" spans="1:8">
      <c r="A97" s="326" t="s">
        <v>809</v>
      </c>
      <c r="B97" s="111" t="s">
        <v>810</v>
      </c>
      <c r="C97" s="159"/>
      <c r="D97" s="159"/>
      <c r="E97" s="110">
        <f t="shared" si="1"/>
        <v>0</v>
      </c>
      <c r="F97" s="158"/>
    </row>
    <row r="98" spans="1:8" ht="16.8" thickBot="1">
      <c r="A98" s="339" t="s">
        <v>811</v>
      </c>
      <c r="B98" s="340" t="s">
        <v>812</v>
      </c>
      <c r="C98" s="381">
        <f>C87+C82+C77+C73+C97</f>
        <v>14</v>
      </c>
      <c r="D98" s="381">
        <f>D87+D82+D77+D73+D97</f>
        <v>14</v>
      </c>
      <c r="E98" s="381">
        <f>E87+E82+E77+E73+E97</f>
        <v>0</v>
      </c>
      <c r="F98" s="382">
        <f>F87+F82+F77+F73+F97</f>
        <v>0</v>
      </c>
    </row>
    <row r="99" spans="1:8" ht="16.2" thickBot="1">
      <c r="A99" s="362" t="s">
        <v>813</v>
      </c>
      <c r="B99" s="363" t="s">
        <v>814</v>
      </c>
      <c r="C99" s="375">
        <f>C98+C70+C68</f>
        <v>14</v>
      </c>
      <c r="D99" s="375">
        <f>D98+D70+D68</f>
        <v>14</v>
      </c>
      <c r="E99" s="375">
        <f>E98+E70+E68</f>
        <v>0</v>
      </c>
      <c r="F99" s="376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2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8" s="121" customFormat="1" ht="31.2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1" customFormat="1" ht="16.2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8" ht="16.2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8" ht="16.8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 ht="16.2">
      <c r="A108" s="122"/>
      <c r="B108" s="123"/>
      <c r="C108" s="102"/>
      <c r="D108" s="102"/>
      <c r="E108" s="102"/>
      <c r="F108" s="104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3" t="s">
        <v>8</v>
      </c>
      <c r="B111" s="662">
        <v>45773</v>
      </c>
      <c r="C111" s="662"/>
      <c r="D111" s="662"/>
      <c r="E111" s="662"/>
      <c r="F111" s="662"/>
      <c r="G111" s="662"/>
      <c r="H111" s="662"/>
    </row>
    <row r="112" spans="1:8">
      <c r="A112" s="613"/>
      <c r="B112" s="662"/>
      <c r="C112" s="662"/>
      <c r="D112" s="662"/>
      <c r="E112" s="662"/>
      <c r="F112" s="662"/>
      <c r="G112" s="44"/>
      <c r="H112" s="44"/>
    </row>
    <row r="113" spans="1:9">
      <c r="A113" s="614" t="s">
        <v>293</v>
      </c>
      <c r="B113" s="663" t="s">
        <v>1002</v>
      </c>
      <c r="C113" s="663"/>
      <c r="D113" s="663"/>
      <c r="E113" s="663"/>
      <c r="F113" s="663"/>
      <c r="G113" s="663"/>
      <c r="H113" s="663"/>
    </row>
    <row r="114" spans="1:9">
      <c r="A114" s="614"/>
      <c r="B114" s="65"/>
      <c r="C114" s="65"/>
      <c r="D114" s="65"/>
      <c r="E114" s="65"/>
      <c r="F114" s="65"/>
      <c r="G114" s="65"/>
      <c r="H114" s="65"/>
    </row>
    <row r="115" spans="1:9">
      <c r="A115" s="614" t="s">
        <v>13</v>
      </c>
      <c r="B115" s="664" t="s">
        <v>1003</v>
      </c>
      <c r="C115" s="664"/>
      <c r="D115" s="664"/>
      <c r="E115" s="664"/>
      <c r="F115" s="664"/>
      <c r="G115" s="664"/>
      <c r="H115" s="664"/>
      <c r="I115" s="664"/>
    </row>
    <row r="116" spans="1:9" ht="15.75" customHeight="1">
      <c r="A116" s="615"/>
      <c r="B116" s="676"/>
      <c r="C116" s="676"/>
      <c r="D116" s="676"/>
      <c r="E116" s="676"/>
      <c r="F116" s="676"/>
      <c r="G116" s="615"/>
      <c r="H116" s="615"/>
    </row>
    <row r="117" spans="1:9" ht="15.75" customHeight="1">
      <c r="A117" s="615"/>
      <c r="B117" s="635"/>
      <c r="C117" s="635"/>
      <c r="D117" s="635"/>
      <c r="E117" s="635"/>
      <c r="F117" s="635"/>
      <c r="G117" s="615"/>
      <c r="H117" s="615"/>
    </row>
    <row r="118" spans="1:9" ht="15.75" customHeight="1">
      <c r="A118" s="615"/>
      <c r="B118" s="635"/>
      <c r="C118" s="635"/>
      <c r="D118" s="635"/>
      <c r="E118" s="635"/>
      <c r="F118" s="635"/>
      <c r="G118" s="615"/>
      <c r="H118" s="615"/>
    </row>
    <row r="119" spans="1:9" ht="15.75" customHeight="1">
      <c r="A119" s="615"/>
      <c r="B119" s="635"/>
      <c r="C119" s="635"/>
      <c r="D119" s="635"/>
      <c r="E119" s="635"/>
      <c r="F119" s="635"/>
      <c r="G119" s="615"/>
      <c r="H119" s="615"/>
    </row>
    <row r="120" spans="1:9">
      <c r="A120" s="615"/>
      <c r="B120" s="635"/>
      <c r="C120" s="635"/>
      <c r="D120" s="635"/>
      <c r="E120" s="635"/>
      <c r="F120" s="635"/>
      <c r="G120" s="615"/>
      <c r="H120" s="615"/>
    </row>
    <row r="121" spans="1:9">
      <c r="A121" s="615"/>
      <c r="B121" s="635"/>
      <c r="C121" s="635"/>
      <c r="D121" s="635"/>
      <c r="E121" s="635"/>
      <c r="F121" s="635"/>
      <c r="G121" s="615"/>
      <c r="H121" s="615"/>
    </row>
    <row r="122" spans="1:9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19">
    <mergeCell ref="B119:F119"/>
    <mergeCell ref="B120:F120"/>
    <mergeCell ref="B121:F121"/>
    <mergeCell ref="B122:F122"/>
    <mergeCell ref="B112:F112"/>
    <mergeCell ref="B116:F116"/>
    <mergeCell ref="B117:F117"/>
    <mergeCell ref="B118:F118"/>
    <mergeCell ref="B111:H111"/>
    <mergeCell ref="B113:H113"/>
    <mergeCell ref="B115:I115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A5E43D52-9117-4CA1-8B00-12BBCFD9FB6E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11" zoomScale="85" zoomScaleNormal="85" zoomScaleSheetLayoutView="85" workbookViewId="0">
      <selection activeCell="M32" sqref="M32"/>
    </sheetView>
  </sheetViews>
  <sheetFormatPr defaultColWidth="10.6640625" defaultRowHeight="15.6"/>
  <cols>
    <col min="1" max="1" width="51.88671875" style="32" customWidth="1"/>
    <col min="2" max="2" width="10.6640625" style="91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 ТРЕЙД ИНВЕСТ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207612201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2" customFormat="1" ht="21" customHeight="1">
      <c r="A8" s="677" t="s">
        <v>484</v>
      </c>
      <c r="B8" s="682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3" t="s">
        <v>837</v>
      </c>
      <c r="H9" s="93"/>
      <c r="I9" s="681" t="s">
        <v>838</v>
      </c>
    </row>
    <row r="10" spans="1:22" s="92" customFormat="1" ht="24" customHeight="1">
      <c r="A10" s="678"/>
      <c r="B10" s="683"/>
      <c r="C10" s="680"/>
      <c r="D10" s="680"/>
      <c r="E10" s="680"/>
      <c r="F10" s="680"/>
      <c r="G10" s="95" t="s">
        <v>839</v>
      </c>
      <c r="H10" s="95" t="s">
        <v>840</v>
      </c>
      <c r="I10" s="681"/>
    </row>
    <row r="11" spans="1:22" ht="16.2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20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8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8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3" t="s">
        <v>8</v>
      </c>
      <c r="B31" s="636">
        <f>pdeReportingDate</f>
        <v>46107</v>
      </c>
      <c r="C31" s="636"/>
      <c r="D31" s="636"/>
      <c r="E31" s="636"/>
      <c r="F31" s="636"/>
      <c r="G31" s="97"/>
      <c r="H31" s="97"/>
      <c r="I31" s="97"/>
    </row>
    <row r="32" spans="1:16">
      <c r="A32" s="613"/>
      <c r="B32" s="636"/>
      <c r="C32" s="636"/>
      <c r="D32" s="636"/>
      <c r="E32" s="636"/>
      <c r="F32" s="636"/>
      <c r="G32" s="97"/>
      <c r="H32" s="97"/>
      <c r="I32" s="97"/>
    </row>
    <row r="33" spans="1:9">
      <c r="A33" s="614" t="s">
        <v>293</v>
      </c>
      <c r="B33" s="637" t="str">
        <f>authorName</f>
        <v>Прайм Бизнес Консулинг АД</v>
      </c>
      <c r="C33" s="637"/>
      <c r="D33" s="637"/>
      <c r="E33" s="637"/>
      <c r="F33" s="637"/>
      <c r="G33" s="97"/>
      <c r="H33" s="97"/>
      <c r="I33" s="97"/>
    </row>
    <row r="34" spans="1:9">
      <c r="A34" s="614"/>
      <c r="B34" s="684"/>
      <c r="C34" s="684"/>
      <c r="D34" s="684"/>
      <c r="E34" s="684"/>
      <c r="F34" s="684"/>
      <c r="G34" s="684"/>
      <c r="H34" s="684"/>
      <c r="I34" s="684"/>
    </row>
    <row r="35" spans="1:9">
      <c r="A35" s="614" t="s">
        <v>13</v>
      </c>
      <c r="B35" s="685"/>
      <c r="C35" s="685"/>
      <c r="D35" s="685"/>
      <c r="E35" s="685"/>
      <c r="F35" s="685"/>
      <c r="G35" s="685"/>
      <c r="H35" s="685"/>
      <c r="I35" s="685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2026-03-27T13:17:26Z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