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ОПR_IVtr_2016g ." sheetId="1" r:id="rId1"/>
    <sheet name="СК_31122015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<sst xmlns="http://schemas.openxmlformats.org/spreadsheetml/2006/main" count="72" uniqueCount="64">
  <si>
    <t>Основен капитал</t>
  </si>
  <si>
    <t>Финансов резултат от минали години</t>
  </si>
  <si>
    <t>Резерв от последващи оценки</t>
  </si>
  <si>
    <t>Общи резерви</t>
  </si>
  <si>
    <t>Други резерви</t>
  </si>
  <si>
    <t xml:space="preserve"> Печалби/ загуби текущ период</t>
  </si>
  <si>
    <t>Общо собствен капитал</t>
  </si>
  <si>
    <t>BGN'000</t>
  </si>
  <si>
    <t>Салдо в началото на отчетния период</t>
  </si>
  <si>
    <t xml:space="preserve">Промени в началните салда, поради промяна в счетоводната политика,  грешки и др. </t>
  </si>
  <si>
    <t>Салдо след промени в 
счет. политика и грешки</t>
  </si>
  <si>
    <t>Печалба /загуба за периода</t>
  </si>
  <si>
    <t>Разпределение на печалба</t>
  </si>
  <si>
    <t>Последващи оценки на активи и пасиви</t>
  </si>
  <si>
    <t>Други изменения в собствения капитал</t>
  </si>
  <si>
    <t>Собствен капитал към края на отчетния период</t>
  </si>
  <si>
    <t xml:space="preserve"> </t>
  </si>
  <si>
    <t>Приложение</t>
  </si>
  <si>
    <t xml:space="preserve">Приходи </t>
  </si>
  <si>
    <t>Нетни приходи от продажби</t>
  </si>
  <si>
    <t>2.1.1</t>
  </si>
  <si>
    <t>Продукция</t>
  </si>
  <si>
    <t>Услуги</t>
  </si>
  <si>
    <t>Стоки</t>
  </si>
  <si>
    <t>Други</t>
  </si>
  <si>
    <t>Финансови приходи</t>
  </si>
  <si>
    <t>2.1.3</t>
  </si>
  <si>
    <t xml:space="preserve">Общо приходи </t>
  </si>
  <si>
    <t xml:space="preserve">Разходи </t>
  </si>
  <si>
    <t>Разходи по икономически елементи</t>
  </si>
  <si>
    <t>2.2.</t>
  </si>
  <si>
    <t>Използвани суровини, материали и консумативи</t>
  </si>
  <si>
    <t>2.2.1</t>
  </si>
  <si>
    <t>Разходи за външни услуги</t>
  </si>
  <si>
    <t>2.2.2</t>
  </si>
  <si>
    <t>Разходи за амортизации</t>
  </si>
  <si>
    <t>2.2.3</t>
  </si>
  <si>
    <t>Разходи за заплати и осигуровки на персонала</t>
  </si>
  <si>
    <t>2.2.4</t>
  </si>
  <si>
    <t>Обезценка на активи</t>
  </si>
  <si>
    <t>2.2.5</t>
  </si>
  <si>
    <t>Други разходи</t>
  </si>
  <si>
    <t>2.2.6</t>
  </si>
  <si>
    <t>Суми с корективен характер</t>
  </si>
  <si>
    <t>Балансова стойност на продадени активи (без продукция)</t>
  </si>
  <si>
    <t>2.2.7</t>
  </si>
  <si>
    <t>Разходи капитализирани в стойността на активи</t>
  </si>
  <si>
    <t xml:space="preserve">Финансови разходи </t>
  </si>
  <si>
    <t>2.2.8</t>
  </si>
  <si>
    <t>Общо разходи без разходи за данъци</t>
  </si>
  <si>
    <t>Печалба/загуба преди разходи за данъци</t>
  </si>
  <si>
    <t>в т.ч.Резултат ат продажба на дълготрайни активи</t>
  </si>
  <si>
    <t>2.2.9</t>
  </si>
  <si>
    <t>Разход за данъци</t>
  </si>
  <si>
    <t>2.2.10</t>
  </si>
  <si>
    <t>Текущ данък</t>
  </si>
  <si>
    <t>Изменение за сметка на отсрочени данъци</t>
  </si>
  <si>
    <t>Печалба/загуба</t>
  </si>
  <si>
    <t>инж.ЙОРДАН ВАСИЛЕВ ВАСИЛЕВ</t>
  </si>
  <si>
    <t>итж.ЙОРДАН ВАСИЛЕВ ВАСИЛЕВ</t>
  </si>
  <si>
    <t>ОТЧЕТ ЗА ВСЕОБХВАТНИЯ ДОХОД за периода 01.10.-31.12.2016год.</t>
  </si>
  <si>
    <t xml:space="preserve"> ТЕКУЩ ПЕРИОД
 01.10.-31.12.2016г</t>
  </si>
  <si>
    <t xml:space="preserve"> ПРЕДХОДЕН ПЕРИОД
 01.10.-31.12.2015г</t>
  </si>
  <si>
    <t>ОТЧЕТ ЗА СОБСТВЕНИЯ КАПИТАЛ към 31.12.2015 год.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</si>
</sst>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24">
    <font>
      <sz val="10"/>
      <name val="Arial"/>
      <family val="0"/>
    </font>
    <font>
      <b/>
      <sz val="11"/>
      <name val="Garamond"/>
      <family val="1"/>
    </font>
    <font>
      <sz val="10"/>
      <name val="OpalB"/>
      <family val="0"/>
    </font>
    <font>
      <sz val="11"/>
      <name val="Garamond"/>
      <family val="1"/>
    </font>
    <font>
      <sz val="10"/>
      <name val="Hebar"/>
      <family val="0"/>
    </font>
    <font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sz val="11"/>
      <color indexed="10"/>
      <name val="Garamond"/>
      <family val="1"/>
    </font>
    <font>
      <b/>
      <i/>
      <sz val="11"/>
      <name val="Garamond"/>
      <family val="1"/>
    </font>
    <font>
      <b/>
      <sz val="11"/>
      <color indexed="10"/>
      <name val="Garamond"/>
      <family val="1"/>
    </font>
    <font>
      <b/>
      <sz val="11"/>
      <color indexed="12"/>
      <name val="Garamond"/>
      <family val="1"/>
    </font>
    <font>
      <b/>
      <i/>
      <sz val="10"/>
      <color indexed="12"/>
      <name val="Garamond"/>
      <family val="1"/>
    </font>
    <font>
      <sz val="11"/>
      <color indexed="12"/>
      <name val="Garamond"/>
      <family val="1"/>
    </font>
    <font>
      <b/>
      <sz val="11"/>
      <color indexed="8"/>
      <name val="Garamond"/>
      <family val="1"/>
    </font>
    <font>
      <sz val="14"/>
      <name val="Garamond"/>
      <family val="1"/>
    </font>
    <font>
      <b/>
      <i/>
      <sz val="10"/>
      <color indexed="8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0"/>
      <color indexed="12"/>
      <name val="Garamond"/>
      <family val="1"/>
    </font>
    <font>
      <b/>
      <i/>
      <sz val="11"/>
      <color indexed="8"/>
      <name val="Garamond"/>
      <family val="1"/>
    </font>
    <font>
      <sz val="14"/>
      <color indexed="10"/>
      <name val="Garamond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21" applyNumberFormat="1" applyFont="1" applyFill="1" applyBorder="1" applyAlignment="1" applyProtection="1">
      <alignment vertical="top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21" applyNumberFormat="1" applyFont="1" applyFill="1" applyBorder="1" applyAlignment="1" applyProtection="1">
      <alignment/>
      <protection/>
    </xf>
    <xf numFmtId="0" fontId="6" fillId="0" borderId="0" xfId="21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 applyProtection="1">
      <alignment horizontal="center" vertical="center"/>
      <protection locked="0"/>
    </xf>
    <xf numFmtId="0" fontId="3" fillId="0" borderId="0" xfId="21" applyNumberFormat="1" applyFont="1" applyFill="1" applyBorder="1" applyAlignment="1" applyProtection="1">
      <alignment vertical="top"/>
      <protection locked="0"/>
    </xf>
    <xf numFmtId="0" fontId="3" fillId="2" borderId="0" xfId="21" applyNumberFormat="1" applyFont="1" applyFill="1" applyBorder="1" applyAlignment="1" applyProtection="1">
      <alignment vertical="top"/>
      <protection locked="0"/>
    </xf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21" applyNumberFormat="1" applyFont="1" applyFill="1" applyBorder="1" applyAlignment="1" applyProtection="1">
      <alignment horizontal="right" vertical="top"/>
      <protection locked="0"/>
    </xf>
    <xf numFmtId="0" fontId="7" fillId="0" borderId="0" xfId="21" applyNumberFormat="1" applyFont="1" applyFill="1" applyBorder="1" applyAlignment="1" applyProtection="1">
      <alignment vertical="center"/>
      <protection/>
    </xf>
    <xf numFmtId="3" fontId="3" fillId="0" borderId="2" xfId="21" applyNumberFormat="1" applyFont="1" applyFill="1" applyBorder="1" applyAlignment="1" applyProtection="1">
      <alignment vertical="center"/>
      <protection/>
    </xf>
    <xf numFmtId="3" fontId="3" fillId="0" borderId="0" xfId="21" applyNumberFormat="1" applyFont="1" applyFill="1" applyBorder="1" applyAlignment="1" applyProtection="1">
      <alignment vertical="center"/>
      <protection/>
    </xf>
    <xf numFmtId="0" fontId="3" fillId="0" borderId="0" xfId="21" applyNumberFormat="1" applyFont="1" applyFill="1" applyBorder="1" applyAlignment="1" applyProtection="1">
      <alignment vertical="center"/>
      <protection/>
    </xf>
    <xf numFmtId="172" fontId="1" fillId="0" borderId="0" xfId="15" applyNumberFormat="1" applyFont="1" applyFill="1" applyBorder="1" applyAlignment="1" applyProtection="1">
      <alignment vertical="center"/>
      <protection/>
    </xf>
    <xf numFmtId="172" fontId="8" fillId="0" borderId="0" xfId="21" applyNumberFormat="1" applyFont="1" applyFill="1" applyBorder="1" applyAlignment="1" applyProtection="1">
      <alignment vertical="center"/>
      <protection/>
    </xf>
    <xf numFmtId="172" fontId="1" fillId="0" borderId="1" xfId="15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center"/>
      <protection/>
    </xf>
    <xf numFmtId="172" fontId="1" fillId="3" borderId="3" xfId="15" applyNumberFormat="1" applyFont="1" applyFill="1" applyBorder="1" applyAlignment="1" applyProtection="1">
      <alignment horizontal="left" vertical="center"/>
      <protection/>
    </xf>
    <xf numFmtId="172" fontId="1" fillId="3" borderId="3" xfId="15" applyNumberFormat="1" applyFont="1" applyFill="1" applyBorder="1" applyAlignment="1" applyProtection="1">
      <alignment horizontal="right" vertical="center"/>
      <protection/>
    </xf>
    <xf numFmtId="172" fontId="1" fillId="0" borderId="0" xfId="15" applyNumberFormat="1" applyFont="1" applyFill="1" applyBorder="1" applyAlignment="1" applyProtection="1">
      <alignment horizontal="right" vertical="center"/>
      <protection/>
    </xf>
    <xf numFmtId="172" fontId="1" fillId="3" borderId="3" xfId="15" applyNumberFormat="1" applyFont="1" applyFill="1" applyBorder="1" applyAlignment="1" applyProtection="1">
      <alignment vertical="center"/>
      <protection/>
    </xf>
    <xf numFmtId="0" fontId="1" fillId="2" borderId="0" xfId="21" applyNumberFormat="1" applyFont="1" applyFill="1" applyBorder="1" applyAlignment="1" applyProtection="1">
      <alignment vertical="center"/>
      <protection/>
    </xf>
    <xf numFmtId="0" fontId="5" fillId="0" borderId="2" xfId="21" applyNumberFormat="1" applyFont="1" applyFill="1" applyBorder="1" applyAlignment="1" applyProtection="1">
      <alignment vertical="center" wrapText="1"/>
      <protection/>
    </xf>
    <xf numFmtId="0" fontId="5" fillId="0" borderId="0" xfId="21" applyNumberFormat="1" applyFont="1" applyFill="1" applyBorder="1" applyAlignment="1" applyProtection="1">
      <alignment vertical="center" wrapText="1"/>
      <protection/>
    </xf>
    <xf numFmtId="172" fontId="1" fillId="0" borderId="2" xfId="15" applyNumberFormat="1" applyFont="1" applyFill="1" applyBorder="1" applyAlignment="1" applyProtection="1">
      <alignment horizontal="right" vertical="center"/>
      <protection/>
    </xf>
    <xf numFmtId="172" fontId="1" fillId="3" borderId="3" xfId="15" applyNumberFormat="1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72" fontId="9" fillId="0" borderId="1" xfId="15" applyNumberFormat="1" applyFont="1" applyFill="1" applyBorder="1" applyAlignment="1" applyProtection="1">
      <alignment vertical="center"/>
      <protection/>
    </xf>
    <xf numFmtId="172" fontId="9" fillId="0" borderId="0" xfId="15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7" fillId="2" borderId="0" xfId="21" applyNumberFormat="1" applyFont="1" applyFill="1" applyBorder="1" applyAlignment="1" applyProtection="1">
      <alignment vertical="center"/>
      <protection/>
    </xf>
    <xf numFmtId="172" fontId="1" fillId="3" borderId="2" xfId="15" applyNumberFormat="1" applyFont="1" applyFill="1" applyBorder="1" applyAlignment="1" applyProtection="1">
      <alignment horizontal="right" vertical="center"/>
      <protection/>
    </xf>
    <xf numFmtId="172" fontId="10" fillId="4" borderId="0" xfId="15" applyNumberFormat="1" applyFont="1" applyFill="1" applyBorder="1" applyAlignment="1" applyProtection="1">
      <alignment horizontal="center" vertical="center"/>
      <protection/>
    </xf>
    <xf numFmtId="172" fontId="10" fillId="4" borderId="0" xfId="15" applyNumberFormat="1" applyFont="1" applyFill="1" applyBorder="1" applyAlignment="1" applyProtection="1">
      <alignment vertical="center"/>
      <protection/>
    </xf>
    <xf numFmtId="172" fontId="10" fillId="4" borderId="0" xfId="15" applyNumberFormat="1" applyFont="1" applyFill="1" applyBorder="1" applyAlignment="1" applyProtection="1">
      <alignment horizontal="right" vertical="center"/>
      <protection/>
    </xf>
    <xf numFmtId="0" fontId="5" fillId="2" borderId="0" xfId="21" applyNumberFormat="1" applyFont="1" applyFill="1" applyBorder="1" applyAlignment="1" applyProtection="1">
      <alignment vertical="center"/>
      <protection/>
    </xf>
    <xf numFmtId="172" fontId="11" fillId="4" borderId="0" xfId="15" applyNumberFormat="1" applyFont="1" applyFill="1" applyBorder="1" applyAlignment="1" applyProtection="1">
      <alignment horizontal="right" vertical="center"/>
      <protection/>
    </xf>
    <xf numFmtId="0" fontId="12" fillId="4" borderId="0" xfId="19" applyFont="1" applyFill="1" applyBorder="1" applyAlignment="1">
      <alignment vertical="center"/>
      <protection/>
    </xf>
    <xf numFmtId="0" fontId="13" fillId="4" borderId="0" xfId="21" applyNumberFormat="1" applyFont="1" applyFill="1" applyBorder="1" applyAlignment="1" applyProtection="1">
      <alignment vertical="center"/>
      <protection/>
    </xf>
    <xf numFmtId="172" fontId="11" fillId="4" borderId="0" xfId="15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/>
      <protection locked="0"/>
    </xf>
    <xf numFmtId="0" fontId="14" fillId="4" borderId="0" xfId="19" applyFont="1" applyFill="1" applyBorder="1" applyAlignment="1">
      <alignment vertical="center"/>
      <protection/>
    </xf>
    <xf numFmtId="0" fontId="5" fillId="4" borderId="0" xfId="21" applyNumberFormat="1" applyFont="1" applyFill="1" applyBorder="1" applyAlignment="1" applyProtection="1">
      <alignment vertical="center"/>
      <protection/>
    </xf>
    <xf numFmtId="0" fontId="3" fillId="4" borderId="0" xfId="21" applyNumberFormat="1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3" fillId="4" borderId="0" xfId="21" applyNumberFormat="1" applyFont="1" applyFill="1" applyBorder="1" applyAlignment="1" applyProtection="1">
      <alignment vertical="top"/>
      <protection/>
    </xf>
    <xf numFmtId="0" fontId="5" fillId="2" borderId="0" xfId="21" applyNumberFormat="1" applyFont="1" applyFill="1" applyBorder="1" applyAlignment="1" applyProtection="1">
      <alignment vertical="top"/>
      <protection/>
    </xf>
    <xf numFmtId="0" fontId="5" fillId="4" borderId="0" xfId="0" applyFont="1" applyFill="1" applyBorder="1" applyAlignment="1">
      <alignment/>
    </xf>
    <xf numFmtId="0" fontId="7" fillId="4" borderId="0" xfId="19" applyFont="1" applyFill="1" applyBorder="1" applyAlignment="1">
      <alignment vertical="center"/>
      <protection/>
    </xf>
    <xf numFmtId="0" fontId="1" fillId="4" borderId="0" xfId="19" applyFont="1" applyFill="1" applyBorder="1" applyAlignment="1">
      <alignment vertical="center"/>
      <protection/>
    </xf>
    <xf numFmtId="0" fontId="1" fillId="4" borderId="0" xfId="20" applyFont="1" applyFill="1" applyAlignment="1">
      <alignment/>
      <protection/>
    </xf>
    <xf numFmtId="0" fontId="7" fillId="4" borderId="0" xfId="20" applyFont="1" applyFill="1" applyAlignment="1">
      <alignment horizontal="right"/>
      <protection/>
    </xf>
    <xf numFmtId="0" fontId="15" fillId="4" borderId="0" xfId="0" applyFont="1" applyFill="1" applyBorder="1" applyAlignment="1">
      <alignment/>
    </xf>
    <xf numFmtId="0" fontId="7" fillId="4" borderId="0" xfId="20" applyFont="1" applyFill="1" applyAlignment="1">
      <alignment horizontal="left"/>
      <protection/>
    </xf>
    <xf numFmtId="0" fontId="7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right"/>
    </xf>
    <xf numFmtId="0" fontId="3" fillId="2" borderId="0" xfId="2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9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3" borderId="1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9" fontId="3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/>
    </xf>
    <xf numFmtId="169" fontId="1" fillId="3" borderId="4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171" fontId="1" fillId="0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9" fontId="10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20" fillId="4" borderId="0" xfId="0" applyFont="1" applyFill="1" applyBorder="1" applyAlignment="1">
      <alignment/>
    </xf>
    <xf numFmtId="169" fontId="11" fillId="4" borderId="0" xfId="0" applyNumberFormat="1" applyFont="1" applyFill="1" applyBorder="1" applyAlignment="1">
      <alignment horizontal="right"/>
    </xf>
    <xf numFmtId="0" fontId="21" fillId="4" borderId="0" xfId="19" applyFont="1" applyFill="1" applyBorder="1" applyAlignment="1">
      <alignment vertical="center"/>
      <protection/>
    </xf>
    <xf numFmtId="0" fontId="9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169" fontId="5" fillId="4" borderId="0" xfId="0" applyNumberFormat="1" applyFont="1" applyFill="1" applyBorder="1" applyAlignment="1">
      <alignment horizontal="right"/>
    </xf>
    <xf numFmtId="0" fontId="1" fillId="4" borderId="0" xfId="20" applyFont="1" applyFill="1" applyAlignment="1">
      <alignment horizontal="right"/>
      <protection/>
    </xf>
    <xf numFmtId="0" fontId="22" fillId="4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/>
    </xf>
    <xf numFmtId="0" fontId="11" fillId="4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0" fillId="4" borderId="0" xfId="0" applyFont="1" applyFill="1" applyBorder="1" applyAlignment="1">
      <alignment horizontal="right" vertical="center"/>
    </xf>
    <xf numFmtId="0" fontId="9" fillId="4" borderId="0" xfId="19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0" xfId="19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1" fillId="0" borderId="0" xfId="1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2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21" applyNumberFormat="1" applyFont="1" applyFill="1" applyBorder="1" applyAlignment="1" applyProtection="1">
      <alignment horizontal="center" vertical="center" wrapText="1"/>
      <protection/>
    </xf>
    <xf numFmtId="172" fontId="10" fillId="4" borderId="0" xfId="15" applyNumberFormat="1" applyFont="1" applyFill="1" applyBorder="1" applyAlignment="1" applyProtection="1">
      <alignment horizontal="center" vertical="center"/>
      <protection/>
    </xf>
    <xf numFmtId="172" fontId="9" fillId="4" borderId="0" xfId="21" applyNumberFormat="1" applyFont="1" applyFill="1" applyBorder="1" applyAlignment="1" applyProtection="1">
      <alignment horizontal="center" vertical="center"/>
      <protection/>
    </xf>
    <xf numFmtId="172" fontId="11" fillId="4" borderId="0" xfId="15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L" xfId="19"/>
    <cellStyle name="Normal_Financial statements 2000 Alcomet" xfId="20"/>
    <cellStyle name="Normal_Financial statements_bg model 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FIG\BFondovaBorsa\BFB_30092014\PRILOJENIA_MEJDINEN_MSS_30092014.xls-&#1077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ОПР"/>
      <sheetName val="баланс"/>
      <sheetName val="ОПП"/>
      <sheetName val="СК"/>
      <sheetName val="дълготрайни активи"/>
      <sheetName val="финансови активи"/>
      <sheetName val="отсрочени данъци"/>
      <sheetName val="вземания"/>
      <sheetName val="данъци"/>
      <sheetName val="материални запаси"/>
      <sheetName val="парични средства"/>
      <sheetName val="основен капитал"/>
      <sheetName val="резерви"/>
      <sheetName val="финансов резултат"/>
      <sheetName val="корекции на грешки"/>
      <sheetName val="финансови пасиви"/>
      <sheetName val="правителствени дарения"/>
      <sheetName val="задължения"/>
      <sheetName val="провизии"/>
      <sheetName val="пасиви за продажба"/>
      <sheetName val="приходи"/>
      <sheetName val="разходи"/>
      <sheetName val="договори за строителство"/>
      <sheetName val="свързани лица"/>
      <sheetName val="доходи ръководство"/>
      <sheetName val="Доход на акция"/>
      <sheetName val="Условни активи и пасиви"/>
      <sheetName val="коефициенти"/>
    </sheetNames>
    <sheetDataSet>
      <sheetData sheetId="0">
        <row r="3">
          <cell r="B3" t="str">
            <v>"ТОПЛОФИКАЦИЯ - ПЛЕВЕН" ЕАД</v>
          </cell>
        </row>
        <row r="43">
          <cell r="O43">
            <v>1</v>
          </cell>
          <cell r="Q43">
            <v>23</v>
          </cell>
        </row>
        <row r="44">
          <cell r="A44" t="str">
            <v>Представляващ:</v>
          </cell>
          <cell r="F44" t="str">
            <v>Съставител:</v>
          </cell>
        </row>
        <row r="46">
          <cell r="F46" t="str">
            <v>БЕРТА СИМЕОНОВА ЦАНКОВА</v>
          </cell>
        </row>
      </sheetData>
      <sheetData sheetId="1">
        <row r="1">
          <cell r="A1" t="str">
            <v>"ТОПЛОФИКАЦИЯ - ПЛЕВЕН" ЕАД</v>
          </cell>
        </row>
        <row r="42">
          <cell r="A42" t="str">
            <v>Приложенията от страница 1 до страница 23 са неразделна част от финансовия отчет.</v>
          </cell>
        </row>
      </sheetData>
      <sheetData sheetId="2">
        <row r="26">
          <cell r="E26">
            <v>19842</v>
          </cell>
        </row>
        <row r="28">
          <cell r="E28">
            <v>27520</v>
          </cell>
        </row>
        <row r="33">
          <cell r="E33">
            <v>50195</v>
          </cell>
        </row>
      </sheetData>
      <sheetData sheetId="4">
        <row r="15">
          <cell r="C15">
            <v>19842</v>
          </cell>
          <cell r="G15">
            <v>16202</v>
          </cell>
          <cell r="I15">
            <v>1984</v>
          </cell>
          <cell r="K15">
            <v>9334</v>
          </cell>
          <cell r="O15">
            <v>50195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7">
      <selection activeCell="G23" sqref="G23"/>
    </sheetView>
  </sheetViews>
  <sheetFormatPr defaultColWidth="9.140625" defaultRowHeight="12.75"/>
  <cols>
    <col min="1" max="1" width="50.7109375" style="67" customWidth="1"/>
    <col min="2" max="2" width="1.7109375" style="67" customWidth="1"/>
    <col min="3" max="3" width="10.28125" style="125" customWidth="1"/>
    <col min="4" max="4" width="1.28515625" style="125" customWidth="1"/>
    <col min="5" max="5" width="13.57421875" style="126" customWidth="1"/>
    <col min="6" max="6" width="0.5625" style="67" customWidth="1"/>
    <col min="7" max="7" width="17.00390625" style="126" customWidth="1"/>
    <col min="8" max="8" width="6.28125" style="67" customWidth="1"/>
    <col min="9" max="9" width="5.00390625" style="67" customWidth="1"/>
    <col min="10" max="16384" width="9.140625" style="67" customWidth="1"/>
  </cols>
  <sheetData>
    <row r="1" spans="1:8" ht="15">
      <c r="A1" s="129" t="str">
        <f>'[1]НАЧАЛО'!B3</f>
        <v>"ТОПЛОФИКАЦИЯ - ПЛЕВЕН" ЕАД</v>
      </c>
      <c r="B1" s="129"/>
      <c r="C1" s="130"/>
      <c r="D1" s="130"/>
      <c r="E1" s="130"/>
      <c r="F1" s="130"/>
      <c r="G1" s="130"/>
      <c r="H1" s="66"/>
    </row>
    <row r="2" spans="1:8" s="69" customFormat="1" ht="15">
      <c r="A2" s="131" t="s">
        <v>60</v>
      </c>
      <c r="B2" s="131"/>
      <c r="C2" s="132"/>
      <c r="D2" s="132"/>
      <c r="E2" s="132"/>
      <c r="F2" s="132"/>
      <c r="G2" s="132"/>
      <c r="H2" s="68"/>
    </row>
    <row r="3" spans="1:8" ht="16.5" customHeight="1">
      <c r="A3" s="70"/>
      <c r="B3" s="70"/>
      <c r="C3" s="71"/>
      <c r="D3" s="72"/>
      <c r="E3" s="73"/>
      <c r="F3" s="72"/>
      <c r="G3" s="73"/>
      <c r="H3" s="66"/>
    </row>
    <row r="4" spans="1:10" ht="57" customHeight="1">
      <c r="A4" s="4"/>
      <c r="B4" s="4"/>
      <c r="C4" s="4"/>
      <c r="D4" s="4"/>
      <c r="E4" s="74" t="s">
        <v>61</v>
      </c>
      <c r="F4" s="75"/>
      <c r="G4" s="74" t="s">
        <v>62</v>
      </c>
      <c r="H4" s="68"/>
      <c r="I4" s="69"/>
      <c r="J4" s="69"/>
    </row>
    <row r="5" spans="1:10" ht="15.75" customHeight="1">
      <c r="A5" s="4"/>
      <c r="B5" s="4"/>
      <c r="C5" s="76" t="s">
        <v>17</v>
      </c>
      <c r="D5" s="4"/>
      <c r="E5" s="75" t="s">
        <v>7</v>
      </c>
      <c r="F5" s="77"/>
      <c r="G5" s="75" t="s">
        <v>7</v>
      </c>
      <c r="H5" s="68"/>
      <c r="I5" s="69"/>
      <c r="J5" s="69"/>
    </row>
    <row r="6" spans="1:8" ht="15.75">
      <c r="A6" s="78" t="s">
        <v>18</v>
      </c>
      <c r="B6" s="78"/>
      <c r="C6" s="76"/>
      <c r="D6" s="3"/>
      <c r="E6" s="79"/>
      <c r="F6" s="80"/>
      <c r="G6" s="79"/>
      <c r="H6" s="66"/>
    </row>
    <row r="7" spans="1:8" ht="12.75">
      <c r="A7" s="4"/>
      <c r="B7" s="4"/>
      <c r="C7" s="3"/>
      <c r="D7" s="3"/>
      <c r="E7" s="79"/>
      <c r="F7" s="80"/>
      <c r="G7" s="79"/>
      <c r="H7" s="66"/>
    </row>
    <row r="8" spans="1:8" s="88" customFormat="1" ht="15.75" customHeight="1">
      <c r="A8" s="81" t="s">
        <v>19</v>
      </c>
      <c r="B8" s="82"/>
      <c r="C8" s="83" t="s">
        <v>20</v>
      </c>
      <c r="D8" s="84"/>
      <c r="E8" s="85">
        <f>SUM(E9:E12)</f>
        <v>16081</v>
      </c>
      <c r="F8" s="86"/>
      <c r="G8" s="85">
        <f>SUM(G9:G12)</f>
        <v>15601</v>
      </c>
      <c r="H8" s="87"/>
    </row>
    <row r="9" spans="1:8" s="88" customFormat="1" ht="15">
      <c r="A9" s="89" t="s">
        <v>21</v>
      </c>
      <c r="B9" s="89"/>
      <c r="C9" s="90"/>
      <c r="D9" s="91"/>
      <c r="E9" s="92">
        <v>15214</v>
      </c>
      <c r="F9" s="86"/>
      <c r="G9" s="92">
        <v>14330</v>
      </c>
      <c r="H9" s="87"/>
    </row>
    <row r="10" spans="1:8" s="88" customFormat="1" ht="15">
      <c r="A10" s="89" t="s">
        <v>22</v>
      </c>
      <c r="B10" s="89"/>
      <c r="C10" s="90"/>
      <c r="D10" s="91"/>
      <c r="E10" s="92">
        <v>273</v>
      </c>
      <c r="F10" s="86"/>
      <c r="G10" s="92">
        <v>268</v>
      </c>
      <c r="H10" s="87"/>
    </row>
    <row r="11" spans="1:8" s="88" customFormat="1" ht="15.75" customHeight="1">
      <c r="A11" s="89" t="s">
        <v>23</v>
      </c>
      <c r="B11" s="89"/>
      <c r="C11" s="90"/>
      <c r="D11" s="91"/>
      <c r="E11" s="92">
        <v>3</v>
      </c>
      <c r="F11" s="86"/>
      <c r="G11" s="92">
        <v>3</v>
      </c>
      <c r="H11" s="87"/>
    </row>
    <row r="12" spans="1:8" s="88" customFormat="1" ht="15.75" customHeight="1">
      <c r="A12" s="89" t="s">
        <v>24</v>
      </c>
      <c r="B12" s="89"/>
      <c r="C12" s="90"/>
      <c r="D12" s="91"/>
      <c r="E12" s="92">
        <v>591</v>
      </c>
      <c r="F12" s="93"/>
      <c r="G12" s="92">
        <v>1000</v>
      </c>
      <c r="H12" s="87"/>
    </row>
    <row r="13" spans="1:8" s="88" customFormat="1" ht="17.25" customHeight="1">
      <c r="A13" s="81" t="s">
        <v>25</v>
      </c>
      <c r="B13" s="82"/>
      <c r="C13" s="83" t="s">
        <v>26</v>
      </c>
      <c r="D13" s="84"/>
      <c r="E13" s="85">
        <v>20</v>
      </c>
      <c r="F13" s="92"/>
      <c r="G13" s="85">
        <v>0</v>
      </c>
      <c r="H13" s="87"/>
    </row>
    <row r="14" spans="1:8" s="88" customFormat="1" ht="7.5" customHeight="1">
      <c r="A14" s="82"/>
      <c r="B14" s="82"/>
      <c r="C14" s="90"/>
      <c r="D14" s="84"/>
      <c r="E14" s="94"/>
      <c r="F14" s="95"/>
      <c r="G14" s="94"/>
      <c r="H14" s="87"/>
    </row>
    <row r="15" spans="1:8" s="88" customFormat="1" ht="15.75" customHeight="1" thickBot="1">
      <c r="A15" s="96" t="s">
        <v>27</v>
      </c>
      <c r="B15" s="77"/>
      <c r="C15" s="97"/>
      <c r="D15" s="84"/>
      <c r="E15" s="98">
        <f>E8+E13</f>
        <v>16101</v>
      </c>
      <c r="F15" s="99"/>
      <c r="G15" s="98">
        <f>G8+G13</f>
        <v>15601</v>
      </c>
      <c r="H15" s="87"/>
    </row>
    <row r="16" spans="1:8" s="88" customFormat="1" ht="15.75" thickTop="1">
      <c r="A16" s="89"/>
      <c r="B16" s="89"/>
      <c r="C16" s="90"/>
      <c r="D16" s="91"/>
      <c r="E16" s="92"/>
      <c r="F16" s="100"/>
      <c r="G16" s="92"/>
      <c r="H16" s="87"/>
    </row>
    <row r="17" spans="1:8" s="88" customFormat="1" ht="18" customHeight="1">
      <c r="A17" s="77" t="s">
        <v>28</v>
      </c>
      <c r="B17" s="77"/>
      <c r="C17" s="90"/>
      <c r="D17" s="84"/>
      <c r="E17" s="92"/>
      <c r="F17" s="91"/>
      <c r="G17" s="92"/>
      <c r="H17" s="101"/>
    </row>
    <row r="18" spans="1:8" s="88" customFormat="1" ht="15">
      <c r="A18" s="81" t="s">
        <v>29</v>
      </c>
      <c r="B18" s="82"/>
      <c r="C18" s="102" t="s">
        <v>30</v>
      </c>
      <c r="D18" s="84"/>
      <c r="E18" s="85">
        <f>SUM(E19:E24)</f>
        <v>15265</v>
      </c>
      <c r="F18" s="91"/>
      <c r="G18" s="85">
        <f>SUM(G19:G24)</f>
        <v>16128</v>
      </c>
      <c r="H18" s="101"/>
    </row>
    <row r="19" spans="1:8" s="88" customFormat="1" ht="15">
      <c r="A19" s="89" t="s">
        <v>31</v>
      </c>
      <c r="B19" s="89"/>
      <c r="C19" s="103" t="s">
        <v>32</v>
      </c>
      <c r="D19" s="91"/>
      <c r="E19" s="92">
        <v>9282</v>
      </c>
      <c r="F19" s="86"/>
      <c r="G19" s="92">
        <v>10988</v>
      </c>
      <c r="H19" s="104"/>
    </row>
    <row r="20" spans="1:8" s="88" customFormat="1" ht="15">
      <c r="A20" s="89" t="s">
        <v>33</v>
      </c>
      <c r="B20" s="89"/>
      <c r="C20" s="103" t="s">
        <v>34</v>
      </c>
      <c r="D20" s="91"/>
      <c r="E20" s="92">
        <v>2043</v>
      </c>
      <c r="F20" s="86"/>
      <c r="G20" s="92">
        <v>2353</v>
      </c>
      <c r="H20" s="104"/>
    </row>
    <row r="21" spans="1:8" s="88" customFormat="1" ht="15">
      <c r="A21" s="89" t="s">
        <v>35</v>
      </c>
      <c r="B21" s="89"/>
      <c r="C21" s="103" t="s">
        <v>36</v>
      </c>
      <c r="D21" s="91"/>
      <c r="E21" s="92">
        <v>1032</v>
      </c>
      <c r="F21" s="86"/>
      <c r="G21" s="92">
        <v>1040</v>
      </c>
      <c r="H21" s="104"/>
    </row>
    <row r="22" spans="1:8" s="88" customFormat="1" ht="15">
      <c r="A22" s="89" t="s">
        <v>37</v>
      </c>
      <c r="B22" s="89"/>
      <c r="C22" s="103" t="s">
        <v>38</v>
      </c>
      <c r="D22" s="91"/>
      <c r="E22" s="92">
        <v>840</v>
      </c>
      <c r="F22" s="86"/>
      <c r="G22" s="92">
        <v>752</v>
      </c>
      <c r="H22" s="104"/>
    </row>
    <row r="23" spans="1:8" s="88" customFormat="1" ht="15">
      <c r="A23" s="89" t="s">
        <v>39</v>
      </c>
      <c r="B23" s="89"/>
      <c r="C23" s="103" t="s">
        <v>40</v>
      </c>
      <c r="D23" s="91"/>
      <c r="E23" s="92"/>
      <c r="F23" s="86"/>
      <c r="G23" s="92"/>
      <c r="H23" s="104"/>
    </row>
    <row r="24" spans="1:8" s="88" customFormat="1" ht="15">
      <c r="A24" s="89" t="s">
        <v>41</v>
      </c>
      <c r="B24" s="89"/>
      <c r="C24" s="103" t="s">
        <v>42</v>
      </c>
      <c r="D24" s="91"/>
      <c r="E24" s="92">
        <v>2068</v>
      </c>
      <c r="F24" s="86"/>
      <c r="G24" s="92">
        <v>995</v>
      </c>
      <c r="H24" s="104"/>
    </row>
    <row r="25" spans="1:8" s="88" customFormat="1" ht="9" customHeight="1">
      <c r="A25" s="89"/>
      <c r="B25" s="89"/>
      <c r="C25" s="103"/>
      <c r="D25" s="91"/>
      <c r="E25" s="92"/>
      <c r="F25" s="91"/>
      <c r="G25" s="92"/>
      <c r="H25" s="101"/>
    </row>
    <row r="26" spans="1:8" s="88" customFormat="1" ht="15">
      <c r="A26" s="81" t="s">
        <v>43</v>
      </c>
      <c r="B26" s="82"/>
      <c r="C26" s="83"/>
      <c r="D26" s="84"/>
      <c r="E26" s="85">
        <f>SUM(E27:E28)</f>
        <v>-120</v>
      </c>
      <c r="F26" s="91"/>
      <c r="G26" s="85">
        <f>SUM(G27:G28)</f>
        <v>-42</v>
      </c>
      <c r="H26" s="101"/>
    </row>
    <row r="27" spans="1:8" s="88" customFormat="1" ht="30">
      <c r="A27" s="105" t="s">
        <v>44</v>
      </c>
      <c r="B27" s="105"/>
      <c r="C27" s="106" t="s">
        <v>45</v>
      </c>
      <c r="D27" s="107"/>
      <c r="E27" s="92">
        <v>3</v>
      </c>
      <c r="F27" s="86"/>
      <c r="G27" s="92">
        <v>3</v>
      </c>
      <c r="H27" s="104"/>
    </row>
    <row r="28" spans="1:8" s="88" customFormat="1" ht="18.75" customHeight="1">
      <c r="A28" s="105" t="s">
        <v>46</v>
      </c>
      <c r="B28" s="105"/>
      <c r="C28" s="106"/>
      <c r="D28" s="107"/>
      <c r="E28" s="92">
        <v>-123</v>
      </c>
      <c r="F28" s="86"/>
      <c r="G28" s="92">
        <v>-45</v>
      </c>
      <c r="H28" s="104"/>
    </row>
    <row r="29" spans="1:8" s="88" customFormat="1" ht="15">
      <c r="A29" s="81" t="s">
        <v>47</v>
      </c>
      <c r="B29" s="82"/>
      <c r="C29" s="83" t="s">
        <v>48</v>
      </c>
      <c r="D29" s="84"/>
      <c r="E29" s="85">
        <v>652</v>
      </c>
      <c r="F29" s="84"/>
      <c r="G29" s="85">
        <v>651</v>
      </c>
      <c r="H29" s="101"/>
    </row>
    <row r="30" spans="1:8" s="88" customFormat="1" ht="9" customHeight="1">
      <c r="A30" s="82"/>
      <c r="B30" s="82"/>
      <c r="C30" s="90"/>
      <c r="D30" s="84"/>
      <c r="E30" s="92"/>
      <c r="F30" s="108"/>
      <c r="G30" s="109"/>
      <c r="H30" s="101"/>
    </row>
    <row r="31" spans="1:8" s="88" customFormat="1" ht="15" customHeight="1" thickBot="1">
      <c r="A31" s="96" t="s">
        <v>49</v>
      </c>
      <c r="B31" s="77"/>
      <c r="C31" s="97"/>
      <c r="D31" s="84"/>
      <c r="E31" s="98">
        <f>E18+E26+E29</f>
        <v>15797</v>
      </c>
      <c r="F31" s="99"/>
      <c r="G31" s="98">
        <f>G18+G26+G29</f>
        <v>16737</v>
      </c>
      <c r="H31" s="101"/>
    </row>
    <row r="32" spans="1:8" s="88" customFormat="1" ht="9" customHeight="1" thickTop="1">
      <c r="A32" s="82"/>
      <c r="B32" s="82"/>
      <c r="C32" s="90"/>
      <c r="D32" s="84"/>
      <c r="E32" s="92"/>
      <c r="F32" s="108"/>
      <c r="G32" s="109"/>
      <c r="H32" s="101"/>
    </row>
    <row r="33" spans="1:8" s="88" customFormat="1" ht="9" customHeight="1">
      <c r="A33" s="82"/>
      <c r="B33" s="82"/>
      <c r="C33" s="90"/>
      <c r="D33" s="84"/>
      <c r="E33" s="92"/>
      <c r="F33" s="108"/>
      <c r="G33" s="109"/>
      <c r="H33" s="101"/>
    </row>
    <row r="34" spans="1:8" s="88" customFormat="1" ht="15" customHeight="1" thickBot="1">
      <c r="A34" s="96" t="s">
        <v>50</v>
      </c>
      <c r="B34" s="77"/>
      <c r="C34" s="97"/>
      <c r="D34" s="84"/>
      <c r="E34" s="98">
        <f>E15-E31</f>
        <v>304</v>
      </c>
      <c r="F34" s="99"/>
      <c r="G34" s="98">
        <f>G15-G31</f>
        <v>-1136</v>
      </c>
      <c r="H34" s="101"/>
    </row>
    <row r="35" spans="1:8" s="88" customFormat="1" ht="17.25" customHeight="1" thickTop="1">
      <c r="A35" s="81" t="s">
        <v>51</v>
      </c>
      <c r="B35" s="82"/>
      <c r="C35" s="83" t="s">
        <v>52</v>
      </c>
      <c r="D35" s="84"/>
      <c r="E35" s="85"/>
      <c r="F35" s="84"/>
      <c r="G35" s="85"/>
      <c r="H35" s="101"/>
    </row>
    <row r="36" spans="1:8" s="88" customFormat="1" ht="15" customHeight="1">
      <c r="A36" s="81" t="s">
        <v>53</v>
      </c>
      <c r="B36" s="82"/>
      <c r="C36" s="83" t="s">
        <v>54</v>
      </c>
      <c r="D36" s="84"/>
      <c r="E36" s="85">
        <f>SUM(E37:E38)</f>
        <v>0</v>
      </c>
      <c r="F36" s="91"/>
      <c r="G36" s="85">
        <f>SUM(G37:G38)</f>
        <v>0</v>
      </c>
      <c r="H36" s="101"/>
    </row>
    <row r="37" spans="1:8" s="88" customFormat="1" ht="15">
      <c r="A37" s="110" t="s">
        <v>55</v>
      </c>
      <c r="B37" s="110"/>
      <c r="C37" s="90"/>
      <c r="D37" s="84"/>
      <c r="E37" s="92"/>
      <c r="F37" s="92"/>
      <c r="G37" s="92"/>
      <c r="H37" s="101"/>
    </row>
    <row r="38" spans="1:8" s="88" customFormat="1" ht="15">
      <c r="A38" s="110" t="s">
        <v>56</v>
      </c>
      <c r="B38" s="110"/>
      <c r="C38" s="90"/>
      <c r="D38" s="84"/>
      <c r="E38" s="111"/>
      <c r="F38" s="107"/>
      <c r="G38" s="111"/>
      <c r="H38" s="101"/>
    </row>
    <row r="39" spans="1:8" s="88" customFormat="1" ht="7.5" customHeight="1">
      <c r="A39" s="89"/>
      <c r="B39" s="89"/>
      <c r="C39" s="90"/>
      <c r="D39" s="91"/>
      <c r="E39" s="107"/>
      <c r="F39" s="107"/>
      <c r="G39" s="107"/>
      <c r="H39" s="101"/>
    </row>
    <row r="40" spans="1:8" s="88" customFormat="1" ht="15.75" thickBot="1">
      <c r="A40" s="96" t="s">
        <v>57</v>
      </c>
      <c r="B40" s="77"/>
      <c r="C40" s="97"/>
      <c r="D40" s="84"/>
      <c r="E40" s="98">
        <f>E34-E36</f>
        <v>304</v>
      </c>
      <c r="F40" s="99"/>
      <c r="G40" s="98">
        <f>G34-G36</f>
        <v>-1136</v>
      </c>
      <c r="H40" s="112"/>
    </row>
    <row r="41" spans="1:8" s="88" customFormat="1" ht="15" customHeight="1" thickTop="1">
      <c r="A41" s="133"/>
      <c r="B41" s="133"/>
      <c r="C41" s="133"/>
      <c r="D41" s="113"/>
      <c r="E41" s="114"/>
      <c r="F41" s="113"/>
      <c r="G41" s="114"/>
      <c r="H41" s="115"/>
    </row>
    <row r="42" spans="1:8" ht="15">
      <c r="A42" s="134" t="str">
        <f>CONCATENATE("Приложенията от страница ",'[1]НАЧАЛО'!O43," до страница ",'[1]НАЧАЛО'!Q43," са неразделна част от финансовия отчет.")</f>
        <v>Приложенията от страница 1 до страница 23 са неразделна част от финансовия отчет.</v>
      </c>
      <c r="B42" s="134"/>
      <c r="C42" s="134"/>
      <c r="D42" s="134"/>
      <c r="E42" s="134"/>
      <c r="F42" s="134"/>
      <c r="G42" s="134"/>
      <c r="H42" s="56"/>
    </row>
    <row r="43" spans="1:8" ht="15">
      <c r="A43" s="128"/>
      <c r="B43" s="128"/>
      <c r="C43" s="128"/>
      <c r="D43" s="116"/>
      <c r="E43" s="117"/>
      <c r="F43" s="116"/>
      <c r="G43" s="117"/>
      <c r="H43" s="56"/>
    </row>
    <row r="44" spans="1:8" ht="15">
      <c r="A44" s="49" t="str">
        <f>'[1]НАЧАЛО'!$A$44</f>
        <v>Представляващ:</v>
      </c>
      <c r="B44" s="118"/>
      <c r="C44" s="53"/>
      <c r="D44" s="56"/>
      <c r="E44" s="56"/>
      <c r="F44" s="56"/>
      <c r="G44" s="56"/>
      <c r="H44" s="56"/>
    </row>
    <row r="45" spans="1:8" ht="15">
      <c r="A45" s="52" t="s">
        <v>59</v>
      </c>
      <c r="B45" s="119"/>
      <c r="C45" s="56"/>
      <c r="D45" s="56"/>
      <c r="E45" s="56"/>
      <c r="F45" s="56"/>
      <c r="G45" s="56"/>
      <c r="H45" s="56"/>
    </row>
    <row r="46" spans="1:8" ht="12.75">
      <c r="A46" s="56"/>
      <c r="B46" s="56"/>
      <c r="C46" s="56"/>
      <c r="D46" s="56"/>
      <c r="E46" s="56"/>
      <c r="F46" s="56"/>
      <c r="G46" s="56"/>
      <c r="H46" s="56"/>
    </row>
    <row r="47" spans="1:8" ht="15">
      <c r="A47" s="58" t="str">
        <f>'[1]НАЧАЛО'!$F$44</f>
        <v>Съставител:</v>
      </c>
      <c r="B47" s="58"/>
      <c r="C47" s="120"/>
      <c r="D47" s="120"/>
      <c r="E47" s="121"/>
      <c r="F47" s="56"/>
      <c r="G47" s="121"/>
      <c r="H47" s="56"/>
    </row>
    <row r="48" spans="1:8" ht="15">
      <c r="A48" s="59" t="str">
        <f>'[1]НАЧАЛО'!$F$46</f>
        <v>БЕРТА СИМЕОНОВА ЦАНКОВА</v>
      </c>
      <c r="B48" s="122"/>
      <c r="C48" s="120"/>
      <c r="D48" s="120"/>
      <c r="E48" s="121"/>
      <c r="F48" s="56"/>
      <c r="G48" s="121"/>
      <c r="H48" s="56"/>
    </row>
    <row r="49" spans="1:8" ht="15">
      <c r="A49" s="58"/>
      <c r="B49" s="58"/>
      <c r="C49" s="120"/>
      <c r="D49" s="120"/>
      <c r="E49" s="121"/>
      <c r="F49" s="56"/>
      <c r="G49" s="121"/>
      <c r="H49" s="56"/>
    </row>
    <row r="50" spans="1:8" ht="15" hidden="1">
      <c r="A50" s="59"/>
      <c r="B50" s="122"/>
      <c r="C50" s="120"/>
      <c r="D50" s="120"/>
      <c r="E50" s="121"/>
      <c r="F50" s="56"/>
      <c r="G50" s="121"/>
      <c r="H50" s="56"/>
    </row>
    <row r="51" spans="1:8" ht="15" hidden="1">
      <c r="A51" s="52"/>
      <c r="B51" s="56"/>
      <c r="C51" s="120"/>
      <c r="D51" s="120"/>
      <c r="E51" s="121"/>
      <c r="F51" s="56"/>
      <c r="G51" s="121"/>
      <c r="H51" s="56"/>
    </row>
    <row r="52" spans="1:8" ht="12.75" customHeight="1">
      <c r="A52" s="61"/>
      <c r="B52" s="123"/>
      <c r="C52" s="120"/>
      <c r="D52" s="120"/>
      <c r="E52" s="121"/>
      <c r="F52" s="56"/>
      <c r="G52" s="121"/>
      <c r="H52" s="56"/>
    </row>
    <row r="53" spans="1:8" ht="15">
      <c r="A53" s="52"/>
      <c r="B53" s="56"/>
      <c r="C53" s="120"/>
      <c r="D53" s="120"/>
      <c r="E53" s="121"/>
      <c r="F53" s="56"/>
      <c r="G53" s="121"/>
      <c r="H53" s="56"/>
    </row>
    <row r="54" spans="1:2" ht="15">
      <c r="A54" s="124"/>
      <c r="B54" s="124"/>
    </row>
    <row r="56" spans="1:2" ht="15">
      <c r="A56" s="127"/>
      <c r="B56" s="127"/>
    </row>
  </sheetData>
  <mergeCells count="5">
    <mergeCell ref="A43:C43"/>
    <mergeCell ref="A1:G1"/>
    <mergeCell ref="A2:G2"/>
    <mergeCell ref="A41:C41"/>
    <mergeCell ref="A42:G42"/>
  </mergeCells>
  <printOptions/>
  <pageMargins left="0.35433070866141736" right="0" top="0.98425196850393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E15" sqref="E15"/>
    </sheetView>
  </sheetViews>
  <sheetFormatPr defaultColWidth="9.140625" defaultRowHeight="12.75"/>
  <cols>
    <col min="1" max="1" width="43.140625" style="55" customWidth="1"/>
    <col min="2" max="2" width="1.1484375" style="55" customWidth="1"/>
    <col min="3" max="3" width="9.7109375" style="2" customWidth="1"/>
    <col min="4" max="4" width="1.421875" style="2" customWidth="1"/>
    <col min="5" max="5" width="9.7109375" style="2" customWidth="1"/>
    <col min="6" max="6" width="1.421875" style="2" customWidth="1"/>
    <col min="7" max="7" width="9.7109375" style="2" customWidth="1"/>
    <col min="8" max="8" width="1.421875" style="2" customWidth="1"/>
    <col min="9" max="9" width="9.7109375" style="2" customWidth="1"/>
    <col min="10" max="10" width="1.421875" style="2" customWidth="1"/>
    <col min="11" max="11" width="9.7109375" style="2" customWidth="1"/>
    <col min="12" max="12" width="1.421875" style="2" customWidth="1"/>
    <col min="13" max="13" width="9.7109375" style="2" customWidth="1"/>
    <col min="14" max="14" width="0.71875" style="2" customWidth="1"/>
    <col min="15" max="15" width="9.7109375" style="2" customWidth="1"/>
    <col min="16" max="16" width="3.140625" style="2" hidden="1" customWidth="1"/>
    <col min="17" max="16384" width="9.140625" style="2" customWidth="1"/>
  </cols>
  <sheetData>
    <row r="1" spans="1:16" ht="18" customHeight="1">
      <c r="A1" s="135" t="str">
        <f>'[1]ОПР'!A1:G1</f>
        <v>"ТОПЛОФИКАЦИЯ - ПЛЕВЕН" ЕАД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"/>
    </row>
    <row r="2" spans="1:16" ht="18" customHeight="1">
      <c r="A2" s="136" t="s">
        <v>63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</row>
    <row r="3" spans="1:16" ht="9.75" customHeight="1">
      <c r="A3" s="138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"/>
    </row>
    <row r="4" spans="1:18" ht="33.75" customHeight="1">
      <c r="A4" s="140"/>
      <c r="B4" s="5"/>
      <c r="C4" s="142" t="s">
        <v>0</v>
      </c>
      <c r="D4" s="6"/>
      <c r="E4" s="142" t="s">
        <v>1</v>
      </c>
      <c r="F4" s="6"/>
      <c r="G4" s="142" t="s">
        <v>2</v>
      </c>
      <c r="H4" s="6"/>
      <c r="I4" s="142" t="s">
        <v>3</v>
      </c>
      <c r="J4" s="6"/>
      <c r="K4" s="142" t="s">
        <v>4</v>
      </c>
      <c r="L4" s="6"/>
      <c r="M4" s="142" t="s">
        <v>5</v>
      </c>
      <c r="N4" s="6"/>
      <c r="O4" s="142" t="s">
        <v>6</v>
      </c>
      <c r="P4" s="1"/>
      <c r="Q4" s="7"/>
      <c r="R4" s="7"/>
    </row>
    <row r="5" spans="1:18" s="12" customFormat="1" ht="18" customHeight="1">
      <c r="A5" s="141"/>
      <c r="B5" s="8"/>
      <c r="C5" s="137"/>
      <c r="D5" s="9"/>
      <c r="E5" s="137"/>
      <c r="F5" s="9"/>
      <c r="G5" s="137"/>
      <c r="H5" s="9"/>
      <c r="I5" s="137"/>
      <c r="J5" s="10"/>
      <c r="K5" s="137"/>
      <c r="L5" s="9"/>
      <c r="M5" s="137"/>
      <c r="N5" s="9"/>
      <c r="O5" s="137"/>
      <c r="P5" s="11"/>
      <c r="Q5" s="7"/>
      <c r="R5" s="7"/>
    </row>
    <row r="6" spans="1:18" s="12" customFormat="1" ht="15">
      <c r="A6" s="8"/>
      <c r="B6" s="8"/>
      <c r="C6" s="13" t="s">
        <v>7</v>
      </c>
      <c r="D6" s="14"/>
      <c r="E6" s="13" t="s">
        <v>7</v>
      </c>
      <c r="F6" s="14"/>
      <c r="G6" s="13" t="s">
        <v>7</v>
      </c>
      <c r="H6" s="14"/>
      <c r="I6" s="13" t="s">
        <v>7</v>
      </c>
      <c r="J6" s="15"/>
      <c r="K6" s="13" t="s">
        <v>7</v>
      </c>
      <c r="L6" s="14"/>
      <c r="M6" s="13" t="s">
        <v>7</v>
      </c>
      <c r="N6" s="14"/>
      <c r="O6" s="13" t="s">
        <v>7</v>
      </c>
      <c r="P6" s="11"/>
      <c r="Q6" s="7"/>
      <c r="R6" s="7"/>
    </row>
    <row r="7" spans="1:18" s="23" customFormat="1" ht="15">
      <c r="A7" s="16"/>
      <c r="B7" s="16"/>
      <c r="C7" s="17"/>
      <c r="D7" s="18"/>
      <c r="E7" s="18"/>
      <c r="F7" s="19"/>
      <c r="G7" s="18"/>
      <c r="H7" s="19"/>
      <c r="I7" s="18"/>
      <c r="J7" s="20"/>
      <c r="K7" s="18"/>
      <c r="L7" s="19"/>
      <c r="M7" s="21"/>
      <c r="N7" s="19"/>
      <c r="O7" s="22"/>
      <c r="P7" s="19"/>
      <c r="Q7" s="7"/>
      <c r="R7" s="7"/>
    </row>
    <row r="8" spans="1:18" s="28" customFormat="1" ht="15.75" thickBot="1">
      <c r="A8" s="24" t="s">
        <v>8</v>
      </c>
      <c r="B8" s="16"/>
      <c r="C8" s="25">
        <v>19842</v>
      </c>
      <c r="D8" s="26"/>
      <c r="E8" s="25">
        <v>5135</v>
      </c>
      <c r="F8" s="26"/>
      <c r="G8" s="25">
        <v>16197</v>
      </c>
      <c r="H8" s="26"/>
      <c r="I8" s="25">
        <v>1984</v>
      </c>
      <c r="J8" s="20"/>
      <c r="K8" s="25">
        <v>9334</v>
      </c>
      <c r="L8" s="26"/>
      <c r="M8" s="25">
        <v>-6236</v>
      </c>
      <c r="N8" s="26"/>
      <c r="O8" s="27">
        <f>C8+E8+G8+I8+K8+M8</f>
        <v>46256</v>
      </c>
      <c r="P8" s="19"/>
      <c r="Q8" s="7"/>
      <c r="R8" s="7"/>
    </row>
    <row r="9" spans="1:18" s="28" customFormat="1" ht="25.5">
      <c r="A9" s="29" t="s">
        <v>9</v>
      </c>
      <c r="B9" s="30"/>
      <c r="C9" s="31">
        <v>0</v>
      </c>
      <c r="D9" s="26"/>
      <c r="E9" s="31">
        <v>0</v>
      </c>
      <c r="F9" s="26"/>
      <c r="G9" s="31">
        <v>0</v>
      </c>
      <c r="H9" s="26"/>
      <c r="I9" s="31">
        <v>0</v>
      </c>
      <c r="J9" s="20"/>
      <c r="K9" s="31">
        <v>0</v>
      </c>
      <c r="L9" s="26"/>
      <c r="M9" s="31">
        <v>0</v>
      </c>
      <c r="N9" s="26"/>
      <c r="O9" s="22">
        <v>0</v>
      </c>
      <c r="P9" s="19"/>
      <c r="Q9" s="7"/>
      <c r="R9" s="7"/>
    </row>
    <row r="10" spans="1:18" s="28" customFormat="1" ht="27.75" customHeight="1" thickBot="1">
      <c r="A10" s="32" t="s">
        <v>10</v>
      </c>
      <c r="B10" s="16"/>
      <c r="C10" s="25">
        <v>19842</v>
      </c>
      <c r="D10" s="26"/>
      <c r="E10" s="25">
        <f>E8+E9</f>
        <v>5135</v>
      </c>
      <c r="F10" s="26"/>
      <c r="G10" s="25">
        <f aca="true" t="shared" si="0" ref="G10:O10">G8+G9</f>
        <v>16197</v>
      </c>
      <c r="H10" s="25">
        <f t="shared" si="0"/>
        <v>0</v>
      </c>
      <c r="I10" s="25">
        <f t="shared" si="0"/>
        <v>1984</v>
      </c>
      <c r="J10" s="25">
        <f t="shared" si="0"/>
        <v>0</v>
      </c>
      <c r="K10" s="25">
        <f t="shared" si="0"/>
        <v>9334</v>
      </c>
      <c r="L10" s="25">
        <f t="shared" si="0"/>
        <v>0</v>
      </c>
      <c r="M10" s="25">
        <f t="shared" si="0"/>
        <v>-6236</v>
      </c>
      <c r="N10" s="25">
        <f t="shared" si="0"/>
        <v>0</v>
      </c>
      <c r="O10" s="25">
        <f t="shared" si="0"/>
        <v>46256</v>
      </c>
      <c r="P10" s="19"/>
      <c r="Q10" s="7"/>
      <c r="R10" s="7"/>
    </row>
    <row r="11" spans="1:22" s="28" customFormat="1" ht="15">
      <c r="A11" s="33" t="s">
        <v>11</v>
      </c>
      <c r="B11" s="34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>
        <v>-7811</v>
      </c>
      <c r="N11" s="36"/>
      <c r="O11" s="35">
        <f>M11</f>
        <v>-7811</v>
      </c>
      <c r="P11" s="37"/>
      <c r="Q11" s="7"/>
      <c r="R11" s="7"/>
      <c r="S11" s="38"/>
      <c r="T11" s="38"/>
      <c r="U11" s="38"/>
      <c r="V11" s="38"/>
    </row>
    <row r="12" spans="1:22" s="28" customFormat="1" ht="15">
      <c r="A12" s="33" t="s">
        <v>12</v>
      </c>
      <c r="B12" s="34"/>
      <c r="C12" s="35"/>
      <c r="D12" s="36"/>
      <c r="E12" s="35">
        <v>-6047</v>
      </c>
      <c r="F12" s="36"/>
      <c r="G12" s="35"/>
      <c r="H12" s="36"/>
      <c r="I12" s="35"/>
      <c r="J12" s="36"/>
      <c r="K12" s="35">
        <v>-189</v>
      </c>
      <c r="L12" s="36"/>
      <c r="M12" s="35">
        <v>6236</v>
      </c>
      <c r="N12" s="36"/>
      <c r="O12" s="35">
        <f>SUM(C12:M12)</f>
        <v>0</v>
      </c>
      <c r="P12" s="37"/>
      <c r="Q12" s="7"/>
      <c r="R12" s="7"/>
      <c r="S12" s="38"/>
      <c r="T12" s="38"/>
      <c r="U12" s="38"/>
      <c r="V12" s="38"/>
    </row>
    <row r="13" spans="1:22" s="28" customFormat="1" ht="15">
      <c r="A13" s="33" t="s">
        <v>13</v>
      </c>
      <c r="B13" s="34"/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35">
        <f>SUM(C13:M13)</f>
        <v>0</v>
      </c>
      <c r="P13" s="37"/>
      <c r="Q13" s="7"/>
      <c r="R13" s="7"/>
      <c r="S13" s="38"/>
      <c r="T13" s="38"/>
      <c r="U13" s="38"/>
      <c r="V13" s="38"/>
    </row>
    <row r="14" spans="1:22" s="28" customFormat="1" ht="15">
      <c r="A14" s="33" t="s">
        <v>14</v>
      </c>
      <c r="B14" s="34"/>
      <c r="C14" s="35"/>
      <c r="D14" s="36"/>
      <c r="E14" s="35">
        <v>-24</v>
      </c>
      <c r="F14" s="36"/>
      <c r="G14" s="35">
        <v>-3</v>
      </c>
      <c r="H14" s="36"/>
      <c r="I14" s="35"/>
      <c r="J14" s="36"/>
      <c r="K14" s="35"/>
      <c r="L14" s="36"/>
      <c r="M14" s="35"/>
      <c r="N14" s="36"/>
      <c r="O14" s="35">
        <f>SUM(C14:M14)</f>
        <v>-27</v>
      </c>
      <c r="P14" s="37"/>
      <c r="Q14" s="7"/>
      <c r="R14" s="7"/>
      <c r="S14" s="38"/>
      <c r="T14" s="38"/>
      <c r="U14" s="38"/>
      <c r="V14" s="38"/>
    </row>
    <row r="15" spans="1:22" s="28" customFormat="1" ht="15.75" thickBot="1">
      <c r="A15" s="24" t="s">
        <v>15</v>
      </c>
      <c r="B15" s="16"/>
      <c r="C15" s="25">
        <f>C10+C11+C12+C14</f>
        <v>19842</v>
      </c>
      <c r="D15" s="26"/>
      <c r="E15" s="39">
        <f aca="true" t="shared" si="1" ref="E15:N15">E10+E11+E12+E14</f>
        <v>-936</v>
      </c>
      <c r="F15" s="26">
        <f t="shared" si="1"/>
        <v>0</v>
      </c>
      <c r="G15" s="39">
        <f>G10+G11+G12+G14+G13</f>
        <v>16194</v>
      </c>
      <c r="H15" s="26">
        <f t="shared" si="1"/>
        <v>0</v>
      </c>
      <c r="I15" s="39">
        <f t="shared" si="1"/>
        <v>1984</v>
      </c>
      <c r="J15" s="26">
        <f t="shared" si="1"/>
        <v>0</v>
      </c>
      <c r="K15" s="39">
        <f t="shared" si="1"/>
        <v>9145</v>
      </c>
      <c r="L15" s="26">
        <f t="shared" si="1"/>
        <v>0</v>
      </c>
      <c r="M15" s="39">
        <f>M10+M11+M12+M14+M13</f>
        <v>-7811</v>
      </c>
      <c r="N15" s="26">
        <f t="shared" si="1"/>
        <v>0</v>
      </c>
      <c r="O15" s="27">
        <f>C15+E15+G15+I15+K15+M15</f>
        <v>38418</v>
      </c>
      <c r="P15" s="37"/>
      <c r="Q15" s="7"/>
      <c r="R15" s="7"/>
      <c r="S15" s="38"/>
      <c r="T15" s="38"/>
      <c r="U15" s="38"/>
      <c r="V15" s="38"/>
    </row>
    <row r="16" spans="1:22" s="28" customFormat="1" ht="15">
      <c r="A16" s="40"/>
      <c r="B16" s="41"/>
      <c r="C16" s="42">
        <f>IF('[1]СК'!C$15='[1]баланс'!E$26,"",'[1]СК'!C$15-'[1]баланс'!E$26)</f>
      </c>
      <c r="D16" s="42"/>
      <c r="E16" s="42"/>
      <c r="F16" s="143"/>
      <c r="G16" s="143"/>
      <c r="H16" s="143"/>
      <c r="I16" s="143"/>
      <c r="J16" s="143"/>
      <c r="K16" s="41">
        <f>IF(G$15+I$15+K$15='[1]баланс'!E$28,"",'[1]СК'!G15+'[1]СК'!I15+'[1]СК'!K15-'[1]баланс'!E$28)</f>
        <v>0</v>
      </c>
      <c r="L16" s="42"/>
      <c r="M16" s="42"/>
      <c r="N16" s="42"/>
      <c r="O16" s="42">
        <f>IF('[1]СК'!O$15='[1]баланс'!E$33,"",'[1]СК'!O15-'[1]баланс'!E$33)</f>
      </c>
      <c r="P16" s="37"/>
      <c r="Q16" s="7"/>
      <c r="R16" s="7"/>
      <c r="S16" s="38"/>
      <c r="T16" s="38"/>
      <c r="U16" s="38"/>
      <c r="V16" s="38"/>
    </row>
    <row r="17" spans="1:22" s="23" customFormat="1" ht="15">
      <c r="A17" s="144" t="str">
        <f>'[1]ОПР'!A42</f>
        <v>Приложенията от страница 1 до страница 23 са неразделна част от финансовия отчет.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37"/>
      <c r="Q17" s="7"/>
      <c r="R17" s="7"/>
      <c r="S17" s="43"/>
      <c r="T17" s="43"/>
      <c r="U17" s="43"/>
      <c r="V17" s="43"/>
    </row>
    <row r="18" spans="1:22" s="23" customFormat="1" ht="15">
      <c r="A18" s="44"/>
      <c r="B18" s="45"/>
      <c r="C18" s="44">
        <f>IF('[1]СК'!C$15='[1]баланс'!E$26,"",'[1]баланс'!E$26)</f>
      </c>
      <c r="D18" s="46"/>
      <c r="E18" s="44"/>
      <c r="F18" s="145"/>
      <c r="G18" s="145"/>
      <c r="H18" s="145"/>
      <c r="I18" s="145"/>
      <c r="J18" s="145"/>
      <c r="K18" s="47"/>
      <c r="L18" s="46"/>
      <c r="M18" s="44"/>
      <c r="N18" s="46"/>
      <c r="O18" s="44">
        <f>IF('[1]СК'!O$15='[1]баланс'!E$33,"",'[1]баланс'!E$33)</f>
      </c>
      <c r="P18" s="37"/>
      <c r="Q18" s="48"/>
      <c r="R18" s="43"/>
      <c r="S18" s="43"/>
      <c r="T18" s="43"/>
      <c r="U18" s="43"/>
      <c r="V18" s="43"/>
    </row>
    <row r="19" spans="1:22" s="23" customFormat="1" ht="15">
      <c r="A19" s="49" t="str">
        <f>'[1]НАЧАЛО'!$A$44</f>
        <v>Представляващ: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37"/>
      <c r="Q19" s="43"/>
      <c r="R19" s="43"/>
      <c r="S19" s="43"/>
      <c r="T19" s="43"/>
      <c r="U19" s="43"/>
      <c r="V19" s="43"/>
    </row>
    <row r="20" spans="1:22" ht="15">
      <c r="A20" s="52" t="s">
        <v>58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37"/>
      <c r="Q20" s="55"/>
      <c r="R20" s="55"/>
      <c r="S20" s="55"/>
      <c r="T20" s="55"/>
      <c r="U20" s="55"/>
      <c r="V20" s="55"/>
    </row>
    <row r="21" spans="1:22" ht="15">
      <c r="A21" s="56"/>
      <c r="B21" s="57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37"/>
      <c r="Q21" s="55"/>
      <c r="R21" s="55"/>
      <c r="S21" s="55"/>
      <c r="T21" s="55"/>
      <c r="U21" s="55"/>
      <c r="V21" s="55"/>
    </row>
    <row r="22" spans="1:22" ht="15">
      <c r="A22" s="58" t="str">
        <f>'[1]НАЧАЛО'!$F$44</f>
        <v>Съставител:</v>
      </c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37"/>
      <c r="Q22" s="55"/>
      <c r="R22" s="55"/>
      <c r="S22" s="55"/>
      <c r="T22" s="55"/>
      <c r="U22" s="55"/>
      <c r="V22" s="55"/>
    </row>
    <row r="23" spans="1:22" ht="15">
      <c r="A23" s="59" t="str">
        <f>'[1]НАЧАЛО'!$F$46</f>
        <v>БЕРТА СИМЕОНОВА ЦАНКОВА</v>
      </c>
      <c r="B23" s="57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37"/>
      <c r="Q23" s="55"/>
      <c r="R23" s="55"/>
      <c r="S23" s="55"/>
      <c r="T23" s="55"/>
      <c r="U23" s="55"/>
      <c r="V23" s="55"/>
    </row>
    <row r="24" spans="1:22" ht="13.5" customHeight="1">
      <c r="A24" s="58"/>
      <c r="B24" s="57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37"/>
      <c r="Q24" s="55"/>
      <c r="R24" s="55"/>
      <c r="S24" s="55"/>
      <c r="T24" s="55"/>
      <c r="U24" s="55"/>
      <c r="V24" s="55"/>
    </row>
    <row r="25" spans="1:22" ht="15" hidden="1">
      <c r="A25" s="59"/>
      <c r="B25" s="60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37"/>
      <c r="Q25" s="55"/>
      <c r="R25" s="55"/>
      <c r="S25" s="55"/>
      <c r="T25" s="55"/>
      <c r="U25" s="55"/>
      <c r="V25" s="55"/>
    </row>
    <row r="26" spans="1:22" ht="15" hidden="1">
      <c r="A26" s="52"/>
      <c r="B26" s="57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37"/>
      <c r="Q26" s="55"/>
      <c r="R26" s="55"/>
      <c r="S26" s="55"/>
      <c r="T26" s="55"/>
      <c r="U26" s="55"/>
      <c r="V26" s="55"/>
    </row>
    <row r="27" spans="1:16" ht="18.75">
      <c r="A27" s="61"/>
      <c r="B27" s="6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7"/>
    </row>
    <row r="28" spans="1:16" ht="15">
      <c r="A28" s="52"/>
      <c r="B28" s="60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37"/>
    </row>
    <row r="29" spans="1:16" ht="15">
      <c r="A29" s="63"/>
      <c r="B29" s="6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P29" s="7"/>
    </row>
    <row r="30" spans="1:16" ht="15">
      <c r="A30" s="64"/>
      <c r="B30" s="6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P30" s="7"/>
    </row>
    <row r="31" spans="1:16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P31" s="7"/>
    </row>
    <row r="32" spans="1:16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P32" s="7"/>
    </row>
    <row r="33" spans="1:16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P33" s="7"/>
    </row>
    <row r="34" spans="1:1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P34" s="7"/>
    </row>
    <row r="35" spans="1:1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P35" s="7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P36" s="7"/>
    </row>
    <row r="37" spans="1:19" ht="87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O37" s="65"/>
      <c r="P37" s="7"/>
      <c r="S37" s="2" t="s">
        <v>16</v>
      </c>
    </row>
    <row r="38" spans="1:1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P38" s="7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P39" s="7"/>
    </row>
    <row r="40" spans="1:1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P40" s="7"/>
    </row>
    <row r="41" ht="15">
      <c r="P41" s="7"/>
    </row>
    <row r="42" ht="15">
      <c r="P42" s="7"/>
    </row>
    <row r="43" ht="15">
      <c r="P43" s="7"/>
    </row>
    <row r="44" ht="15">
      <c r="P44" s="7"/>
    </row>
    <row r="45" ht="15">
      <c r="P45" s="7"/>
    </row>
  </sheetData>
  <mergeCells count="14">
    <mergeCell ref="O4:O5"/>
    <mergeCell ref="F16:J16"/>
    <mergeCell ref="A17:O17"/>
    <mergeCell ref="F18:J18"/>
    <mergeCell ref="A1:O1"/>
    <mergeCell ref="A2:O2"/>
    <mergeCell ref="A3:O3"/>
    <mergeCell ref="A4:A5"/>
    <mergeCell ref="C4:C5"/>
    <mergeCell ref="E4:E5"/>
    <mergeCell ref="G4:G5"/>
    <mergeCell ref="I4:I5"/>
    <mergeCell ref="K4:K5"/>
    <mergeCell ref="M4:M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burdjeva</cp:lastModifiedBy>
  <cp:lastPrinted>2017-01-27T12:04:19Z</cp:lastPrinted>
  <dcterms:created xsi:type="dcterms:W3CDTF">1996-10-14T23:33:28Z</dcterms:created>
  <dcterms:modified xsi:type="dcterms:W3CDTF">2017-01-27T13:11:06Z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2044066758</vt:i4>
  </property>
  <property fmtid="{D5CDD505-2E9C-101B-9397-08002B2CF9AE}" pid="4" name="_EmailSubje">
    <vt:lpwstr>Изпращане на e-mail: 2_MEJDINEN_DOKLAD_ZA_DEINOSTA_31122016.doc</vt:lpwstr>
  </property>
  <property fmtid="{D5CDD505-2E9C-101B-9397-08002B2CF9AE}" pid="5" name="_AuthorEma">
    <vt:lpwstr>burdjeva@toplo-pleven.com</vt:lpwstr>
  </property>
  <property fmtid="{D5CDD505-2E9C-101B-9397-08002B2CF9AE}" pid="6" name="_AuthorEmailDisplayNa">
    <vt:lpwstr>Ivanka Burdjeva</vt:lpwstr>
  </property>
</Properties>
</file>