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05" yWindow="-105" windowWidth="19440" windowHeight="12570" tabRatio="819" firstSheet="1" activeTab="8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  <sheet name="Sheet1" sheetId="15" r:id="rId14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5"/>
  <c r="G13"/>
  <c r="G14"/>
  <c r="C20" i="6"/>
  <c r="C42"/>
  <c r="C37"/>
  <c r="C11"/>
  <c r="C12"/>
  <c r="C15"/>
  <c r="C14"/>
  <c r="C38" l="1"/>
  <c r="G32" i="4"/>
  <c r="C69"/>
  <c r="C71"/>
  <c r="H15" i="5"/>
  <c r="H14"/>
  <c r="AA3" i="1" l="1"/>
  <c r="B56" i="6" s="1"/>
  <c r="AA2" i="1"/>
  <c r="B151" i="11" s="1"/>
  <c r="AA1" i="1"/>
  <c r="A3" i="14" s="1"/>
  <c r="H8" i="2"/>
  <c r="A2" i="14"/>
  <c r="C15"/>
  <c r="C14"/>
  <c r="C13"/>
  <c r="C12"/>
  <c r="E9"/>
  <c r="C8"/>
  <c r="B1335" i="2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H1315"/>
  <c r="H1314"/>
  <c r="H1313"/>
  <c r="H1312"/>
  <c r="H1311"/>
  <c r="H1310"/>
  <c r="H1309"/>
  <c r="H1308"/>
  <c r="H1307"/>
  <c r="H1306"/>
  <c r="H1279"/>
  <c r="H1265"/>
  <c r="H1251"/>
  <c r="H1237"/>
  <c r="H1223"/>
  <c r="H1209"/>
  <c r="H1278"/>
  <c r="H1264"/>
  <c r="H1250"/>
  <c r="H1236"/>
  <c r="H1222"/>
  <c r="H1208"/>
  <c r="H1277"/>
  <c r="H1263"/>
  <c r="H1249"/>
  <c r="H1235"/>
  <c r="H1221"/>
  <c r="H1207"/>
  <c r="H1276"/>
  <c r="H1262"/>
  <c r="H1248"/>
  <c r="H1234"/>
  <c r="H1220"/>
  <c r="H1206"/>
  <c r="H1275"/>
  <c r="H1261"/>
  <c r="H1247"/>
  <c r="H1233"/>
  <c r="H1219"/>
  <c r="H1205"/>
  <c r="H1274"/>
  <c r="H1260"/>
  <c r="H1246"/>
  <c r="H1232"/>
  <c r="H1218"/>
  <c r="H1204"/>
  <c r="H1273"/>
  <c r="H1259"/>
  <c r="H1245"/>
  <c r="H1231"/>
  <c r="H1217"/>
  <c r="H1203"/>
  <c r="H1271"/>
  <c r="H1257"/>
  <c r="H1243"/>
  <c r="H1229"/>
  <c r="H1215"/>
  <c r="H1201"/>
  <c r="H1270"/>
  <c r="H1256"/>
  <c r="H1242"/>
  <c r="H1228"/>
  <c r="H1214"/>
  <c r="H1200"/>
  <c r="H1269"/>
  <c r="H1255"/>
  <c r="H1241"/>
  <c r="H1227"/>
  <c r="H1213"/>
  <c r="H1199"/>
  <c r="H1268"/>
  <c r="H1254"/>
  <c r="H1240"/>
  <c r="H1226"/>
  <c r="H1212"/>
  <c r="H1198"/>
  <c r="H1267"/>
  <c r="H1253"/>
  <c r="H1239"/>
  <c r="H1225"/>
  <c r="H1211"/>
  <c r="H1197"/>
  <c r="H1181"/>
  <c r="H1185"/>
  <c r="H1189"/>
  <c r="H1182"/>
  <c r="H1186"/>
  <c r="H1190"/>
  <c r="H1184"/>
  <c r="H1188"/>
  <c r="H1180"/>
  <c r="H1177"/>
  <c r="H1091"/>
  <c r="H1048"/>
  <c r="H1176"/>
  <c r="H1090"/>
  <c r="H1047"/>
  <c r="H1175"/>
  <c r="H1089"/>
  <c r="H1046"/>
  <c r="H1174"/>
  <c r="H1088"/>
  <c r="H1045"/>
  <c r="H1173"/>
  <c r="H1087"/>
  <c r="H1044"/>
  <c r="H1171"/>
  <c r="H1085"/>
  <c r="H1042"/>
  <c r="H1170"/>
  <c r="H1084"/>
  <c r="H1041"/>
  <c r="H1169"/>
  <c r="H1083"/>
  <c r="H1040"/>
  <c r="H1168"/>
  <c r="H1082"/>
  <c r="H1039"/>
  <c r="H1166"/>
  <c r="H1080"/>
  <c r="H1037"/>
  <c r="H1165"/>
  <c r="H1079"/>
  <c r="H1036"/>
  <c r="H1164"/>
  <c r="H1078"/>
  <c r="H1035"/>
  <c r="H1163"/>
  <c r="H1077"/>
  <c r="H1034"/>
  <c r="H1161"/>
  <c r="H1075"/>
  <c r="H1032"/>
  <c r="H1160"/>
  <c r="H1074"/>
  <c r="H1031"/>
  <c r="H1159"/>
  <c r="H1073"/>
  <c r="H1030"/>
  <c r="H1158"/>
  <c r="H1072"/>
  <c r="H1029"/>
  <c r="H1156"/>
  <c r="H1070"/>
  <c r="H1027"/>
  <c r="H1155"/>
  <c r="H1069"/>
  <c r="H1026"/>
  <c r="H1154"/>
  <c r="H1068"/>
  <c r="H1025"/>
  <c r="H1152"/>
  <c r="H1066"/>
  <c r="H1023"/>
  <c r="H1150"/>
  <c r="H1064"/>
  <c r="H1021"/>
  <c r="H1149"/>
  <c r="H1063"/>
  <c r="H1020"/>
  <c r="H1148"/>
  <c r="H1062"/>
  <c r="H1019"/>
  <c r="H1147"/>
  <c r="H1061"/>
  <c r="H1018"/>
  <c r="H1146"/>
  <c r="H1060"/>
  <c r="H1017"/>
  <c r="H1145"/>
  <c r="H1059"/>
  <c r="H1016"/>
  <c r="H1144"/>
  <c r="H1058"/>
  <c r="H1015"/>
  <c r="H1143"/>
  <c r="H1057"/>
  <c r="H1014"/>
  <c r="H1142"/>
  <c r="H1056"/>
  <c r="H1013"/>
  <c r="H1140"/>
  <c r="H1054"/>
  <c r="H1011"/>
  <c r="H1139"/>
  <c r="H1053"/>
  <c r="H1010"/>
  <c r="H1138"/>
  <c r="H1052"/>
  <c r="H1009"/>
  <c r="H944"/>
  <c r="H973"/>
  <c r="H941"/>
  <c r="H972"/>
  <c r="H940"/>
  <c r="H971"/>
  <c r="H939"/>
  <c r="H970"/>
  <c r="H938"/>
  <c r="H968"/>
  <c r="H936"/>
  <c r="H967"/>
  <c r="H935"/>
  <c r="H966"/>
  <c r="H934"/>
  <c r="H965"/>
  <c r="H933"/>
  <c r="H963"/>
  <c r="H931"/>
  <c r="H962"/>
  <c r="H930"/>
  <c r="H961"/>
  <c r="H929"/>
  <c r="H960"/>
  <c r="H928"/>
  <c r="H959"/>
  <c r="H927"/>
  <c r="H958"/>
  <c r="H926"/>
  <c r="H957"/>
  <c r="H925"/>
  <c r="H956"/>
  <c r="H924"/>
  <c r="H954"/>
  <c r="H922"/>
  <c r="H952"/>
  <c r="H920"/>
  <c r="H951"/>
  <c r="H919"/>
  <c r="H949"/>
  <c r="H917"/>
  <c r="H948"/>
  <c r="H916"/>
  <c r="H947"/>
  <c r="H915"/>
  <c r="H946"/>
  <c r="H914"/>
  <c r="H912"/>
  <c r="H849"/>
  <c r="H819"/>
  <c r="H759"/>
  <c r="H729"/>
  <c r="H699"/>
  <c r="H639"/>
  <c r="H609"/>
  <c r="H549"/>
  <c r="H519"/>
  <c r="H489"/>
  <c r="H847"/>
  <c r="H817"/>
  <c r="H757"/>
  <c r="H727"/>
  <c r="H697"/>
  <c r="H637"/>
  <c r="H607"/>
  <c r="H547"/>
  <c r="H517"/>
  <c r="H487"/>
  <c r="H846"/>
  <c r="H816"/>
  <c r="H756"/>
  <c r="H726"/>
  <c r="H696"/>
  <c r="H636"/>
  <c r="H606"/>
  <c r="H546"/>
  <c r="H516"/>
  <c r="H486"/>
  <c r="H845"/>
  <c r="H815"/>
  <c r="H755"/>
  <c r="H725"/>
  <c r="H695"/>
  <c r="H635"/>
  <c r="H605"/>
  <c r="H545"/>
  <c r="H515"/>
  <c r="H485"/>
  <c r="H844"/>
  <c r="H814"/>
  <c r="H754"/>
  <c r="H724"/>
  <c r="H694"/>
  <c r="H634"/>
  <c r="H604"/>
  <c r="H544"/>
  <c r="H514"/>
  <c r="H484"/>
  <c r="H843"/>
  <c r="H813"/>
  <c r="H753"/>
  <c r="H723"/>
  <c r="H693"/>
  <c r="H633"/>
  <c r="H603"/>
  <c r="H543"/>
  <c r="H513"/>
  <c r="H483"/>
  <c r="H841"/>
  <c r="H811"/>
  <c r="H751"/>
  <c r="H721"/>
  <c r="H691"/>
  <c r="H631"/>
  <c r="H601"/>
  <c r="H541"/>
  <c r="H511"/>
  <c r="H481"/>
  <c r="H840"/>
  <c r="H810"/>
  <c r="H750"/>
  <c r="H720"/>
  <c r="H690"/>
  <c r="H630"/>
  <c r="H600"/>
  <c r="H540"/>
  <c r="H510"/>
  <c r="H480"/>
  <c r="H839"/>
  <c r="H809"/>
  <c r="H749"/>
  <c r="H719"/>
  <c r="H689"/>
  <c r="H629"/>
  <c r="H599"/>
  <c r="H539"/>
  <c r="H509"/>
  <c r="H479"/>
  <c r="H838"/>
  <c r="H808"/>
  <c r="H748"/>
  <c r="H718"/>
  <c r="H688"/>
  <c r="H628"/>
  <c r="H598"/>
  <c r="H538"/>
  <c r="H508"/>
  <c r="H478"/>
  <c r="H835"/>
  <c r="H805"/>
  <c r="H745"/>
  <c r="H715"/>
  <c r="H685"/>
  <c r="H625"/>
  <c r="H595"/>
  <c r="H535"/>
  <c r="H505"/>
  <c r="H475"/>
  <c r="H834"/>
  <c r="H804"/>
  <c r="H744"/>
  <c r="H714"/>
  <c r="H684"/>
  <c r="H624"/>
  <c r="H594"/>
  <c r="H534"/>
  <c r="H504"/>
  <c r="H474"/>
  <c r="H833"/>
  <c r="H803"/>
  <c r="H743"/>
  <c r="H713"/>
  <c r="H683"/>
  <c r="H623"/>
  <c r="H593"/>
  <c r="H533"/>
  <c r="H503"/>
  <c r="H473"/>
  <c r="H832"/>
  <c r="H802"/>
  <c r="H742"/>
  <c r="H712"/>
  <c r="H682"/>
  <c r="H622"/>
  <c r="H592"/>
  <c r="H532"/>
  <c r="H502"/>
  <c r="H472"/>
  <c r="H831"/>
  <c r="H801"/>
  <c r="H741"/>
  <c r="H711"/>
  <c r="H681"/>
  <c r="H621"/>
  <c r="H591"/>
  <c r="H531"/>
  <c r="H501"/>
  <c r="H471"/>
  <c r="H830"/>
  <c r="H800"/>
  <c r="H740"/>
  <c r="H710"/>
  <c r="H680"/>
  <c r="H620"/>
  <c r="H590"/>
  <c r="H530"/>
  <c r="H500"/>
  <c r="H470"/>
  <c r="H828"/>
  <c r="H798"/>
  <c r="H738"/>
  <c r="H708"/>
  <c r="H678"/>
  <c r="H618"/>
  <c r="H588"/>
  <c r="H528"/>
  <c r="H498"/>
  <c r="H468"/>
  <c r="H827"/>
  <c r="H797"/>
  <c r="H737"/>
  <c r="H707"/>
  <c r="H677"/>
  <c r="H617"/>
  <c r="H587"/>
  <c r="H527"/>
  <c r="H497"/>
  <c r="H467"/>
  <c r="H826"/>
  <c r="H796"/>
  <c r="H736"/>
  <c r="H706"/>
  <c r="H676"/>
  <c r="H616"/>
  <c r="H586"/>
  <c r="H526"/>
  <c r="H496"/>
  <c r="H466"/>
  <c r="H825"/>
  <c r="H795"/>
  <c r="H735"/>
  <c r="H705"/>
  <c r="H675"/>
  <c r="H615"/>
  <c r="H585"/>
  <c r="H525"/>
  <c r="H495"/>
  <c r="H465"/>
  <c r="H824"/>
  <c r="H794"/>
  <c r="H734"/>
  <c r="H704"/>
  <c r="H674"/>
  <c r="H614"/>
  <c r="H584"/>
  <c r="H524"/>
  <c r="H494"/>
  <c r="H464"/>
  <c r="H823"/>
  <c r="H793"/>
  <c r="H733"/>
  <c r="H703"/>
  <c r="H673"/>
  <c r="H613"/>
  <c r="H583"/>
  <c r="H523"/>
  <c r="H493"/>
  <c r="H463"/>
  <c r="H822"/>
  <c r="H792"/>
  <c r="H732"/>
  <c r="H702"/>
  <c r="H672"/>
  <c r="H612"/>
  <c r="H582"/>
  <c r="H522"/>
  <c r="H492"/>
  <c r="H462"/>
  <c r="H821"/>
  <c r="H791"/>
  <c r="H731"/>
  <c r="H701"/>
  <c r="H671"/>
  <c r="H611"/>
  <c r="H581"/>
  <c r="H521"/>
  <c r="H491"/>
  <c r="H461"/>
  <c r="H242"/>
  <c r="H243"/>
  <c r="H245"/>
  <c r="H247"/>
  <c r="H248"/>
  <c r="H249"/>
  <c r="H251"/>
  <c r="H252"/>
  <c r="H254"/>
  <c r="H255"/>
  <c r="H256"/>
  <c r="H257"/>
  <c r="H259"/>
  <c r="H260"/>
  <c r="H458"/>
  <c r="H414"/>
  <c r="H392"/>
  <c r="H370"/>
  <c r="H348"/>
  <c r="H326"/>
  <c r="H304"/>
  <c r="H282"/>
  <c r="H457"/>
  <c r="H413"/>
  <c r="H391"/>
  <c r="H369"/>
  <c r="H347"/>
  <c r="H325"/>
  <c r="H303"/>
  <c r="H281"/>
  <c r="H455"/>
  <c r="H411"/>
  <c r="H389"/>
  <c r="H367"/>
  <c r="H345"/>
  <c r="H323"/>
  <c r="H301"/>
  <c r="H279"/>
  <c r="H454"/>
  <c r="H410"/>
  <c r="H388"/>
  <c r="H366"/>
  <c r="H344"/>
  <c r="H322"/>
  <c r="H300"/>
  <c r="H278"/>
  <c r="H453"/>
  <c r="H409"/>
  <c r="H387"/>
  <c r="H365"/>
  <c r="H343"/>
  <c r="H321"/>
  <c r="H299"/>
  <c r="H277"/>
  <c r="H452"/>
  <c r="H408"/>
  <c r="H386"/>
  <c r="H364"/>
  <c r="H342"/>
  <c r="H320"/>
  <c r="H298"/>
  <c r="H276"/>
  <c r="H450"/>
  <c r="H406"/>
  <c r="H384"/>
  <c r="H362"/>
  <c r="H340"/>
  <c r="H318"/>
  <c r="H296"/>
  <c r="H274"/>
  <c r="H449"/>
  <c r="H405"/>
  <c r="H383"/>
  <c r="H361"/>
  <c r="H339"/>
  <c r="H317"/>
  <c r="H295"/>
  <c r="H273"/>
  <c r="H447"/>
  <c r="H403"/>
  <c r="H381"/>
  <c r="H359"/>
  <c r="H337"/>
  <c r="H315"/>
  <c r="H293"/>
  <c r="H271"/>
  <c r="H446"/>
  <c r="H402"/>
  <c r="H380"/>
  <c r="H358"/>
  <c r="H336"/>
  <c r="H314"/>
  <c r="H292"/>
  <c r="H270"/>
  <c r="H445"/>
  <c r="H401"/>
  <c r="H379"/>
  <c r="H357"/>
  <c r="H335"/>
  <c r="H313"/>
  <c r="H291"/>
  <c r="H269"/>
  <c r="H443"/>
  <c r="H399"/>
  <c r="H333"/>
  <c r="H311"/>
  <c r="H289"/>
  <c r="H267"/>
  <c r="H441"/>
  <c r="H397"/>
  <c r="H375"/>
  <c r="H353"/>
  <c r="H331"/>
  <c r="H309"/>
  <c r="H287"/>
  <c r="H265"/>
  <c r="H440"/>
  <c r="H396"/>
  <c r="H374"/>
  <c r="H352"/>
  <c r="H330"/>
  <c r="H308"/>
  <c r="H286"/>
  <c r="H264"/>
  <c r="H394"/>
  <c r="H328"/>
  <c r="H230"/>
  <c r="H232"/>
  <c r="H233"/>
  <c r="H234"/>
  <c r="H235"/>
  <c r="H237"/>
  <c r="H238"/>
  <c r="H220"/>
  <c r="H221"/>
  <c r="H223"/>
  <c r="H225"/>
  <c r="H226"/>
  <c r="H227"/>
  <c r="H229"/>
  <c r="H181"/>
  <c r="H182"/>
  <c r="H183"/>
  <c r="H184"/>
  <c r="H185"/>
  <c r="H186"/>
  <c r="H187"/>
  <c r="H188"/>
  <c r="H189"/>
  <c r="H190"/>
  <c r="H192"/>
  <c r="H193"/>
  <c r="H194"/>
  <c r="H195"/>
  <c r="H196"/>
  <c r="H197"/>
  <c r="H198"/>
  <c r="H199"/>
  <c r="H200"/>
  <c r="H201"/>
  <c r="H203"/>
  <c r="H204"/>
  <c r="H205"/>
  <c r="H206"/>
  <c r="H207"/>
  <c r="H208"/>
  <c r="H209"/>
  <c r="H210"/>
  <c r="H213"/>
  <c r="H215"/>
  <c r="H216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H177"/>
  <c r="H173"/>
  <c r="H172"/>
  <c r="H168"/>
  <c r="H167"/>
  <c r="H166"/>
  <c r="H165"/>
  <c r="H164"/>
  <c r="H163"/>
  <c r="H162"/>
  <c r="H160"/>
  <c r="H159"/>
  <c r="H158"/>
  <c r="H157"/>
  <c r="H127"/>
  <c r="H128"/>
  <c r="H129"/>
  <c r="H130"/>
  <c r="H131"/>
  <c r="H132"/>
  <c r="H133"/>
  <c r="H134"/>
  <c r="H135"/>
  <c r="H136"/>
  <c r="H138"/>
  <c r="H139"/>
  <c r="H140"/>
  <c r="H141"/>
  <c r="H145"/>
  <c r="H146"/>
  <c r="H150"/>
  <c r="H151"/>
  <c r="H152"/>
  <c r="H154"/>
  <c r="H73"/>
  <c r="H74"/>
  <c r="H75"/>
  <c r="H76"/>
  <c r="H77"/>
  <c r="H78"/>
  <c r="H80"/>
  <c r="H81"/>
  <c r="H83"/>
  <c r="H84"/>
  <c r="H85"/>
  <c r="H88"/>
  <c r="H89"/>
  <c r="H90"/>
  <c r="H91"/>
  <c r="H92"/>
  <c r="H95"/>
  <c r="H96"/>
  <c r="H97"/>
  <c r="H98"/>
  <c r="H99"/>
  <c r="H100"/>
  <c r="H101"/>
  <c r="H103"/>
  <c r="H104"/>
  <c r="H105"/>
  <c r="H106"/>
  <c r="H108"/>
  <c r="H109"/>
  <c r="H111"/>
  <c r="H112"/>
  <c r="H113"/>
  <c r="H114"/>
  <c r="H115"/>
  <c r="H116"/>
  <c r="H117"/>
  <c r="H118"/>
  <c r="H119"/>
  <c r="H121"/>
  <c r="H122"/>
  <c r="H12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H70"/>
  <c r="H68"/>
  <c r="H67"/>
  <c r="H66"/>
  <c r="H65"/>
  <c r="H63"/>
  <c r="H62"/>
  <c r="H61"/>
  <c r="H60"/>
  <c r="H59"/>
  <c r="H56"/>
  <c r="H55"/>
  <c r="H54"/>
  <c r="H53"/>
  <c r="H52"/>
  <c r="H51"/>
  <c r="H50"/>
  <c r="H49"/>
  <c r="H47"/>
  <c r="H46"/>
  <c r="H45"/>
  <c r="H44"/>
  <c r="H43"/>
  <c r="H42"/>
  <c r="H40"/>
  <c r="H39"/>
  <c r="H37"/>
  <c r="H36"/>
  <c r="H35"/>
  <c r="H34"/>
  <c r="H32"/>
  <c r="H31"/>
  <c r="H30"/>
  <c r="H29"/>
  <c r="H28"/>
  <c r="H26"/>
  <c r="H25"/>
  <c r="H24"/>
  <c r="H23"/>
  <c r="H20"/>
  <c r="H19"/>
  <c r="H17"/>
  <c r="H16"/>
  <c r="H15"/>
  <c r="H14"/>
  <c r="H13"/>
  <c r="H12"/>
  <c r="H10"/>
  <c r="H9"/>
  <c r="H7"/>
  <c r="H6"/>
  <c r="H5"/>
  <c r="H4"/>
  <c r="H3"/>
  <c r="A4" i="11"/>
  <c r="A4" i="10"/>
  <c r="A4" i="9"/>
  <c r="A4" i="8"/>
  <c r="A5" i="7"/>
  <c r="A5" i="6"/>
  <c r="A5" i="5"/>
  <c r="A5" i="4"/>
  <c r="A4"/>
  <c r="A3" i="11"/>
  <c r="A2" i="7"/>
  <c r="A3" i="10"/>
  <c r="A4" i="7"/>
  <c r="A2" i="6"/>
  <c r="A4" i="5"/>
  <c r="A2"/>
  <c r="A2" i="4"/>
  <c r="A3" i="9"/>
  <c r="A3" i="8"/>
  <c r="A4" i="6"/>
  <c r="B100" i="4"/>
  <c r="E148" i="11"/>
  <c r="H1324" i="2" s="1"/>
  <c r="C148" i="11"/>
  <c r="H1304" i="2" s="1"/>
  <c r="F147" i="11"/>
  <c r="F146"/>
  <c r="F145"/>
  <c r="F144"/>
  <c r="F143"/>
  <c r="F142"/>
  <c r="F141"/>
  <c r="F140"/>
  <c r="F139"/>
  <c r="F138"/>
  <c r="F137"/>
  <c r="F136"/>
  <c r="F135"/>
  <c r="F134"/>
  <c r="F133"/>
  <c r="E131"/>
  <c r="H1323" i="2" s="1"/>
  <c r="C131" i="11"/>
  <c r="H1303" i="2" s="1"/>
  <c r="F130" i="11"/>
  <c r="F129"/>
  <c r="F128"/>
  <c r="F127"/>
  <c r="F126"/>
  <c r="F125"/>
  <c r="F124"/>
  <c r="F123"/>
  <c r="F122"/>
  <c r="F121"/>
  <c r="F120"/>
  <c r="F119"/>
  <c r="F118"/>
  <c r="F117"/>
  <c r="F116"/>
  <c r="E114"/>
  <c r="H1322" i="2" s="1"/>
  <c r="C114" i="11"/>
  <c r="H1302" i="2" s="1"/>
  <c r="F113" i="11"/>
  <c r="F112"/>
  <c r="F111"/>
  <c r="F110"/>
  <c r="F109"/>
  <c r="F108"/>
  <c r="F107"/>
  <c r="F106"/>
  <c r="F105"/>
  <c r="F104"/>
  <c r="F103"/>
  <c r="F102"/>
  <c r="F101"/>
  <c r="F100"/>
  <c r="F99"/>
  <c r="E97"/>
  <c r="H1321" i="2" s="1"/>
  <c r="C97" i="11"/>
  <c r="H1301" i="2" s="1"/>
  <c r="F96" i="11"/>
  <c r="F95"/>
  <c r="F94"/>
  <c r="F93"/>
  <c r="F92"/>
  <c r="F91"/>
  <c r="F90"/>
  <c r="F89"/>
  <c r="F88"/>
  <c r="F87"/>
  <c r="F86"/>
  <c r="F85"/>
  <c r="F84"/>
  <c r="F83"/>
  <c r="F82"/>
  <c r="E78"/>
  <c r="H1319" i="2" s="1"/>
  <c r="C78" i="11"/>
  <c r="H1299" i="2" s="1"/>
  <c r="F77" i="11"/>
  <c r="F76"/>
  <c r="F75"/>
  <c r="F74"/>
  <c r="F73"/>
  <c r="F72"/>
  <c r="F71"/>
  <c r="F70"/>
  <c r="F69"/>
  <c r="F68"/>
  <c r="F67"/>
  <c r="F66"/>
  <c r="F65"/>
  <c r="F64"/>
  <c r="F63"/>
  <c r="E61"/>
  <c r="H1318" i="2" s="1"/>
  <c r="C61" i="11"/>
  <c r="H1298" i="2"/>
  <c r="F60" i="11"/>
  <c r="F59"/>
  <c r="F58"/>
  <c r="F57"/>
  <c r="F56"/>
  <c r="F55"/>
  <c r="F54"/>
  <c r="F53"/>
  <c r="F52"/>
  <c r="F51"/>
  <c r="F50"/>
  <c r="F49"/>
  <c r="F48"/>
  <c r="F47"/>
  <c r="F46"/>
  <c r="E44"/>
  <c r="H1317" i="2" s="1"/>
  <c r="C44" i="11"/>
  <c r="F43"/>
  <c r="F42"/>
  <c r="F41"/>
  <c r="F40"/>
  <c r="F39"/>
  <c r="F38"/>
  <c r="F37"/>
  <c r="F36"/>
  <c r="F35"/>
  <c r="F34"/>
  <c r="F33"/>
  <c r="F32"/>
  <c r="F31"/>
  <c r="F30"/>
  <c r="F29"/>
  <c r="E27"/>
  <c r="H1316" i="2" s="1"/>
  <c r="C27" i="11"/>
  <c r="F26"/>
  <c r="F25"/>
  <c r="F24"/>
  <c r="F23"/>
  <c r="F22"/>
  <c r="F21"/>
  <c r="F20"/>
  <c r="F19"/>
  <c r="F18"/>
  <c r="F17"/>
  <c r="F16"/>
  <c r="F15"/>
  <c r="F14"/>
  <c r="F13"/>
  <c r="F12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/>
  <c r="D107" i="9"/>
  <c r="H1187" i="2" s="1"/>
  <c r="C107" i="9"/>
  <c r="H1183" i="2" s="1"/>
  <c r="F106" i="9"/>
  <c r="H1194" i="2" s="1"/>
  <c r="F105" i="9"/>
  <c r="H1193" i="2" s="1"/>
  <c r="F104" i="9"/>
  <c r="H1192" i="2" s="1"/>
  <c r="E97" i="9"/>
  <c r="H1134" i="2" s="1"/>
  <c r="E96" i="9"/>
  <c r="H1133" i="2" s="1"/>
  <c r="E95" i="9"/>
  <c r="H1132" i="2" s="1"/>
  <c r="E94" i="9"/>
  <c r="H1131" i="2" s="1"/>
  <c r="E93" i="9"/>
  <c r="F92"/>
  <c r="D92"/>
  <c r="D87" s="1"/>
  <c r="H1081" i="2" s="1"/>
  <c r="C92" i="9"/>
  <c r="C87" s="1"/>
  <c r="E91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/>
  <c r="H1120" i="2" s="1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H1012" i="2" s="1"/>
  <c r="E57" i="9"/>
  <c r="H1097" i="2" s="1"/>
  <c r="E56" i="9"/>
  <c r="H1096" i="2" s="1"/>
  <c r="E55" i="9"/>
  <c r="H1095" i="2" s="1"/>
  <c r="F54" i="9"/>
  <c r="F68" s="1"/>
  <c r="H1151" i="2" s="1"/>
  <c r="D54" i="9"/>
  <c r="H1051" i="2" s="1"/>
  <c r="C54" i="9"/>
  <c r="H1008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H937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H923" i="2" s="1"/>
  <c r="E23" i="9"/>
  <c r="H986" i="2" s="1"/>
  <c r="E22" i="9"/>
  <c r="E20"/>
  <c r="H984" i="2" s="1"/>
  <c r="E19" i="9"/>
  <c r="H983" i="2" s="1"/>
  <c r="D18" i="9"/>
  <c r="H950" i="2" s="1"/>
  <c r="C18" i="9"/>
  <c r="H918" i="2" s="1"/>
  <c r="E17" i="9"/>
  <c r="H981" i="2" s="1"/>
  <c r="E16" i="9"/>
  <c r="H980" i="2"/>
  <c r="E15" i="9"/>
  <c r="H979" i="2" s="1"/>
  <c r="E14" i="9"/>
  <c r="D13"/>
  <c r="H945" i="2" s="1"/>
  <c r="C13" i="9"/>
  <c r="H913" i="2" s="1"/>
  <c r="E11" i="9"/>
  <c r="H976" i="2" s="1"/>
  <c r="N41" i="8"/>
  <c r="H789" i="2" s="1"/>
  <c r="G41" i="8"/>
  <c r="J41" s="1"/>
  <c r="N39"/>
  <c r="Q39" s="1"/>
  <c r="H877" i="2" s="1"/>
  <c r="G39" i="8"/>
  <c r="J39" s="1"/>
  <c r="N38"/>
  <c r="H786" i="2" s="1"/>
  <c r="G38" i="8"/>
  <c r="H576" i="2" s="1"/>
  <c r="J38" i="8"/>
  <c r="H666" i="2" s="1"/>
  <c r="N37" i="8"/>
  <c r="H785" i="2" s="1"/>
  <c r="Q37" i="8"/>
  <c r="H875" i="2" s="1"/>
  <c r="G37" i="8"/>
  <c r="H575" i="2" s="1"/>
  <c r="N36" i="8"/>
  <c r="H784" i="2" s="1"/>
  <c r="G36" i="8"/>
  <c r="J36" s="1"/>
  <c r="N35"/>
  <c r="H783" i="2" s="1"/>
  <c r="Q35" i="8"/>
  <c r="H873" i="2" s="1"/>
  <c r="G35" i="8"/>
  <c r="J35" s="1"/>
  <c r="P34"/>
  <c r="H842" i="2" s="1"/>
  <c r="O34" i="8"/>
  <c r="H812" i="2" s="1"/>
  <c r="M34" i="8"/>
  <c r="H752" i="2" s="1"/>
  <c r="L34" i="8"/>
  <c r="H722" i="2" s="1"/>
  <c r="K34" i="8"/>
  <c r="H692" i="2" s="1"/>
  <c r="I34" i="8"/>
  <c r="H632" i="2" s="1"/>
  <c r="H34" i="8"/>
  <c r="H602" i="2" s="1"/>
  <c r="F34" i="8"/>
  <c r="H542" i="2" s="1"/>
  <c r="E34" i="8"/>
  <c r="H512" i="2"/>
  <c r="D34" i="8"/>
  <c r="H482" i="2" s="1"/>
  <c r="N33" i="8"/>
  <c r="H781" i="2" s="1"/>
  <c r="G33" i="8"/>
  <c r="H571" i="2" s="1"/>
  <c r="J33" i="8"/>
  <c r="H661" i="2" s="1"/>
  <c r="N32" i="8"/>
  <c r="Q32" s="1"/>
  <c r="H870" i="2" s="1"/>
  <c r="G32" i="8"/>
  <c r="J32" s="1"/>
  <c r="N31"/>
  <c r="Q31" s="1"/>
  <c r="H869" i="2" s="1"/>
  <c r="G31" i="8"/>
  <c r="J31" s="1"/>
  <c r="N30"/>
  <c r="H778" i="2" s="1"/>
  <c r="G30" i="8"/>
  <c r="J30" s="1"/>
  <c r="H658" i="2" s="1"/>
  <c r="H568"/>
  <c r="P29" i="8"/>
  <c r="P40" s="1"/>
  <c r="O29"/>
  <c r="H807" i="2" s="1"/>
  <c r="M29" i="8"/>
  <c r="L29"/>
  <c r="H717" i="2" s="1"/>
  <c r="K29" i="8"/>
  <c r="H687" i="2" s="1"/>
  <c r="I29" i="8"/>
  <c r="I40" s="1"/>
  <c r="H29"/>
  <c r="H597" i="2" s="1"/>
  <c r="F29" i="8"/>
  <c r="H537" i="2" s="1"/>
  <c r="E29" i="8"/>
  <c r="H507" i="2" s="1"/>
  <c r="D29" i="8"/>
  <c r="H477" i="2" s="1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H506" i="2" s="1"/>
  <c r="D27" i="8"/>
  <c r="H476" i="2" s="1"/>
  <c r="N26" i="8"/>
  <c r="H775" i="2" s="1"/>
  <c r="G26" i="8"/>
  <c r="J26" s="1"/>
  <c r="N25"/>
  <c r="H774" i="2" s="1"/>
  <c r="Q25" i="8"/>
  <c r="H864" i="2" s="1"/>
  <c r="G25" i="8"/>
  <c r="H564" i="2" s="1"/>
  <c r="N24" i="8"/>
  <c r="Q24" s="1"/>
  <c r="H863" i="2" s="1"/>
  <c r="G24" i="8"/>
  <c r="J24" s="1"/>
  <c r="N23"/>
  <c r="Q23" s="1"/>
  <c r="G23"/>
  <c r="J23" s="1"/>
  <c r="H652" i="2" s="1"/>
  <c r="N22" i="8"/>
  <c r="Q22" s="1"/>
  <c r="G22"/>
  <c r="J22" s="1"/>
  <c r="N21"/>
  <c r="G21"/>
  <c r="J21" s="1"/>
  <c r="N20"/>
  <c r="H770" i="2" s="1"/>
  <c r="G20" i="8"/>
  <c r="J20" s="1"/>
  <c r="H65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H589" i="2" s="1"/>
  <c r="F19" i="8"/>
  <c r="E19"/>
  <c r="H499" i="2" s="1"/>
  <c r="D19" i="8"/>
  <c r="H469" i="2" s="1"/>
  <c r="N18" i="8"/>
  <c r="H768" i="2" s="1"/>
  <c r="G18" i="8"/>
  <c r="J18" s="1"/>
  <c r="N17"/>
  <c r="Q17" s="1"/>
  <c r="H857" i="2" s="1"/>
  <c r="G17" i="8"/>
  <c r="H557" i="2" s="1"/>
  <c r="N16" i="8"/>
  <c r="H766" i="2" s="1"/>
  <c r="G16" i="8"/>
  <c r="J16" s="1"/>
  <c r="N15"/>
  <c r="H765" i="2" s="1"/>
  <c r="G15" i="8"/>
  <c r="H555" i="2" s="1"/>
  <c r="N14" i="8"/>
  <c r="H764" i="2" s="1"/>
  <c r="G14" i="8"/>
  <c r="J14" s="1"/>
  <c r="N13"/>
  <c r="Q13" s="1"/>
  <c r="H853" i="2" s="1"/>
  <c r="G13" i="8"/>
  <c r="H553" i="2" s="1"/>
  <c r="N12" i="8"/>
  <c r="H762" i="2" s="1"/>
  <c r="G12" i="8"/>
  <c r="J12" s="1"/>
  <c r="N11"/>
  <c r="Q11" s="1"/>
  <c r="H851" i="2" s="1"/>
  <c r="G11" i="8"/>
  <c r="H551" i="2" s="1"/>
  <c r="L33" i="7"/>
  <c r="H436" i="2" s="1"/>
  <c r="L32" i="7"/>
  <c r="H435" i="2"/>
  <c r="L30" i="7"/>
  <c r="H433" i="2" s="1"/>
  <c r="L29" i="7"/>
  <c r="H432" i="2"/>
  <c r="L28" i="7"/>
  <c r="H431" i="2" s="1"/>
  <c r="L27" i="7"/>
  <c r="H430" i="2"/>
  <c r="M26" i="7"/>
  <c r="H451" i="2" s="1"/>
  <c r="K26" i="7"/>
  <c r="H407" i="2"/>
  <c r="J26" i="7"/>
  <c r="H385" i="2" s="1"/>
  <c r="I26" i="7"/>
  <c r="H363" i="2"/>
  <c r="H26" i="7"/>
  <c r="H341" i="2" s="1"/>
  <c r="G26" i="7"/>
  <c r="H319" i="2"/>
  <c r="F26" i="7"/>
  <c r="H297" i="2" s="1"/>
  <c r="E26" i="7"/>
  <c r="H275" i="2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 s="1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/>
  <c r="H211" i="2" s="1"/>
  <c r="D33" i="6"/>
  <c r="C33"/>
  <c r="H202" i="2" s="1"/>
  <c r="D21" i="6"/>
  <c r="C21"/>
  <c r="H191" i="2" s="1"/>
  <c r="D38" i="5"/>
  <c r="C38"/>
  <c r="H149" i="2" s="1"/>
  <c r="D29" i="5"/>
  <c r="C29"/>
  <c r="H142" i="2" s="1"/>
  <c r="H27" i="5"/>
  <c r="G27"/>
  <c r="H169" i="2" s="1"/>
  <c r="D22" i="5"/>
  <c r="C22"/>
  <c r="H137" i="2" s="1"/>
  <c r="H16" i="5"/>
  <c r="H31" s="1"/>
  <c r="H36" s="1"/>
  <c r="G16"/>
  <c r="G31" s="1"/>
  <c r="D92" i="4"/>
  <c r="C9" i="14" s="1"/>
  <c r="D9" s="1"/>
  <c r="C92" i="4"/>
  <c r="H69" i="2" s="1"/>
  <c r="D79" i="4"/>
  <c r="D85" s="1"/>
  <c r="C79"/>
  <c r="H58" i="2" s="1"/>
  <c r="D76" i="4"/>
  <c r="C76"/>
  <c r="H57" i="2" s="1"/>
  <c r="D65" i="4"/>
  <c r="C65"/>
  <c r="H48" i="2" s="1"/>
  <c r="H61" i="4"/>
  <c r="H71" s="1"/>
  <c r="H79" s="1"/>
  <c r="G61"/>
  <c r="H110" i="2" s="1"/>
  <c r="D52" i="4"/>
  <c r="C52"/>
  <c r="H38" i="2" s="1"/>
  <c r="H50" i="4"/>
  <c r="H56" s="1"/>
  <c r="G50"/>
  <c r="H102" i="2" s="1"/>
  <c r="D40" i="4"/>
  <c r="C40"/>
  <c r="H27" i="2" s="1"/>
  <c r="D35" i="4"/>
  <c r="C35"/>
  <c r="D33"/>
  <c r="C33"/>
  <c r="H21" i="2"/>
  <c r="H28" i="4"/>
  <c r="H34" s="1"/>
  <c r="G28"/>
  <c r="G34" s="1"/>
  <c r="H93" i="2" s="1"/>
  <c r="D28" i="4"/>
  <c r="C28"/>
  <c r="H18" i="2" s="1"/>
  <c r="H22" i="4"/>
  <c r="H26" s="1"/>
  <c r="G22"/>
  <c r="G26" s="1"/>
  <c r="D20"/>
  <c r="C20"/>
  <c r="H11" i="2" s="1"/>
  <c r="H18" i="4"/>
  <c r="C13" i="7" s="1"/>
  <c r="G18" i="4"/>
  <c r="H79" i="2" s="1"/>
  <c r="G27" i="8"/>
  <c r="K40"/>
  <c r="C85" i="4"/>
  <c r="H64" i="2" s="1"/>
  <c r="D21" i="9"/>
  <c r="H953" i="2" s="1"/>
  <c r="H560"/>
  <c r="H1172"/>
  <c r="F87" i="9"/>
  <c r="H1167" i="2" s="1"/>
  <c r="H771"/>
  <c r="Q21" i="8"/>
  <c r="H861" i="2" s="1"/>
  <c r="H773"/>
  <c r="Q26" i="8"/>
  <c r="H865" i="2" s="1"/>
  <c r="H563"/>
  <c r="H1121"/>
  <c r="O40" i="8"/>
  <c r="H818" i="2" s="1"/>
  <c r="H772"/>
  <c r="H565"/>
  <c r="E15" i="14"/>
  <c r="D15" s="1"/>
  <c r="H1296" i="2"/>
  <c r="H1130"/>
  <c r="E17" i="7"/>
  <c r="H266" i="2" s="1"/>
  <c r="C78"/>
  <c r="C86"/>
  <c r="C94"/>
  <c r="C102"/>
  <c r="C110"/>
  <c r="C118"/>
  <c r="C127"/>
  <c r="C135"/>
  <c r="C139"/>
  <c r="C143"/>
  <c r="C147"/>
  <c r="C151"/>
  <c r="C155"/>
  <c r="C159"/>
  <c r="C163"/>
  <c r="C167"/>
  <c r="C171"/>
  <c r="C175"/>
  <c r="C179"/>
  <c r="C69"/>
  <c r="C65"/>
  <c r="C61"/>
  <c r="C57"/>
  <c r="C53"/>
  <c r="C49"/>
  <c r="C45"/>
  <c r="C41"/>
  <c r="C37"/>
  <c r="C33"/>
  <c r="C29"/>
  <c r="C25"/>
  <c r="C21"/>
  <c r="C17"/>
  <c r="C13"/>
  <c r="C9"/>
  <c r="C5"/>
  <c r="A5" i="10"/>
  <c r="C1334" i="2"/>
  <c r="C1330"/>
  <c r="C1326"/>
  <c r="C1322"/>
  <c r="C1318"/>
  <c r="C1314"/>
  <c r="C1312"/>
  <c r="C1310"/>
  <c r="C1308"/>
  <c r="C1306"/>
  <c r="C1304"/>
  <c r="C1302"/>
  <c r="C1300"/>
  <c r="C1298"/>
  <c r="C1296"/>
  <c r="C1293"/>
  <c r="C1291"/>
  <c r="C1289"/>
  <c r="C1287"/>
  <c r="C1285"/>
  <c r="C1283"/>
  <c r="C1281"/>
  <c r="C1279"/>
  <c r="C1277"/>
  <c r="C1275"/>
  <c r="C1273"/>
  <c r="C1271"/>
  <c r="C1269"/>
  <c r="C1267"/>
  <c r="C1265"/>
  <c r="C1263"/>
  <c r="C1261"/>
  <c r="C1259"/>
  <c r="C1257"/>
  <c r="C1255"/>
  <c r="C1253"/>
  <c r="C1251"/>
  <c r="C1249"/>
  <c r="C1247"/>
  <c r="C1245"/>
  <c r="C1243"/>
  <c r="C1241"/>
  <c r="C1239"/>
  <c r="C1237"/>
  <c r="C1235"/>
  <c r="C1233"/>
  <c r="C1231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A6" i="5"/>
  <c r="A5" i="11"/>
  <c r="C820" i="2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8"/>
  <c r="C737"/>
  <c r="C734"/>
  <c r="C732"/>
  <c r="C729"/>
  <c r="C726"/>
  <c r="C723"/>
  <c r="C720"/>
  <c r="C718"/>
  <c r="C715"/>
  <c r="C712"/>
  <c r="C709"/>
  <c r="C707"/>
  <c r="C704"/>
  <c r="C701"/>
  <c r="C698"/>
  <c r="C695"/>
  <c r="C692"/>
  <c r="C690"/>
  <c r="C687"/>
  <c r="C684"/>
  <c r="C681"/>
  <c r="C679"/>
  <c r="C676"/>
  <c r="C673"/>
  <c r="C670"/>
  <c r="C668"/>
  <c r="C665"/>
  <c r="C662"/>
  <c r="C659"/>
  <c r="C657"/>
  <c r="C654"/>
  <c r="C651"/>
  <c r="C648"/>
  <c r="C645"/>
  <c r="C643"/>
  <c r="C640"/>
  <c r="C638"/>
  <c r="C635"/>
  <c r="C632"/>
  <c r="C629"/>
  <c r="C626"/>
  <c r="C623"/>
  <c r="C621"/>
  <c r="C618"/>
  <c r="C615"/>
  <c r="C613"/>
  <c r="C610"/>
  <c r="C607"/>
  <c r="C604"/>
  <c r="C601"/>
  <c r="C599"/>
  <c r="C596"/>
  <c r="C593"/>
  <c r="C590"/>
  <c r="C588"/>
  <c r="C585"/>
  <c r="C582"/>
  <c r="C579"/>
  <c r="C577"/>
  <c r="C574"/>
  <c r="C572"/>
  <c r="C569"/>
  <c r="C566"/>
  <c r="C563"/>
  <c r="C561"/>
  <c r="C558"/>
  <c r="C555"/>
  <c r="C553"/>
  <c r="C550"/>
  <c r="C547"/>
  <c r="C545"/>
  <c r="C543"/>
  <c r="C540"/>
  <c r="C537"/>
  <c r="C534"/>
  <c r="C531"/>
  <c r="C529"/>
  <c r="C526"/>
  <c r="C523"/>
  <c r="C520"/>
  <c r="C518"/>
  <c r="C515"/>
  <c r="C512"/>
  <c r="C510"/>
  <c r="C507"/>
  <c r="C504"/>
  <c r="C501"/>
  <c r="C499"/>
  <c r="C496"/>
  <c r="C493"/>
  <c r="C490"/>
  <c r="C488"/>
  <c r="C485"/>
  <c r="C482"/>
  <c r="C479"/>
  <c r="C476"/>
  <c r="C473"/>
  <c r="C470"/>
  <c r="C468"/>
  <c r="C465"/>
  <c r="C463"/>
  <c r="C459"/>
  <c r="C456"/>
  <c r="C453"/>
  <c r="C450"/>
  <c r="C448"/>
  <c r="C445"/>
  <c r="C442"/>
  <c r="C440"/>
  <c r="C437"/>
  <c r="C435"/>
  <c r="C432"/>
  <c r="C429"/>
  <c r="C426"/>
  <c r="C423"/>
  <c r="C420"/>
  <c r="C417"/>
  <c r="C414"/>
  <c r="C412"/>
  <c r="C409"/>
  <c r="C406"/>
  <c r="C403"/>
  <c r="C401"/>
  <c r="C398"/>
  <c r="C395"/>
  <c r="C392"/>
  <c r="C389"/>
  <c r="C387"/>
  <c r="C384"/>
  <c r="C382"/>
  <c r="C380"/>
  <c r="C378"/>
  <c r="C376"/>
  <c r="C374"/>
  <c r="C372"/>
  <c r="C370"/>
  <c r="C368"/>
  <c r="C366"/>
  <c r="C364"/>
  <c r="C362"/>
  <c r="C360"/>
  <c r="C357"/>
  <c r="C355"/>
  <c r="C353"/>
  <c r="C351"/>
  <c r="C349"/>
  <c r="C347"/>
  <c r="C345"/>
  <c r="C343"/>
  <c r="C341"/>
  <c r="C339"/>
  <c r="C336"/>
  <c r="C334"/>
  <c r="C332"/>
  <c r="C330"/>
  <c r="C328"/>
  <c r="C326"/>
  <c r="C324"/>
  <c r="C322"/>
  <c r="C320"/>
  <c r="C318"/>
  <c r="C316"/>
  <c r="C314"/>
  <c r="C312"/>
  <c r="C309"/>
  <c r="C307"/>
  <c r="C305"/>
  <c r="C303"/>
  <c r="C301"/>
  <c r="C299"/>
  <c r="C297"/>
  <c r="C295"/>
  <c r="C293"/>
  <c r="C291"/>
  <c r="C289"/>
  <c r="C287"/>
  <c r="C284"/>
  <c r="C282"/>
  <c r="C280"/>
  <c r="C278"/>
  <c r="C276"/>
  <c r="C274"/>
  <c r="C272"/>
  <c r="C270"/>
  <c r="C269"/>
  <c r="C266"/>
  <c r="C264"/>
  <c r="C262"/>
  <c r="C260"/>
  <c r="C258"/>
  <c r="C256"/>
  <c r="C254"/>
  <c r="C252"/>
  <c r="C250"/>
  <c r="C248"/>
  <c r="C246"/>
  <c r="C244"/>
  <c r="C242"/>
  <c r="C239"/>
  <c r="C237"/>
  <c r="C235"/>
  <c r="C233"/>
  <c r="C231"/>
  <c r="C229"/>
  <c r="C227"/>
  <c r="C225"/>
  <c r="C222"/>
  <c r="C220"/>
  <c r="C218"/>
  <c r="C215"/>
  <c r="C213"/>
  <c r="C211"/>
  <c r="C208"/>
  <c r="C206"/>
  <c r="C204"/>
  <c r="C202"/>
  <c r="C200"/>
  <c r="C198"/>
  <c r="C195"/>
  <c r="C193"/>
  <c r="C191"/>
  <c r="C189"/>
  <c r="C187"/>
  <c r="C185"/>
  <c r="C183"/>
  <c r="C181"/>
  <c r="A6" i="6"/>
  <c r="C781" i="2"/>
  <c r="C739"/>
  <c r="C736"/>
  <c r="C735"/>
  <c r="C733"/>
  <c r="C731"/>
  <c r="C730"/>
  <c r="C728"/>
  <c r="C727"/>
  <c r="C725"/>
  <c r="C724"/>
  <c r="C722"/>
  <c r="C721"/>
  <c r="C719"/>
  <c r="C717"/>
  <c r="C716"/>
  <c r="C714"/>
  <c r="C713"/>
  <c r="C711"/>
  <c r="C710"/>
  <c r="C708"/>
  <c r="C706"/>
  <c r="C705"/>
  <c r="C703"/>
  <c r="C702"/>
  <c r="C700"/>
  <c r="C699"/>
  <c r="C697"/>
  <c r="C696"/>
  <c r="C694"/>
  <c r="C693"/>
  <c r="C691"/>
  <c r="C689"/>
  <c r="C688"/>
  <c r="C686"/>
  <c r="C685"/>
  <c r="C683"/>
  <c r="C682"/>
  <c r="C680"/>
  <c r="C678"/>
  <c r="C677"/>
  <c r="C675"/>
  <c r="C674"/>
  <c r="C672"/>
  <c r="C671"/>
  <c r="C669"/>
  <c r="C667"/>
  <c r="C666"/>
  <c r="C664"/>
  <c r="C663"/>
  <c r="C661"/>
  <c r="C660"/>
  <c r="C658"/>
  <c r="C656"/>
  <c r="C655"/>
  <c r="C653"/>
  <c r="C652"/>
  <c r="C650"/>
  <c r="C649"/>
  <c r="C647"/>
  <c r="C646"/>
  <c r="C644"/>
  <c r="C642"/>
  <c r="C641"/>
  <c r="C639"/>
  <c r="C637"/>
  <c r="C636"/>
  <c r="C634"/>
  <c r="C633"/>
  <c r="C631"/>
  <c r="C630"/>
  <c r="C628"/>
  <c r="C627"/>
  <c r="C625"/>
  <c r="C624"/>
  <c r="C622"/>
  <c r="C620"/>
  <c r="C619"/>
  <c r="C617"/>
  <c r="C616"/>
  <c r="C614"/>
  <c r="C612"/>
  <c r="C611"/>
  <c r="C609"/>
  <c r="C608"/>
  <c r="C606"/>
  <c r="C605"/>
  <c r="C603"/>
  <c r="C602"/>
  <c r="C600"/>
  <c r="C598"/>
  <c r="C597"/>
  <c r="C595"/>
  <c r="C594"/>
  <c r="C592"/>
  <c r="C591"/>
  <c r="C589"/>
  <c r="C587"/>
  <c r="C586"/>
  <c r="C584"/>
  <c r="C583"/>
  <c r="C581"/>
  <c r="C580"/>
  <c r="C578"/>
  <c r="C576"/>
  <c r="C575"/>
  <c r="C573"/>
  <c r="C571"/>
  <c r="C570"/>
  <c r="C568"/>
  <c r="C567"/>
  <c r="C565"/>
  <c r="C564"/>
  <c r="C562"/>
  <c r="C560"/>
  <c r="C559"/>
  <c r="C557"/>
  <c r="C556"/>
  <c r="C554"/>
  <c r="C552"/>
  <c r="C551"/>
  <c r="C549"/>
  <c r="C548"/>
  <c r="C546"/>
  <c r="C544"/>
  <c r="C542"/>
  <c r="C541"/>
  <c r="C539"/>
  <c r="C538"/>
  <c r="C536"/>
  <c r="C535"/>
  <c r="C533"/>
  <c r="C532"/>
  <c r="C530"/>
  <c r="C528"/>
  <c r="C527"/>
  <c r="C525"/>
  <c r="C524"/>
  <c r="C522"/>
  <c r="C521"/>
  <c r="C519"/>
  <c r="C517"/>
  <c r="C516"/>
  <c r="C514"/>
  <c r="C513"/>
  <c r="C511"/>
  <c r="C509"/>
  <c r="C508"/>
  <c r="C506"/>
  <c r="C505"/>
  <c r="C503"/>
  <c r="C502"/>
  <c r="C500"/>
  <c r="C498"/>
  <c r="C497"/>
  <c r="C495"/>
  <c r="C494"/>
  <c r="C492"/>
  <c r="C491"/>
  <c r="C489"/>
  <c r="C487"/>
  <c r="C486"/>
  <c r="C484"/>
  <c r="C483"/>
  <c r="C481"/>
  <c r="C480"/>
  <c r="C478"/>
  <c r="C477"/>
  <c r="C475"/>
  <c r="C474"/>
  <c r="C472"/>
  <c r="C471"/>
  <c r="C469"/>
  <c r="C467"/>
  <c r="C466"/>
  <c r="C464"/>
  <c r="C462"/>
  <c r="C461"/>
  <c r="C458"/>
  <c r="C457"/>
  <c r="C455"/>
  <c r="C454"/>
  <c r="C452"/>
  <c r="C451"/>
  <c r="C449"/>
  <c r="C447"/>
  <c r="C446"/>
  <c r="C444"/>
  <c r="C443"/>
  <c r="C441"/>
  <c r="C439"/>
  <c r="C438"/>
  <c r="C436"/>
  <c r="C434"/>
  <c r="C433"/>
  <c r="C431"/>
  <c r="C430"/>
  <c r="C428"/>
  <c r="C427"/>
  <c r="C425"/>
  <c r="C424"/>
  <c r="C422"/>
  <c r="C421"/>
  <c r="C419"/>
  <c r="C418"/>
  <c r="C416"/>
  <c r="C415"/>
  <c r="C413"/>
  <c r="C411"/>
  <c r="C410"/>
  <c r="C408"/>
  <c r="C407"/>
  <c r="C405"/>
  <c r="C404"/>
  <c r="C402"/>
  <c r="C400"/>
  <c r="C399"/>
  <c r="C397"/>
  <c r="C396"/>
  <c r="C394"/>
  <c r="C393"/>
  <c r="C391"/>
  <c r="C390"/>
  <c r="C388"/>
  <c r="C386"/>
  <c r="C385"/>
  <c r="C383"/>
  <c r="C381"/>
  <c r="C379"/>
  <c r="C377"/>
  <c r="C375"/>
  <c r="C373"/>
  <c r="C371"/>
  <c r="C369"/>
  <c r="C367"/>
  <c r="C365"/>
  <c r="C363"/>
  <c r="C361"/>
  <c r="C359"/>
  <c r="C358"/>
  <c r="C356"/>
  <c r="C354"/>
  <c r="C352"/>
  <c r="C350"/>
  <c r="C348"/>
  <c r="C346"/>
  <c r="C344"/>
  <c r="C342"/>
  <c r="C340"/>
  <c r="C338"/>
  <c r="C337"/>
  <c r="C335"/>
  <c r="C333"/>
  <c r="C331"/>
  <c r="C329"/>
  <c r="C327"/>
  <c r="C325"/>
  <c r="C323"/>
  <c r="C321"/>
  <c r="C319"/>
  <c r="C317"/>
  <c r="C315"/>
  <c r="C313"/>
  <c r="C311"/>
  <c r="C310"/>
  <c r="C308"/>
  <c r="C306"/>
  <c r="C304"/>
  <c r="C302"/>
  <c r="C300"/>
  <c r="C298"/>
  <c r="C296"/>
  <c r="C294"/>
  <c r="C292"/>
  <c r="C290"/>
  <c r="C288"/>
  <c r="C286"/>
  <c r="C285"/>
  <c r="C283"/>
  <c r="C281"/>
  <c r="C279"/>
  <c r="C277"/>
  <c r="C275"/>
  <c r="C273"/>
  <c r="C271"/>
  <c r="C268"/>
  <c r="C267"/>
  <c r="C265"/>
  <c r="C263"/>
  <c r="C261"/>
  <c r="C259"/>
  <c r="C257"/>
  <c r="C255"/>
  <c r="C253"/>
  <c r="C251"/>
  <c r="C249"/>
  <c r="C247"/>
  <c r="C245"/>
  <c r="C243"/>
  <c r="C241"/>
  <c r="C240"/>
  <c r="C238"/>
  <c r="C236"/>
  <c r="C234"/>
  <c r="C232"/>
  <c r="C230"/>
  <c r="C228"/>
  <c r="C226"/>
  <c r="C224"/>
  <c r="C223"/>
  <c r="C221"/>
  <c r="C219"/>
  <c r="C216"/>
  <c r="C214"/>
  <c r="C212"/>
  <c r="C210"/>
  <c r="C209"/>
  <c r="C207"/>
  <c r="C205"/>
  <c r="C203"/>
  <c r="C201"/>
  <c r="C199"/>
  <c r="C197"/>
  <c r="C196"/>
  <c r="C194"/>
  <c r="C192"/>
  <c r="C190"/>
  <c r="C188"/>
  <c r="C186"/>
  <c r="C184"/>
  <c r="C182"/>
  <c r="A6" i="7"/>
  <c r="B153" i="11"/>
  <c r="B113" i="9"/>
  <c r="B52" i="5"/>
  <c r="B40" i="7"/>
  <c r="H218" i="2" l="1"/>
  <c r="C17" i="7"/>
  <c r="H222" i="2" s="1"/>
  <c r="F17" i="7"/>
  <c r="H288" i="2" s="1"/>
  <c r="D46" i="4"/>
  <c r="D31" i="5"/>
  <c r="J27" i="8"/>
  <c r="M40"/>
  <c r="H82" i="2"/>
  <c r="C79" i="11"/>
  <c r="H1300" i="2" s="1"/>
  <c r="L26" i="7"/>
  <c r="H429" i="2" s="1"/>
  <c r="E73" i="9"/>
  <c r="H1110" i="2" s="1"/>
  <c r="F40" i="8"/>
  <c r="H548" i="2" s="1"/>
  <c r="Q30" i="8"/>
  <c r="H868" i="2" s="1"/>
  <c r="Q33" i="8"/>
  <c r="H871" i="2" s="1"/>
  <c r="F27" i="11"/>
  <c r="H1326" i="2" s="1"/>
  <c r="F44" i="11"/>
  <c r="H1327" i="2" s="1"/>
  <c r="F148" i="11"/>
  <c r="H1334" i="2" s="1"/>
  <c r="C10" i="14"/>
  <c r="O42" i="8"/>
  <c r="H820" i="2" s="1"/>
  <c r="I27" i="10"/>
  <c r="H1294" i="2" s="1"/>
  <c r="E149" i="11"/>
  <c r="H1325" i="2" s="1"/>
  <c r="N27" i="8"/>
  <c r="Q27" s="1"/>
  <c r="H866" i="2" s="1"/>
  <c r="L40" i="8"/>
  <c r="H728" i="2" s="1"/>
  <c r="E13" i="14"/>
  <c r="D13" s="1"/>
  <c r="E31" i="7"/>
  <c r="E34" s="1"/>
  <c r="H283" i="2" s="1"/>
  <c r="D17" i="7"/>
  <c r="H244" i="2" s="1"/>
  <c r="H655"/>
  <c r="R26" i="8"/>
  <c r="H895" i="2" s="1"/>
  <c r="D40" i="8"/>
  <c r="H488" i="2" s="1"/>
  <c r="N34" i="8"/>
  <c r="H747" i="2"/>
  <c r="J25" i="8"/>
  <c r="K17" i="7"/>
  <c r="H398" i="2" s="1"/>
  <c r="G34" i="8"/>
  <c r="F131" i="11"/>
  <c r="H1333" i="2" s="1"/>
  <c r="I17" i="7"/>
  <c r="J17"/>
  <c r="H376" i="2" s="1"/>
  <c r="M17" i="7"/>
  <c r="C149" i="11"/>
  <c r="H1305" i="2" s="1"/>
  <c r="E79" i="11"/>
  <c r="H1320" i="2" s="1"/>
  <c r="E35" i="9"/>
  <c r="H996" i="2" s="1"/>
  <c r="H1086"/>
  <c r="H562"/>
  <c r="L23" i="7"/>
  <c r="H426" i="2" s="1"/>
  <c r="G29" i="8"/>
  <c r="R33"/>
  <c r="H901" i="2" s="1"/>
  <c r="C46" i="4"/>
  <c r="H1137" i="2"/>
  <c r="E12" i="14"/>
  <c r="D12" s="1"/>
  <c r="F61" i="11"/>
  <c r="H1328" i="2" s="1"/>
  <c r="E14" i="14"/>
  <c r="D14" s="1"/>
  <c r="E82" i="9"/>
  <c r="H1119" i="2" s="1"/>
  <c r="L14" i="7"/>
  <c r="H417" i="2" s="1"/>
  <c r="L18" i="7"/>
  <c r="H421" i="2" s="1"/>
  <c r="K31" i="7"/>
  <c r="G17"/>
  <c r="H310" i="2" s="1"/>
  <c r="F98" i="9"/>
  <c r="H561" i="2"/>
  <c r="E58" i="9"/>
  <c r="H1098" i="2" s="1"/>
  <c r="H627"/>
  <c r="H17" i="7"/>
  <c r="E54" i="9"/>
  <c r="H1094" i="2" s="1"/>
  <c r="N29" i="8"/>
  <c r="E40"/>
  <c r="F42"/>
  <c r="H550" i="2" s="1"/>
  <c r="I18" i="10"/>
  <c r="H1286" i="2" s="1"/>
  <c r="G56" i="4"/>
  <c r="H107" i="2" s="1"/>
  <c r="F107" i="9"/>
  <c r="H1195" i="2" s="1"/>
  <c r="C21" i="9"/>
  <c r="H921" i="2" s="1"/>
  <c r="K42" i="8"/>
  <c r="H700" i="2" s="1"/>
  <c r="E42" i="8"/>
  <c r="H520" i="2" s="1"/>
  <c r="H529"/>
  <c r="J31" i="7"/>
  <c r="J34" s="1"/>
  <c r="H393" i="2" s="1"/>
  <c r="C1230"/>
  <c r="C1232"/>
  <c r="C1234"/>
  <c r="C1236"/>
  <c r="C1238"/>
  <c r="C1240"/>
  <c r="C1242"/>
  <c r="C1244"/>
  <c r="C1246"/>
  <c r="C1248"/>
  <c r="C1250"/>
  <c r="C1252"/>
  <c r="C1254"/>
  <c r="C1256"/>
  <c r="C1258"/>
  <c r="C1260"/>
  <c r="C1262"/>
  <c r="C1264"/>
  <c r="C1266"/>
  <c r="C1268"/>
  <c r="C1270"/>
  <c r="C1272"/>
  <c r="C1274"/>
  <c r="C1276"/>
  <c r="C1278"/>
  <c r="C1280"/>
  <c r="C1282"/>
  <c r="C1284"/>
  <c r="C1286"/>
  <c r="C1288"/>
  <c r="C1290"/>
  <c r="C1292"/>
  <c r="C1294"/>
  <c r="C1297"/>
  <c r="C1299"/>
  <c r="C1301"/>
  <c r="C1303"/>
  <c r="C1305"/>
  <c r="C1307"/>
  <c r="C1309"/>
  <c r="C1311"/>
  <c r="C1313"/>
  <c r="C1316"/>
  <c r="C1320"/>
  <c r="C1324"/>
  <c r="C1328"/>
  <c r="C1332"/>
  <c r="A5" i="8"/>
  <c r="C3" i="2"/>
  <c r="C7"/>
  <c r="C11"/>
  <c r="C15"/>
  <c r="C19"/>
  <c r="C23"/>
  <c r="C27"/>
  <c r="C31"/>
  <c r="C35"/>
  <c r="C39"/>
  <c r="C43"/>
  <c r="C47"/>
  <c r="C51"/>
  <c r="C55"/>
  <c r="C59"/>
  <c r="C63"/>
  <c r="C67"/>
  <c r="C71"/>
  <c r="C177"/>
  <c r="C173"/>
  <c r="C169"/>
  <c r="C165"/>
  <c r="C161"/>
  <c r="C157"/>
  <c r="C153"/>
  <c r="C149"/>
  <c r="C145"/>
  <c r="C141"/>
  <c r="C137"/>
  <c r="C131"/>
  <c r="C122"/>
  <c r="C114"/>
  <c r="C106"/>
  <c r="C98"/>
  <c r="C90"/>
  <c r="C82"/>
  <c r="C74"/>
  <c r="Q15" i="8"/>
  <c r="H855" i="2" s="1"/>
  <c r="C1315"/>
  <c r="C1317"/>
  <c r="C1319"/>
  <c r="C1321"/>
  <c r="C1323"/>
  <c r="C1325"/>
  <c r="C1327"/>
  <c r="C1329"/>
  <c r="C1331"/>
  <c r="C1333"/>
  <c r="C1335"/>
  <c r="A5" i="9"/>
  <c r="A6" i="4"/>
  <c r="C4" i="2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178"/>
  <c r="C176"/>
  <c r="C174"/>
  <c r="C172"/>
  <c r="C170"/>
  <c r="C168"/>
  <c r="C166"/>
  <c r="C164"/>
  <c r="C162"/>
  <c r="C160"/>
  <c r="C158"/>
  <c r="C156"/>
  <c r="C154"/>
  <c r="C152"/>
  <c r="C150"/>
  <c r="C148"/>
  <c r="C146"/>
  <c r="C144"/>
  <c r="C142"/>
  <c r="C140"/>
  <c r="C138"/>
  <c r="C136"/>
  <c r="C133"/>
  <c r="C129"/>
  <c r="C124"/>
  <c r="C120"/>
  <c r="C116"/>
  <c r="C112"/>
  <c r="C108"/>
  <c r="C104"/>
  <c r="C100"/>
  <c r="C96"/>
  <c r="C92"/>
  <c r="C88"/>
  <c r="C84"/>
  <c r="C80"/>
  <c r="C76"/>
  <c r="D45" i="9"/>
  <c r="D46" s="1"/>
  <c r="H975" i="2" s="1"/>
  <c r="E26" i="9"/>
  <c r="H987" i="2" s="1"/>
  <c r="C134"/>
  <c r="C132"/>
  <c r="C130"/>
  <c r="C128"/>
  <c r="C125"/>
  <c r="C123"/>
  <c r="C121"/>
  <c r="C119"/>
  <c r="C117"/>
  <c r="C115"/>
  <c r="C113"/>
  <c r="C111"/>
  <c r="C109"/>
  <c r="C107"/>
  <c r="C105"/>
  <c r="C103"/>
  <c r="C101"/>
  <c r="C99"/>
  <c r="C97"/>
  <c r="C95"/>
  <c r="C93"/>
  <c r="C91"/>
  <c r="C89"/>
  <c r="C87"/>
  <c r="C85"/>
  <c r="C83"/>
  <c r="C81"/>
  <c r="C79"/>
  <c r="C77"/>
  <c r="C75"/>
  <c r="C73"/>
  <c r="H161"/>
  <c r="G71" i="4"/>
  <c r="H120" i="2" s="1"/>
  <c r="Q14" i="8"/>
  <c r="H854" i="2" s="1"/>
  <c r="D42" i="8"/>
  <c r="H490" i="2" s="1"/>
  <c r="H33" i="5"/>
  <c r="B111" i="9"/>
  <c r="D68"/>
  <c r="H1065" i="2" s="1"/>
  <c r="E13" i="9"/>
  <c r="H977" i="2" s="1"/>
  <c r="G19" i="8"/>
  <c r="H559" i="2" s="1"/>
  <c r="L19" i="7"/>
  <c r="H422" i="2" s="1"/>
  <c r="C31" i="5"/>
  <c r="G33" s="1"/>
  <c r="H171" i="2" s="1"/>
  <c r="H87"/>
  <c r="C45" i="9"/>
  <c r="H942" i="2" s="1"/>
  <c r="E40" i="9"/>
  <c r="H1001" i="2" s="1"/>
  <c r="L42" i="8"/>
  <c r="H730" i="2" s="1"/>
  <c r="N19" i="8"/>
  <c r="H769" i="2" s="1"/>
  <c r="G36" i="5"/>
  <c r="H174" i="2" s="1"/>
  <c r="H170"/>
  <c r="D33" i="5"/>
  <c r="E7" i="14"/>
  <c r="L13" i="7"/>
  <c r="H416" i="2" s="1"/>
  <c r="D94" i="4"/>
  <c r="H653" i="2"/>
  <c r="R24" i="8"/>
  <c r="H893" i="2" s="1"/>
  <c r="H638"/>
  <c r="I42" i="8"/>
  <c r="H640" i="2" s="1"/>
  <c r="G37" i="4"/>
  <c r="C7" i="14" s="1"/>
  <c r="H86" i="2"/>
  <c r="H862"/>
  <c r="R23" i="8"/>
  <c r="H892" i="2" s="1"/>
  <c r="R22" i="8"/>
  <c r="H1297" i="2"/>
  <c r="G40" i="8"/>
  <c r="H37" i="4"/>
  <c r="H95" s="1"/>
  <c r="J15" i="8"/>
  <c r="H767" i="2"/>
  <c r="H40" i="8"/>
  <c r="H837" i="2"/>
  <c r="R30" i="8"/>
  <c r="H898" i="2" s="1"/>
  <c r="Q36" i="8"/>
  <c r="H874" i="2" s="1"/>
  <c r="J37" i="8"/>
  <c r="Q41"/>
  <c r="H879" i="2" s="1"/>
  <c r="H978"/>
  <c r="E18" i="9"/>
  <c r="H982" i="2" s="1"/>
  <c r="F78" i="11"/>
  <c r="H1329" i="2" s="1"/>
  <c r="F97" i="11"/>
  <c r="H1331" i="2" s="1"/>
  <c r="F114" i="11"/>
  <c r="H1332" i="2" s="1"/>
  <c r="Q20" i="8"/>
  <c r="D56" i="4"/>
  <c r="C94"/>
  <c r="H71" i="2" s="1"/>
  <c r="C68" i="9"/>
  <c r="Q12" i="8"/>
  <c r="H852" i="2" s="1"/>
  <c r="D44" i="6"/>
  <c r="D46" s="1"/>
  <c r="D15" i="12"/>
  <c r="D36" i="5"/>
  <c r="H37" s="1"/>
  <c r="B54" i="6"/>
  <c r="B31" i="10"/>
  <c r="B50" i="5"/>
  <c r="F31" i="7"/>
  <c r="H302" i="2" s="1"/>
  <c r="C31" i="7"/>
  <c r="L17"/>
  <c r="H420" i="2" s="1"/>
  <c r="B38" i="7"/>
  <c r="C45" i="8"/>
  <c r="B98" i="4"/>
  <c r="C56"/>
  <c r="H33" i="2"/>
  <c r="R35" i="8"/>
  <c r="H903" i="2" s="1"/>
  <c r="H663"/>
  <c r="H664"/>
  <c r="H644"/>
  <c r="R14" i="8"/>
  <c r="H884" i="2" s="1"/>
  <c r="R21" i="8"/>
  <c r="H891" i="2" s="1"/>
  <c r="H651"/>
  <c r="H659"/>
  <c r="R31" i="8"/>
  <c r="H899" i="2" s="1"/>
  <c r="H669"/>
  <c r="F79" i="11"/>
  <c r="H1330" i="2" s="1"/>
  <c r="H758"/>
  <c r="M42" i="8"/>
  <c r="H760" i="2" s="1"/>
  <c r="N40" i="8"/>
  <c r="H656" i="2"/>
  <c r="R27" i="8"/>
  <c r="H896" i="2" s="1"/>
  <c r="H848"/>
  <c r="P42" i="8"/>
  <c r="H850" i="2" s="1"/>
  <c r="H660"/>
  <c r="R32" i="8"/>
  <c r="H900" i="2" s="1"/>
  <c r="H667"/>
  <c r="R39" i="8"/>
  <c r="H907" i="2" s="1"/>
  <c r="H569"/>
  <c r="H780"/>
  <c r="H698"/>
  <c r="H518"/>
  <c r="H776"/>
  <c r="H566"/>
  <c r="H22"/>
  <c r="Q38" i="8"/>
  <c r="H573" i="2"/>
  <c r="H577"/>
  <c r="H354"/>
  <c r="D3" i="12"/>
  <c r="H761" i="2"/>
  <c r="H554"/>
  <c r="H556"/>
  <c r="H779"/>
  <c r="H570"/>
  <c r="H574"/>
  <c r="H787"/>
  <c r="H1043"/>
  <c r="H579"/>
  <c r="D98" i="9"/>
  <c r="H1092" i="2" s="1"/>
  <c r="E92" i="9"/>
  <c r="H1038" i="2"/>
  <c r="C98" i="9"/>
  <c r="E77"/>
  <c r="J17" i="8"/>
  <c r="Q18"/>
  <c r="H858" i="2" s="1"/>
  <c r="H648"/>
  <c r="H558"/>
  <c r="Q16" i="8"/>
  <c r="H856" i="2" s="1"/>
  <c r="H646"/>
  <c r="H763"/>
  <c r="J13" i="8"/>
  <c r="R12"/>
  <c r="H882" i="2" s="1"/>
  <c r="H642"/>
  <c r="H552"/>
  <c r="J11" i="8"/>
  <c r="C44" i="6"/>
  <c r="I31" i="7"/>
  <c r="C47" i="8"/>
  <c r="B33" i="10"/>
  <c r="D31" i="7" l="1"/>
  <c r="H258" i="2" s="1"/>
  <c r="R36" i="8"/>
  <c r="H904" i="2" s="1"/>
  <c r="D95" i="4"/>
  <c r="H280" i="2"/>
  <c r="H777"/>
  <c r="Q29" i="8"/>
  <c r="K34" i="7"/>
  <c r="H415" i="2" s="1"/>
  <c r="H412"/>
  <c r="H572"/>
  <c r="J34" i="8"/>
  <c r="Q34"/>
  <c r="H872" i="2" s="1"/>
  <c r="H782"/>
  <c r="F34" i="7"/>
  <c r="H305" i="2" s="1"/>
  <c r="R41" i="8"/>
  <c r="H909" i="2" s="1"/>
  <c r="G31" i="7"/>
  <c r="H332" i="2"/>
  <c r="H31" i="7"/>
  <c r="H1178" i="2"/>
  <c r="F99" i="9"/>
  <c r="H1179" i="2" s="1"/>
  <c r="M31" i="7"/>
  <c r="H442" i="2"/>
  <c r="R25" i="8"/>
  <c r="H894" i="2" s="1"/>
  <c r="H654"/>
  <c r="H567"/>
  <c r="J29" i="8"/>
  <c r="H657" i="2" s="1"/>
  <c r="N42" i="8"/>
  <c r="H790" i="2" s="1"/>
  <c r="C33" i="5"/>
  <c r="H144" i="2" s="1"/>
  <c r="E21" i="9"/>
  <c r="H985" i="2" s="1"/>
  <c r="H390"/>
  <c r="E45" i="9"/>
  <c r="H1006" i="2" s="1"/>
  <c r="H974"/>
  <c r="G79" i="4"/>
  <c r="G95" s="1"/>
  <c r="E6" i="14" s="1"/>
  <c r="J19" i="8"/>
  <c r="H649" i="2" s="1"/>
  <c r="G42" i="8"/>
  <c r="H580" i="2" s="1"/>
  <c r="C99" i="9"/>
  <c r="H1050" i="2" s="1"/>
  <c r="C36" i="5"/>
  <c r="H147" i="2" s="1"/>
  <c r="H143"/>
  <c r="D18" i="12"/>
  <c r="H94" i="2"/>
  <c r="C46" i="9"/>
  <c r="H943" i="2" s="1"/>
  <c r="Q19" i="8"/>
  <c r="R19" s="1"/>
  <c r="D7" i="14"/>
  <c r="H578" i="2"/>
  <c r="J40" i="8"/>
  <c r="H668" i="2" s="1"/>
  <c r="H665"/>
  <c r="R37" i="8"/>
  <c r="H905" i="2" s="1"/>
  <c r="H42" i="8"/>
  <c r="H610" i="2" s="1"/>
  <c r="H608"/>
  <c r="R15" i="8"/>
  <c r="H885" i="2" s="1"/>
  <c r="H645"/>
  <c r="F149" i="11"/>
  <c r="H1335" i="2" s="1"/>
  <c r="C11" i="14"/>
  <c r="D4" i="12"/>
  <c r="R20" i="8"/>
  <c r="H890" i="2" s="1"/>
  <c r="H860"/>
  <c r="D99" i="9"/>
  <c r="H1093" i="2" s="1"/>
  <c r="E68" i="9"/>
  <c r="H1108" i="2" s="1"/>
  <c r="H1022"/>
  <c r="D37" i="5"/>
  <c r="H42" s="1"/>
  <c r="H45" s="1"/>
  <c r="D42"/>
  <c r="H236" i="2"/>
  <c r="C34" i="7"/>
  <c r="H239" i="2" s="1"/>
  <c r="H876"/>
  <c r="R38" i="8"/>
  <c r="H906" i="2" s="1"/>
  <c r="H41"/>
  <c r="C95" i="4"/>
  <c r="H788" i="2"/>
  <c r="Q40" i="8"/>
  <c r="H1129" i="2"/>
  <c r="E87" i="9"/>
  <c r="H1124" i="2" s="1"/>
  <c r="H1049"/>
  <c r="H1114"/>
  <c r="H647"/>
  <c r="R17" i="8"/>
  <c r="H887" i="2" s="1"/>
  <c r="R18" i="8"/>
  <c r="H888" i="2" s="1"/>
  <c r="R16" i="8"/>
  <c r="H886" i="2" s="1"/>
  <c r="R13" i="8"/>
  <c r="H883" i="2" s="1"/>
  <c r="H643"/>
  <c r="H641"/>
  <c r="R11" i="8"/>
  <c r="H881" i="2" s="1"/>
  <c r="H212"/>
  <c r="C46" i="6"/>
  <c r="H368" i="2"/>
  <c r="I34" i="7"/>
  <c r="H371" i="2" s="1"/>
  <c r="D34" i="7" l="1"/>
  <c r="H261" i="2" s="1"/>
  <c r="H324"/>
  <c r="G34" i="7"/>
  <c r="H327" i="2" s="1"/>
  <c r="L31" i="7"/>
  <c r="H434" i="2" s="1"/>
  <c r="H34" i="7"/>
  <c r="H349" i="2" s="1"/>
  <c r="H346"/>
  <c r="H662"/>
  <c r="R34" i="8"/>
  <c r="H902" i="2" s="1"/>
  <c r="R29" i="8"/>
  <c r="H897" i="2" s="1"/>
  <c r="H867"/>
  <c r="H456"/>
  <c r="M34" i="7"/>
  <c r="H459" i="2" s="1"/>
  <c r="D5" i="12"/>
  <c r="D19" s="1"/>
  <c r="E46" i="9"/>
  <c r="H1007" i="2" s="1"/>
  <c r="H859"/>
  <c r="D8" i="12"/>
  <c r="D10"/>
  <c r="D13"/>
  <c r="D12"/>
  <c r="H124" i="2"/>
  <c r="D11" i="12"/>
  <c r="D44" i="5"/>
  <c r="C42"/>
  <c r="C45" s="1"/>
  <c r="H156" i="2" s="1"/>
  <c r="C37" i="5"/>
  <c r="H148" i="2" s="1"/>
  <c r="G37" i="5"/>
  <c r="H125" i="2"/>
  <c r="H44" i="5"/>
  <c r="J42" i="8"/>
  <c r="H670" i="2" s="1"/>
  <c r="D45" i="5"/>
  <c r="H878" i="2"/>
  <c r="R40" i="8"/>
  <c r="H908" i="2" s="1"/>
  <c r="C6" i="14"/>
  <c r="D6" s="1"/>
  <c r="H72" i="2"/>
  <c r="D6" i="12"/>
  <c r="D16"/>
  <c r="Q42" i="8"/>
  <c r="H880" i="2" s="1"/>
  <c r="E98" i="9"/>
  <c r="E99" s="1"/>
  <c r="H1136" i="2" s="1"/>
  <c r="H889"/>
  <c r="R42" i="8"/>
  <c r="H910" i="2" s="1"/>
  <c r="H214"/>
  <c r="E10" i="14"/>
  <c r="D10" s="1"/>
  <c r="L34" i="7" l="1"/>
  <c r="E11" i="14" s="1"/>
  <c r="D11" s="1"/>
  <c r="D20" i="12"/>
  <c r="G42" i="5"/>
  <c r="G44" s="1"/>
  <c r="H178" i="2" s="1"/>
  <c r="H175"/>
  <c r="H153"/>
  <c r="D21" i="12"/>
  <c r="H1135" i="2"/>
  <c r="H437" l="1"/>
  <c r="H176"/>
  <c r="C44" i="5"/>
  <c r="E8" i="14" s="1"/>
  <c r="D8" s="1"/>
  <c r="G45" i="5"/>
  <c r="H179" i="2" s="1"/>
  <c r="D22" i="12"/>
  <c r="D23"/>
  <c r="D24"/>
  <c r="H155" i="2" l="1"/>
</calcChain>
</file>

<file path=xl/sharedStrings.xml><?xml version="1.0" encoding="utf-8"?>
<sst xmlns="http://schemas.openxmlformats.org/spreadsheetml/2006/main" count="4316" uniqueCount="1001">
  <si>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</si>
  <si>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</si>
  <si>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</si>
  <si>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</si>
  <si>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</si>
  <si>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</si>
  <si>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</si>
  <si>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</si>
  <si>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</si>
  <si>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</si>
  <si>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</si>
  <si>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</si>
  <si>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</si>
  <si>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</si>
  <si>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</si>
  <si>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</si>
  <si>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</si>
  <si>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</si>
  <si>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</si>
  <si>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</si>
  <si>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</si>
  <si>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</si>
  <si>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</si>
  <si>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</si>
  <si>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</si>
  <si>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</si>
  <si>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</si>
  <si>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</si>
  <si>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</si>
  <si>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</si>
  <si>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</si>
  <si>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</si>
  <si>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</si>
  <si>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</si>
  <si>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</si>
  <si>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</si>
  <si>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</si>
  <si>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</si>
  <si>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</si>
  <si>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</si>
  <si>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</si>
  <si>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</si>
  <si>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</si>
  <si>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</si>
  <si>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</si>
  <si>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</si>
  <si>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</si>
  <si>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</si>
  <si>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</si>
  <si>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</si>
  <si>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</si>
  <si>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</si>
  <si>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</si>
  <si>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</si>
  <si>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</si>
  <si>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</si>
  <si>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</si>
  <si>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</si>
  <si>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</si>
  <si>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</si>
  <si>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</si>
  <si>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</si>
  <si>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</si>
  <si>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</si>
  <si>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</si>
  <si>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</si>
  <si>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</si>
  <si>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</si>
  <si>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</si>
  <si>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</si>
  <si>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</si>
  <si>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</si>
  <si>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</si>
  <si>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</si>
  <si>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</si>
  <si>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</si>
  <si>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</si>
  <si>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</si>
  <si>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</si>
  <si>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</si>
  <si>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</si>
  <si>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</si>
  <si>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</si>
  <si>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</si>
  <si>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</si>
  <si>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</si>
  <si>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</si>
  <si>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</si>
  <si>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</si>
  <si>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</si>
  <si>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</si>
  <si>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</si>
  <si>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</si>
  <si>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</si>
  <si>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</si>
  <si>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</si>
  <si>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</si>
  <si>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</si>
  <si>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</si>
  <si>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</si>
  <si>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</si>
  <si>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</si>
  <si>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</si>
  <si>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</si>
  <si>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</si>
  <si>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</si>
  <si>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</si>
  <si>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</si>
  <si>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</si>
  <si>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</si>
  <si>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</si>
  <si>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</si>
  <si>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</si>
  <si>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</si>
  <si>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</si>
  <si>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</si>
  <si>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</si>
  <si>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</si>
  <si>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</si>
  <si>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</si>
  <si>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</si>
  <si>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</si>
  <si>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</si>
  <si>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</si>
  <si>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</si>
  <si>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</si>
  <si>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</si>
  <si>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</si>
  <si>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</si>
  <si>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</si>
  <si>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</si>
  <si>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</si>
  <si>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</si>
  <si>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</si>
  <si>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</si>
  <si>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</si>
  <si>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</si>
  <si>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</si>
  <si>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</si>
  <si>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</si>
  <si>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</si>
  <si>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</si>
  <si>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</si>
  <si>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</si>
  <si>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</si>
  <si>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</si>
  <si>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</si>
  <si>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</si>
  <si>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</si>
  <si>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</si>
  <si>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</si>
  <si>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</si>
  <si>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</si>
  <si>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</si>
  <si>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</si>
  <si>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</si>
  <si>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</si>
  <si>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</si>
  <si>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</si>
  <si>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</si>
  <si>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</si>
  <si>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</si>
  <si>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</si>
  <si>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</si>
  <si>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</si>
  <si>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</si>
  <si>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</si>
  <si>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</si>
  <si>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</si>
  <si>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</si>
  <si>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</si>
  <si>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</si>
  <si>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</si>
  <si>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</si>
  <si>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</si>
  <si>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</si>
  <si>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</si>
  <si>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</si>
  <si>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</si>
  <si>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</si>
  <si>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</si>
  <si>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</si>
  <si>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</si>
  <si>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</si>
  <si>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</si>
  <si>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</si>
  <si>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</si>
  <si>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</si>
  <si>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</si>
  <si>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</si>
  <si>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</si>
  <si>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</si>
  <si>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</si>
  <si>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</si>
  <si>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</si>
  <si>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</si>
  <si>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</si>
  <si>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</si>
  <si>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</si>
  <si>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</si>
  <si>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</si>
  <si>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</si>
  <si>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</si>
  <si>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</si>
  <si>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</si>
  <si>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</si>
  <si>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</si>
  <si>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</si>
  <si>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</si>
  <si>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</si>
  <si>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</si>
  <si>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</si>
  <si>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</si>
  <si>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</si>
  <si>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</si>
  <si>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</si>
  <si>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</si>
  <si>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</si>
  <si>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</si>
  <si>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</si>
  <si>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</si>
  <si>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</si>
  <si>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</si>
  <si>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</si>
  <si>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</si>
  <si>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</si>
  <si>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</si>
  <si>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</si>
  <si>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</si>
  <si>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</si>
  <si>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</si>
  <si>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</si>
  <si>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</si>
  <si>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</si>
  <si>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</si>
  <si>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</si>
  <si>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</si>
  <si>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</si>
  <si>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</si>
  <si>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</si>
  <si>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</si>
  <si>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</si>
  <si>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</si>
  <si>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</si>
  <si>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</si>
  <si>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</si>
  <si>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</si>
  <si>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</si>
  <si>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</si>
  <si>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</si>
  <si>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</si>
  <si>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</si>
  <si>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</si>
  <si>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</si>
  <si>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</si>
  <si>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</si>
  <si>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</si>
  <si>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</si>
  <si>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</si>
  <si>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</si>
  <si>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</si>
  <si>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</si>
  <si>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</si>
  <si>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</si>
  <si>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</si>
  <si>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</si>
  <si>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</si>
  <si>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</si>
  <si>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</si>
  <si>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</si>
  <si>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</si>
  <si>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</si>
  <si>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</si>
  <si>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</si>
  <si>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</si>
  <si>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</si>
  <si>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</si>
  <si>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</si>
  <si>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</si>
  <si>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</si>
  <si>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</si>
  <si>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</si>
  <si>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</si>
  <si>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</si>
  <si>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</si>
  <si>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</si>
  <si>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</si>
  <si>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</si>
  <si>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</si>
  <si>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</si>
  <si>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</si>
  <si>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</si>
  <si>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</si>
  <si>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</si>
  <si>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</si>
  <si>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</si>
  <si>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</si>
  <si>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</si>
  <si>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</si>
  <si>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</si>
  <si>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</si>
  <si>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</si>
  <si>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</si>
  <si>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</si>
  <si>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</si>
  <si>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</si>
  <si>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</si>
  <si>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</si>
  <si>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</si>
  <si>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</si>
  <si>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</si>
  <si>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</si>
  <si>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</si>
  <si>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</si>
  <si>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</si>
  <si>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</si>
  <si>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</si>
  <si>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</si>
  <si>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</si>
  <si>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</si>
  <si>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</si>
  <si>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</si>
  <si>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</si>
  <si>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</si>
  <si>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</si>
  <si>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</si>
  <si>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</si>
  <si>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</si>
  <si>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</si>
  <si>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</si>
  <si>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</si>
  <si>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</si>
  <si>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</si>
  <si>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</si>
  <si>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</si>
  <si>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</si>
  <si>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</si>
  <si>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</si>
  <si>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</si>
  <si>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</si>
  <si>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</si>
  <si>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</si>
  <si>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</si>
  <si>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</si>
  <si>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</si>
  <si>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</si>
  <si>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</si>
  <si>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</si>
  <si>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</si>
  <si>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</si>
  <si>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</si>
  <si>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</si>
  <si>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</si>
  <si>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</si>
  <si>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</si>
  <si>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</si>
  <si>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</si>
  <si>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</si>
  <si>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</si>
  <si>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</si>
  <si>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</si>
  <si>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</si>
  <si>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</si>
  <si>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</si>
  <si>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</si>
  <si>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</si>
  <si>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</si>
  <si>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</si>
  <si>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</si>
  <si>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</si>
  <si>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</si>
  <si>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</si>
  <si>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</si>
  <si>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</si>
  <si>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</si>
  <si>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</si>
  <si>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</si>
  <si>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</si>
  <si>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</si>
  <si>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</si>
  <si>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</si>
  <si>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</si>
  <si>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</si>
  <si>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</si>
  <si>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</si>
  <si>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</si>
  <si>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</si>
  <si>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</si>
  <si>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</si>
  <si>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</si>
  <si>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</si>
  <si>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</si>
  <si>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</si>
  <si>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</si>
  <si>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</si>
  <si>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</si>
  <si>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</si>
  <si>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</si>
  <si>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</si>
  <si>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</si>
  <si>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</si>
  <si>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</si>
  <si>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</si>
  <si>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</si>
  <si>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</si>
  <si>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</si>
  <si>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</si>
  <si>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</si>
  <si>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</si>
  <si>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</si>
  <si>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</si>
  <si>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</si>
  <si>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</si>
  <si>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</si>
  <si>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</si>
  <si>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</si>
  <si>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</si>
  <si>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</si>
  <si>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</si>
  <si>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</si>
  <si>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</si>
  <si>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</si>
  <si>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</si>
  <si>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</si>
  <si>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</si>
  <si>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</si>
  <si>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</si>
  <si>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</si>
  <si>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</si>
  <si>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</si>
  <si>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</si>
  <si>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</si>
  <si>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</si>
  <si>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</si>
  <si>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</si>
  <si>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</si>
  <si>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</si>
  <si>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</si>
  <si>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</si>
  <si>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</si>
  <si>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</si>
  <si>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</si>
  <si>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</si>
  <si>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</si>
  <si>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</si>
  <si>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</si>
  <si>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</si>
  <si>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</si>
  <si>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</si>
  <si>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</si>
  <si>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</si>
  <si>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</si>
  <si>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</si>
  <si>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</si>
  <si>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</si>
  <si>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</si>
  <si>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</si>
  <si>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</si>
  <si>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</si>
  <si>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</si>
  <si>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</si>
  <si>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</si>
  <si>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</si>
  <si>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</si>
  <si>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</si>
  <si>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</si>
  <si>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</si>
  <si>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</si>
  <si>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</si>
  <si>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</si>
  <si>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</si>
  <si>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</si>
  <si>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</si>
  <si>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</si>
  <si>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</si>
  <si>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</si>
  <si>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</si>
  <si>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</si>
  <si>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</si>
  <si>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</si>
  <si>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</si>
  <si>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</si>
  <si>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</si>
  <si>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</si>
  <si>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</si>
  <si>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</si>
  <si>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</si>
  <si>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</si>
  <si>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</si>
  <si>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</si>
  <si>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</si>
  <si>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</si>
  <si>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</si>
  <si>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</si>
  <si>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</si>
  <si>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</si>
  <si>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</si>
  <si>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</si>
  <si>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</si>
  <si>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</si>
  <si>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</si>
  <si>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</si>
  <si>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</si>
  <si>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</si>
  <si>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</si>
  <si>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</si>
  <si>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</si>
  <si>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</si>
  <si>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</si>
  <si>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</si>
  <si>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</si>
  <si>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</si>
  <si>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</si>
  <si>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</si>
  <si>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</si>
  <si>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</si>
  <si>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</si>
  <si>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</si>
  <si>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</si>
  <si>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</si>
  <si>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</si>
  <si>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</si>
  <si>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</si>
  <si>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</si>
  <si>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</si>
  <si>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</si>
  <si>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</si>
  <si>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</si>
  <si>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</si>
  <si>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</si>
  <si>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</si>
  <si>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</si>
  <si>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</si>
  <si>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</si>
  <si>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</si>
  <si>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</si>
  <si>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</si>
  <si>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</si>
  <si>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</si>
  <si>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</si>
  <si>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</si>
  <si>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</si>
  <si>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</si>
  <si>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</si>
  <si>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</si>
  <si>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</si>
  <si>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</si>
  <si>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</si>
  <si>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</si>
  <si>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</si>
  <si>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</si>
  <si>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</si>
  <si>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</si>
  <si>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</si>
  <si>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</si>
  <si>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</si>
  <si>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</si>
  <si>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</si>
  <si>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</si>
  <si>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</si>
  <si>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</si>
  <si>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</si>
  <si>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</si>
  <si>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</si>
  <si>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</si>
  <si>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</si>
  <si>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</si>
  <si>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</si>
  <si>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</si>
  <si>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</si>
  <si>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</si>
  <si>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</si>
  <si>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</si>
  <si>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</si>
  <si>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</si>
  <si>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</si>
  <si>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</si>
  <si>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</si>
  <si>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</si>
  <si>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</si>
  <si>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</si>
  <si>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</si>
  <si>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</si>
  <si>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</si>
  <si>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</si>
  <si>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</si>
  <si>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</si>
  <si>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</si>
  <si>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</si>
  <si>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</si>
  <si>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</si>
  <si>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</si>
  <si>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</si>
  <si>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</si>
  <si>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</si>
  <si>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</si>
  <si>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</si>
  <si>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</si>
  <si>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</si>
  <si>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</si>
  <si>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</si>
  <si>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</si>
  <si>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</si>
  <si>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</si>
  <si>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</si>
  <si>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</si>
  <si>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</si>
  <si>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</si>
  <si>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</si>
  <si>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</si>
  <si>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</si>
  <si>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</si>
  <si>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</si>
  <si>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</si>
  <si>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</si>
  <si>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</si>
  <si>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</si>
  <si>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</si>
  <si>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</si>
  <si>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</si>
  <si>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</si>
  <si>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</si>
  <si>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</si>
  <si>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</si>
  <si>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</si>
  <si>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</si>
  <si>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</si>
  <si>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</si>
  <si>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</si>
  <si>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</si>
  <si>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</si>
  <si>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</si>
  <si>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</si>
  <si>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</si>
  <si>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</si>
  <si>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</si>
  <si>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</si>
  <si>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</si>
  <si>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</si>
  <si>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</si>
  <si>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</si>
  <si>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</si>
  <si>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</si>
  <si>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</si>
  <si>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</si>
  <si>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</si>
  <si>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</si>
  <si>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</si>
  <si>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</si>
  <si>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</si>
  <si>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</si>
  <si>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</si>
  <si>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</si>
  <si>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</si>
  <si>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</si>
  <si>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</si>
  <si>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</si>
  <si>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</si>
  <si>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</si>
  <si>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</si>
  <si>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</si>
  <si>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</si>
  <si>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</si>
  <si>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</si>
  <si>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</si>
  <si>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</si>
  <si>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</si>
  <si>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</si>
  <si>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</si>
  <si>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</si>
  <si>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</si>
  <si>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</si>
  <si>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</si>
  <si>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</si>
  <si>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</si>
  <si>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</si>
  <si>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</si>
  <si>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</si>
  <si>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</si>
  <si>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</si>
  <si>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</si>
  <si>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</si>
  <si>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</si>
  <si>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</si>
  <si>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</si>
  <si>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</si>
  <si>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</si>
  <si>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</si>
  <si>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</si>
  <si>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</si>
  <si>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</si>
  <si>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</si>
  <si>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</si>
  <si>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</si>
  <si>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</si>
  <si>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</si>
  <si>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</si>
  <si>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</si>
  <si>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</si>
  <si>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</si>
  <si>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</si>
  <si>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</si>
  <si>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</si>
  <si>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</si>
  <si>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</si>
  <si>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</si>
  <si>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</si>
  <si>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</si>
  <si>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</si>
  <si>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</si>
  <si>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</si>
  <si>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</si>
  <si>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</si>
  <si>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</si>
  <si>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</si>
  <si>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</si>
  <si>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</si>
  <si>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</si>
  <si>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</si>
  <si>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</si>
  <si>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</si>
  <si>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</si>
  <si>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</si>
  <si>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</si>
  <si>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</si>
  <si>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</si>
  <si>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</si>
  <si>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</si>
  <si>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</si>
  <si>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</si>
  <si>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</si>
  <si>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</si>
  <si>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</si>
  <si>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</si>
  <si>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</si>
  <si>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</si>
  <si>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</si>
  <si>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</si>
  <si>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</si>
  <si>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</si>
  <si>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</si>
  <si>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</si>
  <si>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</si>
  <si>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</si>
  <si>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</si>
  <si>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</si>
  <si>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</si>
  <si>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</si>
  <si>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</si>
  <si>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</si>
  <si>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</si>
  <si>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</si>
  <si>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</si>
  <si>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</si>
  <si>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</si>
  <si>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</si>
  <si>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</si>
  <si>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</si>
  <si>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</si>
  <si>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</si>
  <si>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</si>
  <si>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</si>
  <si>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</si>
  <si>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</si>
  <si>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</si>
  <si>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</si>
  <si>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</si>
  <si>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</si>
  <si>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</si>
  <si>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</si>
  <si>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</si>
  <si>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</si>
  <si>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</si>
  <si>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</si>
  <si>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</si>
  <si>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</si>
  <si>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</si>
  <si>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</si>
  <si>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</si>
  <si>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</si>
  <si>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</si>
  <si>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</si>
  <si>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</si>
  <si>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</si>
  <si>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</si>
  <si>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</si>
  <si>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</si>
  <si>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</si>
  <si>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</si>
  <si>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</si>
  <si>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</si>
  <si>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</si>
  <si>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</si>
  <si>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</si>
  <si>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</si>
  <si>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</si>
  <si>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</si>
  <si>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</si>
  <si>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</si>
  <si>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</si>
  <si>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</si>
  <si>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</si>
  <si>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</si>
  <si>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</si>
  <si>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</si>
  <si>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</si>
  <si>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</si>
  <si>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</si>
  <si>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</si>
  <si>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</si>
  <si>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</si>
  <si>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</si>
  <si>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</si>
  <si>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</si>
  <si>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</si>
  <si>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</si>
  <si>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</si>
  <si>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</si>
  <si>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</si>
  <si>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</si>
  <si>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</si>
  <si>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</si>
  <si>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</si>
  <si>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</si>
  <si>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</si>
  <si>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</si>
  <si>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</si>
  <si>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</si>
  <si>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</si>
  <si>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</si>
  <si>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</si>
  <si>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</si>
  <si>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</si>
  <si>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</si>
  <si>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</si>
  <si>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</si>
  <si>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</si>
  <si>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</si>
  <si>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</si>
  <si>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</si>
  <si>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</si>
  <si>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</si>
  <si>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</si>
  <si>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</si>
  <si>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</si>
  <si>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</si>
  <si>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</si>
  <si>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</si>
  <si>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</si>
  <si>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</si>
  <si>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</si>
  <si>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</si>
  <si>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</si>
  <si>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</si>
  <si>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</si>
  <si>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</si>
  <si>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</si>
  <si>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</si>
  <si>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</si>
  <si>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</si>
  <si>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</si>
  <si>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</si>
  <si>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</si>
  <si>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</si>
  <si>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</si>
  <si>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</si>
  <si>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</si>
  <si>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</si>
  <si>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</si>
  <si>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</si>
  <si>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</si>
  <si>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</si>
  <si>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</si>
  <si>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</si>
  <si>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</si>
  <si>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</si>
  <si>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</si>
  <si>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</si>
  <si>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</si>
  <si>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</si>
  <si>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</si>
  <si>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</si>
  <si>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</si>
  <si>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</si>
  <si>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</si>
  <si>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</si>
  <si>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</si>
  <si>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</si>
  <si>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</si>
  <si>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</si>
  <si>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</si>
  <si>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</si>
  <si>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</si>
  <si>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</si>
  <si>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</si>
  <si>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</si>
  <si>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</si>
  <si>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</si>
  <si>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</si>
  <si>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</si>
  <si>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</si>
  <si>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</si>
  <si>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</si>
  <si>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</si>
  <si>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</si>
  <si>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</si>
  <si>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</si>
  <si>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</si>
  <si>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</si>
  <si>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</si>
  <si>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</si>
  <si>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</si>
  <si>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</si>
  <si>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</si>
  <si>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</si>
  <si>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</si>
  <si>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</si>
  <si>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</si>
  <si>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</si>
  <si>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</si>
  <si>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</si>
  <si>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</si>
  <si>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</si>
  <si>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</si>
  <si>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</si>
  <si>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</si>
  <si>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</si>
  <si>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</si>
  <si>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</si>
  <si>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</si>
  <si>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</si>
  <si>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</si>
  <si>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</si>
  <si>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</si>
  <si>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</si>
  <si>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</si>
  <si>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</si>
  <si>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</si>
  <si>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</si>
  <si>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</si>
  <si>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</si>
  <si>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</si>
  <si>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</si>
  <si>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</si>
  <si>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</si>
  <si>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</si>
  <si>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</si>
  <si>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</si>
  <si>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</si>
  <si>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</si>
  <si>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</si>
  <si>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</si>
  <si>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</si>
  <si>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</si>
  <si>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</si>
  <si>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</si>
  <si>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</si>
  <si>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</si>
  <si>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</si>
  <si>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</si>
  <si>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</si>
  <si>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</si>
  <si>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</si>
  <si>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</si>
  <si>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</si>
  <si>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</si>
  <si>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</si>
  <si>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</si>
  <si>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</si>
  <si>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</si>
  <si>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</si>
  <si>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</si>
  <si>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</si>
  <si>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</si>
  <si>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</si>
  <si>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</si>
  <si>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</si>
  <si>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</si>
  <si>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</si>
  <si>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</si>
  <si>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</si>
  <si>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</si>
  <si>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</si>
  <si>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</si>
  <si>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</si>
  <si>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</si>
  <si>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</si>
  <si>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</si>
  <si>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</si>
  <si>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ЕУРОТЕРРА БЪЛГАРИЯ АД</t>
  </si>
  <si>
    <t>131104838</t>
  </si>
  <si>
    <t>публично дружество</t>
  </si>
  <si>
    <t>Михаил Терианос</t>
  </si>
  <si>
    <t>София бул.Витоша №1</t>
  </si>
  <si>
    <t>София-1000 бул.Витоша №1етаж 6</t>
  </si>
  <si>
    <t>02/9816606</t>
  </si>
  <si>
    <t>02/9815550</t>
  </si>
  <si>
    <t>euroterra@euroterrabulgaria .bg</t>
  </si>
  <si>
    <t>euroterrabulgaria.bg</t>
  </si>
  <si>
    <t>Лидия Герджикова</t>
  </si>
  <si>
    <t>гл.счетоводител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</si>
</sst>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zoomScaleSheetLayoutView="85" workbookViewId="0">
      <selection activeCell="B31" sqref="B31"/>
    </sheetView>
  </sheetViews>
  <sheetFormatPr defaultColWidth="9.140625"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44000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Лидия Герджикова</v>
      </c>
    </row>
    <row r="4" spans="1:27">
      <c r="A4" s="681" t="s">
        <v>965</v>
      </c>
      <c r="B4" s="682"/>
    </row>
    <row r="5" spans="1:27" ht="47.25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43466</v>
      </c>
    </row>
    <row r="10" spans="1:27">
      <c r="A10" s="7" t="s">
        <v>2</v>
      </c>
      <c r="B10" s="578">
        <v>43830</v>
      </c>
    </row>
    <row r="11" spans="1:27">
      <c r="A11" s="7" t="s">
        <v>977</v>
      </c>
      <c r="B11" s="578">
        <v>44000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989</v>
      </c>
    </row>
    <row r="15" spans="1:27">
      <c r="A15" s="10" t="s">
        <v>969</v>
      </c>
      <c r="B15" s="579" t="s">
        <v>991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992</v>
      </c>
    </row>
    <row r="18" spans="1:2">
      <c r="A18" s="7" t="s">
        <v>919</v>
      </c>
      <c r="B18" s="577"/>
    </row>
    <row r="19" spans="1:2">
      <c r="A19" s="7" t="s">
        <v>4</v>
      </c>
      <c r="B19" s="577" t="s">
        <v>993</v>
      </c>
    </row>
    <row r="20" spans="1:2">
      <c r="A20" s="7" t="s">
        <v>5</v>
      </c>
      <c r="B20" s="577" t="s">
        <v>994</v>
      </c>
    </row>
    <row r="21" spans="1:2">
      <c r="A21" s="10" t="s">
        <v>6</v>
      </c>
      <c r="B21" s="579" t="s">
        <v>995</v>
      </c>
    </row>
    <row r="22" spans="1:2">
      <c r="A22" s="10" t="s">
        <v>917</v>
      </c>
      <c r="B22" s="579" t="s">
        <v>996</v>
      </c>
    </row>
    <row r="23" spans="1:2">
      <c r="A23" s="10" t="s">
        <v>7</v>
      </c>
      <c r="B23" s="689" t="s">
        <v>997</v>
      </c>
    </row>
    <row r="24" spans="1:2">
      <c r="A24" s="10" t="s">
        <v>918</v>
      </c>
      <c r="B24" s="690" t="s">
        <v>998</v>
      </c>
    </row>
    <row r="25" spans="1:2">
      <c r="A25" s="7" t="s">
        <v>921</v>
      </c>
      <c r="B25" s="691"/>
    </row>
    <row r="26" spans="1:2">
      <c r="A26" s="10" t="s">
        <v>970</v>
      </c>
      <c r="B26" s="579" t="s">
        <v>999</v>
      </c>
    </row>
    <row r="27" spans="1:2">
      <c r="A27" s="10" t="s">
        <v>971</v>
      </c>
      <c r="B27" s="579" t="s">
        <v>1000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ЕУРОТЕРРА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984</v>
      </c>
      <c r="B6" s="667" t="s">
        <v>946</v>
      </c>
      <c r="C6" s="674">
        <f>'1-Баланс'!C95</f>
        <v>24081</v>
      </c>
      <c r="D6" s="675">
        <f t="shared" ref="D6:D15" si="0">C6-E6</f>
        <v>0</v>
      </c>
      <c r="E6" s="674">
        <f>'1-Баланс'!G95</f>
        <v>24081</v>
      </c>
      <c r="F6" s="668" t="s">
        <v>947</v>
      </c>
      <c r="G6" s="676" t="s">
        <v>984</v>
      </c>
    </row>
    <row r="7" spans="1:10" ht="18.75" customHeight="1">
      <c r="A7" s="676" t="s">
        <v>984</v>
      </c>
      <c r="B7" s="667" t="s">
        <v>945</v>
      </c>
      <c r="C7" s="674">
        <f>'1-Баланс'!G37</f>
        <v>9295</v>
      </c>
      <c r="D7" s="675">
        <f t="shared" si="0"/>
        <v>4875</v>
      </c>
      <c r="E7" s="674">
        <f>'1-Баланс'!G18</f>
        <v>4420</v>
      </c>
      <c r="F7" s="668" t="s">
        <v>455</v>
      </c>
      <c r="G7" s="676" t="s">
        <v>984</v>
      </c>
    </row>
    <row r="8" spans="1:10" ht="18.75" customHeight="1">
      <c r="A8" s="676" t="s">
        <v>984</v>
      </c>
      <c r="B8" s="667" t="s">
        <v>943</v>
      </c>
      <c r="C8" s="674">
        <f>ABS('1-Баланс'!G32)-ABS('1-Баланс'!G33)</f>
        <v>651</v>
      </c>
      <c r="D8" s="675">
        <f t="shared" si="0"/>
        <v>0</v>
      </c>
      <c r="E8" s="674">
        <f>ABS('2-Отчет за доходите'!C44)-ABS('2-Отчет за доходите'!G44)</f>
        <v>651</v>
      </c>
      <c r="F8" s="668" t="s">
        <v>944</v>
      </c>
      <c r="G8" s="677" t="s">
        <v>986</v>
      </c>
    </row>
    <row r="9" spans="1:10" ht="18.75" customHeight="1">
      <c r="A9" s="676" t="s">
        <v>984</v>
      </c>
      <c r="B9" s="667" t="s">
        <v>949</v>
      </c>
      <c r="C9" s="674">
        <f>'1-Баланс'!D92</f>
        <v>107</v>
      </c>
      <c r="D9" s="675">
        <f t="shared" si="0"/>
        <v>0</v>
      </c>
      <c r="E9" s="674">
        <f>'3-Отчет за паричния поток'!C45</f>
        <v>107</v>
      </c>
      <c r="F9" s="668" t="s">
        <v>948</v>
      </c>
      <c r="G9" s="677" t="s">
        <v>985</v>
      </c>
    </row>
    <row r="10" spans="1:10" ht="18.75" customHeight="1">
      <c r="A10" s="676" t="s">
        <v>984</v>
      </c>
      <c r="B10" s="667" t="s">
        <v>950</v>
      </c>
      <c r="C10" s="674">
        <f>'1-Баланс'!C92</f>
        <v>334</v>
      </c>
      <c r="D10" s="675">
        <f t="shared" si="0"/>
        <v>0</v>
      </c>
      <c r="E10" s="674">
        <f>'3-Отчет за паричния поток'!C46</f>
        <v>334</v>
      </c>
      <c r="F10" s="668" t="s">
        <v>951</v>
      </c>
      <c r="G10" s="677" t="s">
        <v>985</v>
      </c>
    </row>
    <row r="11" spans="1:10" ht="18.75" customHeight="1">
      <c r="A11" s="676" t="s">
        <v>984</v>
      </c>
      <c r="B11" s="667" t="s">
        <v>945</v>
      </c>
      <c r="C11" s="674">
        <f>'1-Баланс'!G37</f>
        <v>9295</v>
      </c>
      <c r="D11" s="675">
        <f t="shared" si="0"/>
        <v>0</v>
      </c>
      <c r="E11" s="674">
        <f>'4-Отчет за собствения капитал'!L34</f>
        <v>9295</v>
      </c>
      <c r="F11" s="668" t="s">
        <v>952</v>
      </c>
      <c r="G11" s="677" t="s">
        <v>987</v>
      </c>
    </row>
    <row r="12" spans="1:10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10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10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10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0.11612557973599714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7.0037654653039266E-2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4.4028134722034359E-2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2.7033761056434534E-2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1.1313029447357805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1.1277350680070963</v>
      </c>
    </row>
    <row r="11" spans="1:5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0.38911886457717326</v>
      </c>
    </row>
    <row r="12" spans="1:5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0.19751626256652868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0.19751626256652868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0.24994426858085514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0.23279764129396618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0.58485931219294329</v>
      </c>
    </row>
    <row r="19" spans="1:5" ht="31.5">
      <c r="A19" s="592">
        <v>13</v>
      </c>
      <c r="B19" s="590" t="s">
        <v>933</v>
      </c>
      <c r="C19" s="591" t="s">
        <v>906</v>
      </c>
      <c r="D19" s="641">
        <f>D4/D5</f>
        <v>1.5907477138246369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0.6140110460529048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1069</v>
      </c>
      <c r="E21" s="698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0.1150080688542227</v>
      </c>
    </row>
    <row r="23" spans="1:5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0.22053842039579247</v>
      </c>
    </row>
    <row r="24" spans="1:5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11.953112368633791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ЕУРОТЕРРА БЪЛГАРИЯ АД</v>
      </c>
      <c r="B3" s="105" t="str">
        <f t="shared" ref="B3:B34" si="1">pdeBulstat</f>
        <v>131104838</v>
      </c>
      <c r="C3" s="581">
        <f t="shared" ref="C3:C34" si="2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ЕУРОТЕРРА БЪЛГАРИЯ АД</v>
      </c>
      <c r="B4" s="105" t="str">
        <f t="shared" si="1"/>
        <v>131104838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ЕУРОТЕРРА БЪЛГАРИЯ АД</v>
      </c>
      <c r="B5" s="105" t="str">
        <f t="shared" si="1"/>
        <v>131104838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ЕУРОТЕРРА БЪЛГАРИЯ АД</v>
      </c>
      <c r="B6" s="105" t="str">
        <f t="shared" si="1"/>
        <v>131104838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ЕУРОТЕРРА БЪЛГАРИЯ АД</v>
      </c>
      <c r="B7" s="105" t="str">
        <f t="shared" si="1"/>
        <v>131104838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ЕУРОТЕРРА БЪЛГАРИЯ АД</v>
      </c>
      <c r="B8" s="105" t="str">
        <f t="shared" si="1"/>
        <v>131104838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ЕУРОТЕРРА БЪЛГАРИЯ АД</v>
      </c>
      <c r="B9" s="105" t="str">
        <f t="shared" si="1"/>
        <v>131104838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ЕУРОТЕРРА БЪЛГАРИЯ АД</v>
      </c>
      <c r="B10" s="105" t="str">
        <f t="shared" si="1"/>
        <v>131104838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1</v>
      </c>
    </row>
    <row r="11" spans="1:14">
      <c r="A11" s="105" t="str">
        <f t="shared" si="0"/>
        <v>ЕУРОТЕРРА БЪЛГАРИЯ АД</v>
      </c>
      <c r="B11" s="105" t="str">
        <f t="shared" si="1"/>
        <v>131104838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1</v>
      </c>
    </row>
    <row r="12" spans="1:14">
      <c r="A12" s="105" t="str">
        <f t="shared" si="0"/>
        <v>ЕУРОТЕРРА БЪЛГАРИЯ АД</v>
      </c>
      <c r="B12" s="105" t="str">
        <f t="shared" si="1"/>
        <v>131104838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21184</v>
      </c>
    </row>
    <row r="13" spans="1:14">
      <c r="A13" s="105" t="str">
        <f t="shared" si="0"/>
        <v>ЕУРОТЕРРА БЪЛГАРИЯ АД</v>
      </c>
      <c r="B13" s="105" t="str">
        <f t="shared" si="1"/>
        <v>131104838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ЕУРОТЕРРА БЪЛГАРИЯ АД</v>
      </c>
      <c r="B14" s="105" t="str">
        <f t="shared" si="1"/>
        <v>131104838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ЕУРОТЕРРА БЪЛГАРИЯ АД</v>
      </c>
      <c r="B15" s="105" t="str">
        <f t="shared" si="1"/>
        <v>131104838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ЕУРОТЕРРА БЪЛГАРИЯ АД</v>
      </c>
      <c r="B16" s="105" t="str">
        <f t="shared" si="1"/>
        <v>131104838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ЕУРОТЕРРА БЪЛГАРИЯ АД</v>
      </c>
      <c r="B17" s="105" t="str">
        <f t="shared" si="1"/>
        <v>131104838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ЕУРОТЕРРА БЪЛГАРИЯ АД</v>
      </c>
      <c r="B18" s="105" t="str">
        <f t="shared" si="1"/>
        <v>131104838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ЕУРОТЕРРА БЪЛГАРИЯ АД</v>
      </c>
      <c r="B19" s="105" t="str">
        <f t="shared" si="1"/>
        <v>131104838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ЕУРОТЕРРА БЪЛГАРИЯ АД</v>
      </c>
      <c r="B20" s="105" t="str">
        <f t="shared" si="1"/>
        <v>131104838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ЕУРОТЕРРА БЪЛГАРИЯ АД</v>
      </c>
      <c r="B21" s="105" t="str">
        <f t="shared" si="1"/>
        <v>131104838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ЕУРОТЕРРА БЪЛГАРИЯ АД</v>
      </c>
      <c r="B22" s="105" t="str">
        <f t="shared" si="1"/>
        <v>131104838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ЕУРОТЕРРА БЪЛГАРИЯ АД</v>
      </c>
      <c r="B23" s="105" t="str">
        <f t="shared" si="1"/>
        <v>131104838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ЕУРОТЕРРА БЪЛГАРИЯ АД</v>
      </c>
      <c r="B24" s="105" t="str">
        <f t="shared" si="1"/>
        <v>131104838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ЕУРОТЕРРА БЪЛГАРИЯ АД</v>
      </c>
      <c r="B25" s="105" t="str">
        <f t="shared" si="1"/>
        <v>131104838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ЕУРОТЕРРА БЪЛГАРИЯ АД</v>
      </c>
      <c r="B26" s="105" t="str">
        <f t="shared" si="1"/>
        <v>131104838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ЕУРОТЕРРА БЪЛГАРИЯ АД</v>
      </c>
      <c r="B27" s="105" t="str">
        <f t="shared" si="1"/>
        <v>131104838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ЕУРОТЕРРА БЪЛГАРИЯ АД</v>
      </c>
      <c r="B28" s="105" t="str">
        <f t="shared" si="1"/>
        <v>131104838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ЕУРОТЕРРА БЪЛГАРИЯ АД</v>
      </c>
      <c r="B29" s="105" t="str">
        <f t="shared" si="1"/>
        <v>131104838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ЕУРОТЕРРА БЪЛГАРИЯ АД</v>
      </c>
      <c r="B30" s="105" t="str">
        <f t="shared" si="1"/>
        <v>131104838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ЕУРОТЕРРА БЪЛГАРИЯ АД</v>
      </c>
      <c r="B31" s="105" t="str">
        <f t="shared" si="1"/>
        <v>131104838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ЕУРОТЕРРА БЪЛГАРИЯ АД</v>
      </c>
      <c r="B32" s="105" t="str">
        <f t="shared" si="1"/>
        <v>131104838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ЕУРОТЕРРА БЪЛГАРИЯ АД</v>
      </c>
      <c r="B33" s="105" t="str">
        <f t="shared" si="1"/>
        <v>131104838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ЕУРОТЕРРА БЪЛГАРИЯ АД</v>
      </c>
      <c r="B34" s="105" t="str">
        <f t="shared" si="1"/>
        <v>131104838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989</v>
      </c>
    </row>
    <row r="35" spans="1:8">
      <c r="A35" s="105" t="str">
        <f t="shared" ref="A35:A66" si="3">pdeName</f>
        <v>ЕУРОТЕРРА БЪЛГАРИЯ АД</v>
      </c>
      <c r="B35" s="105" t="str">
        <f t="shared" ref="B35:B66" si="4">pdeBulstat</f>
        <v>131104838</v>
      </c>
      <c r="C35" s="581">
        <f t="shared" ref="C35:C66" si="5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ЕУРОТЕРРА БЪЛГАРИЯ АД</v>
      </c>
      <c r="B36" s="105" t="str">
        <f t="shared" si="4"/>
        <v>131104838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ЕУРОТЕРРА БЪЛГАРИЯ АД</v>
      </c>
      <c r="B37" s="105" t="str">
        <f t="shared" si="4"/>
        <v>131104838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ЕУРОТЕРРА БЪЛГАРИЯ АД</v>
      </c>
      <c r="B38" s="105" t="str">
        <f t="shared" si="4"/>
        <v>131104838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989</v>
      </c>
    </row>
    <row r="39" spans="1:8">
      <c r="A39" s="105" t="str">
        <f t="shared" si="3"/>
        <v>ЕУРОТЕРРА БЪЛГАРИЯ АД</v>
      </c>
      <c r="B39" s="105" t="str">
        <f t="shared" si="4"/>
        <v>131104838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ЕУРОТЕРРА БЪЛГАРИЯ АД</v>
      </c>
      <c r="B40" s="105" t="str">
        <f t="shared" si="4"/>
        <v>131104838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ЕУРОТЕРРА БЪЛГАРИЯ АД</v>
      </c>
      <c r="B41" s="105" t="str">
        <f t="shared" si="4"/>
        <v>131104838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22174</v>
      </c>
    </row>
    <row r="42" spans="1:8">
      <c r="A42" s="105" t="str">
        <f t="shared" si="3"/>
        <v>ЕУРОТЕРРА БЪЛГАРИЯ АД</v>
      </c>
      <c r="B42" s="105" t="str">
        <f t="shared" si="4"/>
        <v>131104838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ЕУРОТЕРРА БЪЛГАРИЯ АД</v>
      </c>
      <c r="B43" s="105" t="str">
        <f t="shared" si="4"/>
        <v>131104838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ЕУРОТЕРРА БЪЛГАРИЯ АД</v>
      </c>
      <c r="B44" s="105" t="str">
        <f t="shared" si="4"/>
        <v>131104838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1244</v>
      </c>
    </row>
    <row r="45" spans="1:8">
      <c r="A45" s="105" t="str">
        <f t="shared" si="3"/>
        <v>ЕУРОТЕРРА БЪЛГАРИЯ АД</v>
      </c>
      <c r="B45" s="105" t="str">
        <f t="shared" si="4"/>
        <v>131104838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ЕУРОТЕРРА БЪЛГАРИЯ АД</v>
      </c>
      <c r="B46" s="105" t="str">
        <f t="shared" si="4"/>
        <v>131104838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ЕУРОТЕРРА БЪЛГАРИЯ АД</v>
      </c>
      <c r="B47" s="105" t="str">
        <f t="shared" si="4"/>
        <v>131104838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ЕУРОТЕРРА БЪЛГАРИЯ АД</v>
      </c>
      <c r="B48" s="105" t="str">
        <f t="shared" si="4"/>
        <v>131104838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1244</v>
      </c>
    </row>
    <row r="49" spans="1:8">
      <c r="A49" s="105" t="str">
        <f t="shared" si="3"/>
        <v>ЕУРОТЕРРА БЪЛГАРИЯ АД</v>
      </c>
      <c r="B49" s="105" t="str">
        <f t="shared" si="4"/>
        <v>131104838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28</v>
      </c>
    </row>
    <row r="50" spans="1:8">
      <c r="A50" s="105" t="str">
        <f t="shared" si="3"/>
        <v>ЕУРОТЕРРА БЪЛГАРИЯ АД</v>
      </c>
      <c r="B50" s="105" t="str">
        <f t="shared" si="4"/>
        <v>131104838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136</v>
      </c>
    </row>
    <row r="51" spans="1:8">
      <c r="A51" s="105" t="str">
        <f t="shared" si="3"/>
        <v>ЕУРОТЕРРА БЪЛГАРИЯ АД</v>
      </c>
      <c r="B51" s="105" t="str">
        <f t="shared" si="4"/>
        <v>131104838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ЕУРОТЕРРА БЪЛГАРИЯ АД</v>
      </c>
      <c r="B52" s="105" t="str">
        <f t="shared" si="4"/>
        <v>131104838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ЕУРОТЕРРА БЪЛГАРИЯ АД</v>
      </c>
      <c r="B53" s="105" t="str">
        <f t="shared" si="4"/>
        <v>131104838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111</v>
      </c>
    </row>
    <row r="54" spans="1:8">
      <c r="A54" s="105" t="str">
        <f t="shared" si="3"/>
        <v>ЕУРОТЕРРА БЪЛГАРИЯ АД</v>
      </c>
      <c r="B54" s="105" t="str">
        <f t="shared" si="4"/>
        <v>131104838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30</v>
      </c>
    </row>
    <row r="55" spans="1:8">
      <c r="A55" s="105" t="str">
        <f t="shared" si="3"/>
        <v>ЕУРОТЕРРА БЪЛГАРИЯ АД</v>
      </c>
      <c r="B55" s="105" t="str">
        <f t="shared" si="4"/>
        <v>131104838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ЕУРОТЕРРА БЪЛГАРИЯ АД</v>
      </c>
      <c r="B56" s="105" t="str">
        <f t="shared" si="4"/>
        <v>131104838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19</v>
      </c>
    </row>
    <row r="57" spans="1:8">
      <c r="A57" s="105" t="str">
        <f t="shared" si="3"/>
        <v>ЕУРОТЕРРА БЪЛГАРИЯ АД</v>
      </c>
      <c r="B57" s="105" t="str">
        <f t="shared" si="4"/>
        <v>131104838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324</v>
      </c>
    </row>
    <row r="58" spans="1:8">
      <c r="A58" s="105" t="str">
        <f t="shared" si="3"/>
        <v>ЕУРОТЕРРА БЪЛГАРИЯ АД</v>
      </c>
      <c r="B58" s="105" t="str">
        <f t="shared" si="4"/>
        <v>131104838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ЕУРОТЕРРА БЪЛГАРИЯ АД</v>
      </c>
      <c r="B59" s="105" t="str">
        <f t="shared" si="4"/>
        <v>131104838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ЕУРОТЕРРА БЪЛГАРИЯ АД</v>
      </c>
      <c r="B60" s="105" t="str">
        <f t="shared" si="4"/>
        <v>131104838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ЕУРОТЕРРА БЪЛГАРИЯ АД</v>
      </c>
      <c r="B61" s="105" t="str">
        <f t="shared" si="4"/>
        <v>131104838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ЕУРОТЕРРА БЪЛГАРИЯ АД</v>
      </c>
      <c r="B62" s="105" t="str">
        <f t="shared" si="4"/>
        <v>131104838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ЕУРОТЕРРА БЪЛГАРИЯ АД</v>
      </c>
      <c r="B63" s="105" t="str">
        <f t="shared" si="4"/>
        <v>131104838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ЕУРОТЕРРА БЪЛГАРИЯ АД</v>
      </c>
      <c r="B64" s="105" t="str">
        <f t="shared" si="4"/>
        <v>131104838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ЕУРОТЕРРА БЪЛГАРИЯ АД</v>
      </c>
      <c r="B65" s="105" t="str">
        <f t="shared" si="4"/>
        <v>131104838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5</v>
      </c>
    </row>
    <row r="66" spans="1:8">
      <c r="A66" s="105" t="str">
        <f t="shared" si="3"/>
        <v>ЕУРОТЕРРА БЪЛГАРИЯ АД</v>
      </c>
      <c r="B66" s="105" t="str">
        <f t="shared" si="4"/>
        <v>131104838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329</v>
      </c>
    </row>
    <row r="67" spans="1:8">
      <c r="A67" s="105" t="str">
        <f t="shared" ref="A67:A98" si="6">pdeName</f>
        <v>ЕУРОТЕРРА БЪЛГАРИЯ АД</v>
      </c>
      <c r="B67" s="105" t="str">
        <f t="shared" ref="B67:B98" si="7">pdeBulstat</f>
        <v>131104838</v>
      </c>
      <c r="C67" s="581">
        <f t="shared" ref="C67:C98" si="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ЕУРОТЕРРА БЪЛГАРИЯ АД</v>
      </c>
      <c r="B68" s="105" t="str">
        <f t="shared" si="7"/>
        <v>131104838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ЕУРОТЕРРА БЪЛГАРИЯ АД</v>
      </c>
      <c r="B69" s="105" t="str">
        <f t="shared" si="7"/>
        <v>131104838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334</v>
      </c>
    </row>
    <row r="70" spans="1:8">
      <c r="A70" s="105" t="str">
        <f t="shared" si="6"/>
        <v>ЕУРОТЕРРА БЪЛГАРИЯ АД</v>
      </c>
      <c r="B70" s="105" t="str">
        <f t="shared" si="7"/>
        <v>131104838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5</v>
      </c>
    </row>
    <row r="71" spans="1:8">
      <c r="A71" s="105" t="str">
        <f t="shared" si="6"/>
        <v>ЕУРОТЕРРА БЪЛГАРИЯ АД</v>
      </c>
      <c r="B71" s="105" t="str">
        <f t="shared" si="7"/>
        <v>131104838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1907</v>
      </c>
    </row>
    <row r="72" spans="1:8">
      <c r="A72" s="105" t="str">
        <f t="shared" si="6"/>
        <v>ЕУРОТЕРРА БЪЛГАРИЯ АД</v>
      </c>
      <c r="B72" s="105" t="str">
        <f t="shared" si="7"/>
        <v>131104838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24081</v>
      </c>
    </row>
    <row r="73" spans="1:8">
      <c r="A73" s="105" t="str">
        <f t="shared" si="6"/>
        <v>ЕУРОТЕРРА БЪЛГАРИЯ АД</v>
      </c>
      <c r="B73" s="105" t="str">
        <f t="shared" si="7"/>
        <v>131104838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4550</v>
      </c>
    </row>
    <row r="74" spans="1:8">
      <c r="A74" s="105" t="str">
        <f t="shared" si="6"/>
        <v>ЕУРОТЕРРА БЪЛГАРИЯ АД</v>
      </c>
      <c r="B74" s="105" t="str">
        <f t="shared" si="7"/>
        <v>131104838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>
      <c r="A75" s="105" t="str">
        <f t="shared" si="6"/>
        <v>ЕУРОТЕРРА БЪЛГАРИЯ АД</v>
      </c>
      <c r="B75" s="105" t="str">
        <f t="shared" si="7"/>
        <v>131104838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ЕУРОТЕРРА БЪЛГАРИЯ АД</v>
      </c>
      <c r="B76" s="105" t="str">
        <f t="shared" si="7"/>
        <v>131104838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-130</v>
      </c>
    </row>
    <row r="77" spans="1:8">
      <c r="A77" s="105" t="str">
        <f t="shared" si="6"/>
        <v>ЕУРОТЕРРА БЪЛГАРИЯ АД</v>
      </c>
      <c r="B77" s="105" t="str">
        <f t="shared" si="7"/>
        <v>131104838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ЕУРОТЕРРА БЪЛГАРИЯ АД</v>
      </c>
      <c r="B78" s="105" t="str">
        <f t="shared" si="7"/>
        <v>131104838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ЕУРОТЕРРА БЪЛГАРИЯ АД</v>
      </c>
      <c r="B79" s="105" t="str">
        <f t="shared" si="7"/>
        <v>131104838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4420</v>
      </c>
    </row>
    <row r="80" spans="1:8">
      <c r="A80" s="105" t="str">
        <f t="shared" si="6"/>
        <v>ЕУРОТЕРРА БЪЛГАРИЯ АД</v>
      </c>
      <c r="B80" s="105" t="str">
        <f t="shared" si="7"/>
        <v>131104838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ЕУРОТЕРРА БЪЛГАРИЯ АД</v>
      </c>
      <c r="B81" s="105" t="str">
        <f t="shared" si="7"/>
        <v>131104838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6131</v>
      </c>
    </row>
    <row r="82" spans="1:8">
      <c r="A82" s="105" t="str">
        <f t="shared" si="6"/>
        <v>ЕУРОТЕРРА БЪЛГАРИЯ АД</v>
      </c>
      <c r="B82" s="105" t="str">
        <f t="shared" si="7"/>
        <v>131104838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168</v>
      </c>
    </row>
    <row r="83" spans="1:8">
      <c r="A83" s="105" t="str">
        <f t="shared" si="6"/>
        <v>ЕУРОТЕРРА БЪЛГАРИЯ АД</v>
      </c>
      <c r="B83" s="105" t="str">
        <f t="shared" si="7"/>
        <v>131104838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168</v>
      </c>
    </row>
    <row r="84" spans="1:8">
      <c r="A84" s="105" t="str">
        <f t="shared" si="6"/>
        <v>ЕУРОТЕРРА БЪЛГАРИЯ АД</v>
      </c>
      <c r="B84" s="105" t="str">
        <f t="shared" si="7"/>
        <v>131104838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ЕУРОТЕРРА БЪЛГАРИЯ АД</v>
      </c>
      <c r="B85" s="105" t="str">
        <f t="shared" si="7"/>
        <v>131104838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ЕУРОТЕРРА БЪЛГАРИЯ АД</v>
      </c>
      <c r="B86" s="105" t="str">
        <f t="shared" si="7"/>
        <v>131104838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6299</v>
      </c>
    </row>
    <row r="87" spans="1:8">
      <c r="A87" s="105" t="str">
        <f t="shared" si="6"/>
        <v>ЕУРОТЕРРА БЪЛГАРИЯ АД</v>
      </c>
      <c r="B87" s="105" t="str">
        <f t="shared" si="7"/>
        <v>131104838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-2075</v>
      </c>
    </row>
    <row r="88" spans="1:8">
      <c r="A88" s="105" t="str">
        <f t="shared" si="6"/>
        <v>ЕУРОТЕРРА БЪЛГАРИЯ АД</v>
      </c>
      <c r="B88" s="105" t="str">
        <f t="shared" si="7"/>
        <v>131104838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>
      <c r="A89" s="105" t="str">
        <f t="shared" si="6"/>
        <v>ЕУРОТЕРРА БЪЛГАРИЯ АД</v>
      </c>
      <c r="B89" s="105" t="str">
        <f t="shared" si="7"/>
        <v>131104838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-2075</v>
      </c>
    </row>
    <row r="90" spans="1:8">
      <c r="A90" s="105" t="str">
        <f t="shared" si="6"/>
        <v>ЕУРОТЕРРА БЪЛГАРИЯ АД</v>
      </c>
      <c r="B90" s="105" t="str">
        <f t="shared" si="7"/>
        <v>131104838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ЕУРОТЕРРА БЪЛГАРИЯ АД</v>
      </c>
      <c r="B91" s="105" t="str">
        <f t="shared" si="7"/>
        <v>131104838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651</v>
      </c>
    </row>
    <row r="92" spans="1:8">
      <c r="A92" s="105" t="str">
        <f t="shared" si="6"/>
        <v>ЕУРОТЕРРА БЪЛГАРИЯ АД</v>
      </c>
      <c r="B92" s="105" t="str">
        <f t="shared" si="7"/>
        <v>131104838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ЕУРОТЕРРА БЪЛГАРИЯ АД</v>
      </c>
      <c r="B93" s="105" t="str">
        <f t="shared" si="7"/>
        <v>131104838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-1424</v>
      </c>
    </row>
    <row r="94" spans="1:8">
      <c r="A94" s="105" t="str">
        <f t="shared" si="6"/>
        <v>ЕУРОТЕРРА БЪЛГАРИЯ АД</v>
      </c>
      <c r="B94" s="105" t="str">
        <f t="shared" si="7"/>
        <v>131104838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9295</v>
      </c>
    </row>
    <row r="95" spans="1:8">
      <c r="A95" s="105" t="str">
        <f t="shared" si="6"/>
        <v>ЕУРОТЕРРА БЪЛГАРИЯ АД</v>
      </c>
      <c r="B95" s="105" t="str">
        <f t="shared" si="7"/>
        <v>131104838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ЕУРОТЕРРА БЪЛГАРИЯ АД</v>
      </c>
      <c r="B96" s="105" t="str">
        <f t="shared" si="7"/>
        <v>131104838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705</v>
      </c>
    </row>
    <row r="97" spans="1:8">
      <c r="A97" s="105" t="str">
        <f t="shared" si="6"/>
        <v>ЕУРОТЕРРА БЪЛГАРИЯ АД</v>
      </c>
      <c r="B97" s="105" t="str">
        <f t="shared" si="7"/>
        <v>131104838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12390</v>
      </c>
    </row>
    <row r="98" spans="1:8">
      <c r="A98" s="105" t="str">
        <f t="shared" si="6"/>
        <v>ЕУРОТЕРРА БЪЛГАРИЯ АД</v>
      </c>
      <c r="B98" s="105" t="str">
        <f t="shared" si="7"/>
        <v>131104838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ЕУРОТЕРРА БЪЛГАРИЯ АД</v>
      </c>
      <c r="B99" s="105" t="str">
        <f t="shared" ref="B99:B125" si="10">pdeBulstat</f>
        <v>131104838</v>
      </c>
      <c r="C99" s="581">
        <f t="shared" ref="C99:C125" si="11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ЕУРОТЕРРА БЪЛГАРИЯ АД</v>
      </c>
      <c r="B100" s="105" t="str">
        <f t="shared" si="10"/>
        <v>131104838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ЕУРОТЕРРА БЪЛГАРИЯ АД</v>
      </c>
      <c r="B101" s="105" t="str">
        <f t="shared" si="10"/>
        <v>131104838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ЕУРОТЕРРА БЪЛГАРИЯ АД</v>
      </c>
      <c r="B102" s="105" t="str">
        <f t="shared" si="10"/>
        <v>131104838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13095</v>
      </c>
    </row>
    <row r="103" spans="1:8">
      <c r="A103" s="105" t="str">
        <f t="shared" si="9"/>
        <v>ЕУРОТЕРРА БЪЛГАРИЯ АД</v>
      </c>
      <c r="B103" s="105" t="str">
        <f t="shared" si="10"/>
        <v>131104838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ЕУРОТЕРРА БЪЛГАРИЯ АД</v>
      </c>
      <c r="B104" s="105" t="str">
        <f t="shared" si="10"/>
        <v>131104838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ЕУРОТЕРРА БЪЛГАРИЯ АД</v>
      </c>
      <c r="B105" s="105" t="str">
        <f t="shared" si="10"/>
        <v>131104838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ЕУРОТЕРРА БЪЛГАРИЯ АД</v>
      </c>
      <c r="B106" s="105" t="str">
        <f t="shared" si="10"/>
        <v>131104838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ЕУРОТЕРРА БЪЛГАРИЯ АД</v>
      </c>
      <c r="B107" s="105" t="str">
        <f t="shared" si="10"/>
        <v>131104838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13095</v>
      </c>
    </row>
    <row r="108" spans="1:8">
      <c r="A108" s="105" t="str">
        <f t="shared" si="9"/>
        <v>ЕУРОТЕРРА БЪЛГАРИЯ АД</v>
      </c>
      <c r="B108" s="105" t="str">
        <f t="shared" si="10"/>
        <v>131104838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ЕУРОТЕРРА БЪЛГАРИЯ АД</v>
      </c>
      <c r="B109" s="105" t="str">
        <f t="shared" si="10"/>
        <v>131104838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1155</v>
      </c>
    </row>
    <row r="110" spans="1:8">
      <c r="A110" s="105" t="str">
        <f t="shared" si="9"/>
        <v>ЕУРОТЕРРА БЪЛГАРИЯ АД</v>
      </c>
      <c r="B110" s="105" t="str">
        <f t="shared" si="10"/>
        <v>131104838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305</v>
      </c>
    </row>
    <row r="111" spans="1:8">
      <c r="A111" s="105" t="str">
        <f t="shared" si="9"/>
        <v>ЕУРОТЕРРА БЪЛГАРИЯ АД</v>
      </c>
      <c r="B111" s="105" t="str">
        <f t="shared" si="10"/>
        <v>131104838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</v>
      </c>
    </row>
    <row r="112" spans="1:8">
      <c r="A112" s="105" t="str">
        <f t="shared" si="9"/>
        <v>ЕУРОТЕРРА БЪЛГАРИЯ АД</v>
      </c>
      <c r="B112" s="105" t="str">
        <f t="shared" si="10"/>
        <v>131104838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ЕУРОТЕРРА БЪЛГАРИЯ АД</v>
      </c>
      <c r="B113" s="105" t="str">
        <f t="shared" si="10"/>
        <v>131104838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>
      <c r="A114" s="105" t="str">
        <f t="shared" si="9"/>
        <v>ЕУРОТЕРРА БЪЛГАРИЯ АД</v>
      </c>
      <c r="B114" s="105" t="str">
        <f t="shared" si="10"/>
        <v>131104838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168</v>
      </c>
    </row>
    <row r="115" spans="1:8">
      <c r="A115" s="105" t="str">
        <f t="shared" si="9"/>
        <v>ЕУРОТЕРРА БЪЛГАРИЯ АД</v>
      </c>
      <c r="B115" s="105" t="str">
        <f t="shared" si="10"/>
        <v>131104838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>
      <c r="A116" s="105" t="str">
        <f t="shared" si="9"/>
        <v>ЕУРОТЕРРА БЪЛГАРИЯ АД</v>
      </c>
      <c r="B116" s="105" t="str">
        <f t="shared" si="10"/>
        <v>131104838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>
      <c r="A117" s="105" t="str">
        <f t="shared" si="9"/>
        <v>ЕУРОТЕРРА БЪЛГАРИЯ АД</v>
      </c>
      <c r="B117" s="105" t="str">
        <f t="shared" si="10"/>
        <v>131104838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118</v>
      </c>
    </row>
    <row r="118" spans="1:8">
      <c r="A118" s="105" t="str">
        <f t="shared" si="9"/>
        <v>ЕУРОТЕРРА БЪЛГАРИЯ АД</v>
      </c>
      <c r="B118" s="105" t="str">
        <f t="shared" si="10"/>
        <v>131104838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26</v>
      </c>
    </row>
    <row r="119" spans="1:8">
      <c r="A119" s="105" t="str">
        <f t="shared" si="9"/>
        <v>ЕУРОТЕРРА БЪЛГАРИЯ АД</v>
      </c>
      <c r="B119" s="105" t="str">
        <f t="shared" si="10"/>
        <v>131104838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177</v>
      </c>
    </row>
    <row r="120" spans="1:8">
      <c r="A120" s="105" t="str">
        <f t="shared" si="9"/>
        <v>ЕУРОТЕРРА БЪЛГАРИЯ АД</v>
      </c>
      <c r="B120" s="105" t="str">
        <f t="shared" si="10"/>
        <v>131104838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1663</v>
      </c>
    </row>
    <row r="121" spans="1:8">
      <c r="A121" s="105" t="str">
        <f t="shared" si="9"/>
        <v>ЕУРОТЕРРА БЪЛГАРИЯ АД</v>
      </c>
      <c r="B121" s="105" t="str">
        <f t="shared" si="10"/>
        <v>131104838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ЕУРОТЕРРА БЪЛГАРИЯ АД</v>
      </c>
      <c r="B122" s="105" t="str">
        <f t="shared" si="10"/>
        <v>131104838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28</v>
      </c>
    </row>
    <row r="123" spans="1:8">
      <c r="A123" s="105" t="str">
        <f t="shared" si="9"/>
        <v>ЕУРОТЕРРА БЪЛГАРИЯ АД</v>
      </c>
      <c r="B123" s="105" t="str">
        <f t="shared" si="10"/>
        <v>131104838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ЕУРОТЕРРА БЪЛГАРИЯ АД</v>
      </c>
      <c r="B124" s="105" t="str">
        <f t="shared" si="10"/>
        <v>131104838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1691</v>
      </c>
    </row>
    <row r="125" spans="1:8">
      <c r="A125" s="105" t="str">
        <f t="shared" si="9"/>
        <v>ЕУРОТЕРРА БЪЛГАРИЯ АД</v>
      </c>
      <c r="B125" s="105" t="str">
        <f t="shared" si="10"/>
        <v>131104838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24081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ЕУРОТЕРРА БЪЛГАРИЯ АД</v>
      </c>
      <c r="B127" s="105" t="str">
        <f t="shared" ref="B127:B158" si="13">pdeBulstat</f>
        <v>131104838</v>
      </c>
      <c r="C127" s="581">
        <f t="shared" ref="C127:C158" si="14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>
      <c r="A128" s="105" t="str">
        <f t="shared" si="12"/>
        <v>ЕУРОТЕРРА БЪЛГАРИЯ АД</v>
      </c>
      <c r="B128" s="105" t="str">
        <f t="shared" si="13"/>
        <v>131104838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390</v>
      </c>
    </row>
    <row r="129" spans="1:8">
      <c r="A129" s="105" t="str">
        <f t="shared" si="12"/>
        <v>ЕУРОТЕРРА БЪЛГАРИЯ АД</v>
      </c>
      <c r="B129" s="105" t="str">
        <f t="shared" si="13"/>
        <v>131104838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168</v>
      </c>
    </row>
    <row r="130" spans="1:8">
      <c r="A130" s="105" t="str">
        <f t="shared" si="12"/>
        <v>ЕУРОТЕРРА БЪЛГАРИЯ АД</v>
      </c>
      <c r="B130" s="105" t="str">
        <f t="shared" si="13"/>
        <v>131104838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299</v>
      </c>
    </row>
    <row r="131" spans="1:8">
      <c r="A131" s="105" t="str">
        <f t="shared" si="12"/>
        <v>ЕУРОТЕРРА БЪЛГАРИЯ АД</v>
      </c>
      <c r="B131" s="105" t="str">
        <f t="shared" si="13"/>
        <v>131104838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29</v>
      </c>
    </row>
    <row r="132" spans="1:8">
      <c r="A132" s="105" t="str">
        <f t="shared" si="12"/>
        <v>ЕУРОТЕРРА БЪЛГАРИЯ АД</v>
      </c>
      <c r="B132" s="105" t="str">
        <f t="shared" si="13"/>
        <v>131104838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3366</v>
      </c>
    </row>
    <row r="133" spans="1:8">
      <c r="A133" s="105" t="str">
        <f t="shared" si="12"/>
        <v>ЕУРОТЕРРА БЪЛГАРИЯ АД</v>
      </c>
      <c r="B133" s="105" t="str">
        <f t="shared" si="13"/>
        <v>131104838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ЕУРОТЕРРА БЪЛГАРИЯ АД</v>
      </c>
      <c r="B134" s="105" t="str">
        <f t="shared" si="13"/>
        <v>131104838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266</v>
      </c>
    </row>
    <row r="135" spans="1:8">
      <c r="A135" s="105" t="str">
        <f t="shared" si="12"/>
        <v>ЕУРОТЕРРА БЪЛГАРИЯ АД</v>
      </c>
      <c r="B135" s="105" t="str">
        <f t="shared" si="13"/>
        <v>131104838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ЕУРОТЕРРА БЪЛГАРИЯ АД</v>
      </c>
      <c r="B136" s="105" t="str">
        <f t="shared" si="13"/>
        <v>131104838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ЕУРОТЕРРА БЪЛГАРИЯ АД</v>
      </c>
      <c r="B137" s="105" t="str">
        <f t="shared" si="13"/>
        <v>131104838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4521</v>
      </c>
    </row>
    <row r="138" spans="1:8">
      <c r="A138" s="105" t="str">
        <f t="shared" si="12"/>
        <v>ЕУРОТЕРРА БЪЛГАРИЯ АД</v>
      </c>
      <c r="B138" s="105" t="str">
        <f t="shared" si="13"/>
        <v>131104838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418</v>
      </c>
    </row>
    <row r="139" spans="1:8">
      <c r="A139" s="105" t="str">
        <f t="shared" si="12"/>
        <v>ЕУРОТЕРРА БЪЛГАРИЯ АД</v>
      </c>
      <c r="B139" s="105" t="str">
        <f t="shared" si="13"/>
        <v>131104838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ЕУРОТЕРРА БЪЛГАРИЯ АД</v>
      </c>
      <c r="B140" s="105" t="str">
        <f t="shared" si="13"/>
        <v>131104838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>
      <c r="A141" s="105" t="str">
        <f t="shared" si="12"/>
        <v>ЕУРОТЕРРА БЪЛГАРИЯ АД</v>
      </c>
      <c r="B141" s="105" t="str">
        <f t="shared" si="13"/>
        <v>131104838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</v>
      </c>
    </row>
    <row r="142" spans="1:8">
      <c r="A142" s="105" t="str">
        <f t="shared" si="12"/>
        <v>ЕУРОТЕРРА БЪЛГАРИЯ АД</v>
      </c>
      <c r="B142" s="105" t="str">
        <f t="shared" si="13"/>
        <v>131104838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437</v>
      </c>
    </row>
    <row r="143" spans="1:8">
      <c r="A143" s="105" t="str">
        <f t="shared" si="12"/>
        <v>ЕУРОТЕРРА БЪЛГАРИЯ АД</v>
      </c>
      <c r="B143" s="105" t="str">
        <f t="shared" si="13"/>
        <v>131104838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4958</v>
      </c>
    </row>
    <row r="144" spans="1:8">
      <c r="A144" s="105" t="str">
        <f t="shared" si="12"/>
        <v>ЕУРОТЕРРА БЪЛГАРИЯ АД</v>
      </c>
      <c r="B144" s="105" t="str">
        <f t="shared" si="13"/>
        <v>131104838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651</v>
      </c>
    </row>
    <row r="145" spans="1:8">
      <c r="A145" s="105" t="str">
        <f t="shared" si="12"/>
        <v>ЕУРОТЕРРА БЪЛГАРИЯ АД</v>
      </c>
      <c r="B145" s="105" t="str">
        <f t="shared" si="13"/>
        <v>131104838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ЕУРОТЕРРА БЪЛГАРИЯ АД</v>
      </c>
      <c r="B146" s="105" t="str">
        <f t="shared" si="13"/>
        <v>131104838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ЕУРОТЕРРА БЪЛГАРИЯ АД</v>
      </c>
      <c r="B147" s="105" t="str">
        <f t="shared" si="13"/>
        <v>131104838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4958</v>
      </c>
    </row>
    <row r="148" spans="1:8">
      <c r="A148" s="105" t="str">
        <f t="shared" si="12"/>
        <v>ЕУРОТЕРРА БЪЛГАРИЯ АД</v>
      </c>
      <c r="B148" s="105" t="str">
        <f t="shared" si="13"/>
        <v>131104838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651</v>
      </c>
    </row>
    <row r="149" spans="1:8">
      <c r="A149" s="105" t="str">
        <f t="shared" si="12"/>
        <v>ЕУРОТЕРРА БЪЛГАРИЯ АД</v>
      </c>
      <c r="B149" s="105" t="str">
        <f t="shared" si="13"/>
        <v>131104838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ЕУРОТЕРРА БЪЛГАРИЯ АД</v>
      </c>
      <c r="B150" s="105" t="str">
        <f t="shared" si="13"/>
        <v>131104838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ЕУРОТЕРРА БЪЛГАРИЯ АД</v>
      </c>
      <c r="B151" s="105" t="str">
        <f t="shared" si="13"/>
        <v>131104838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ЕУРОТЕРРА БЪЛГАРИЯ АД</v>
      </c>
      <c r="B152" s="105" t="str">
        <f t="shared" si="13"/>
        <v>131104838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ЕУРОТЕРРА БЪЛГАРИЯ АД</v>
      </c>
      <c r="B153" s="105" t="str">
        <f t="shared" si="13"/>
        <v>131104838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651</v>
      </c>
    </row>
    <row r="154" spans="1:8">
      <c r="A154" s="105" t="str">
        <f t="shared" si="12"/>
        <v>ЕУРОТЕРРА БЪЛГАРИЯ АД</v>
      </c>
      <c r="B154" s="105" t="str">
        <f t="shared" si="13"/>
        <v>131104838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ЕУРОТЕРРА БЪЛГАРИЯ АД</v>
      </c>
      <c r="B155" s="105" t="str">
        <f t="shared" si="13"/>
        <v>131104838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651</v>
      </c>
    </row>
    <row r="156" spans="1:8">
      <c r="A156" s="105" t="str">
        <f t="shared" si="12"/>
        <v>ЕУРОТЕРРА БЪЛГАРИЯ АД</v>
      </c>
      <c r="B156" s="105" t="str">
        <f t="shared" si="13"/>
        <v>131104838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5609</v>
      </c>
    </row>
    <row r="157" spans="1:8">
      <c r="A157" s="105" t="str">
        <f t="shared" si="12"/>
        <v>ЕУРОТЕРРА БЪЛГАРИЯ АД</v>
      </c>
      <c r="B157" s="105" t="str">
        <f t="shared" si="13"/>
        <v>131104838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ЕУРОТЕРРА БЪЛГАРИЯ АД</v>
      </c>
      <c r="B158" s="105" t="str">
        <f t="shared" si="13"/>
        <v>131104838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2450</v>
      </c>
    </row>
    <row r="159" spans="1:8">
      <c r="A159" s="105" t="str">
        <f t="shared" ref="A159:A179" si="15">pdeName</f>
        <v>ЕУРОТЕРРА БЪЛГАРИЯ АД</v>
      </c>
      <c r="B159" s="105" t="str">
        <f t="shared" ref="B159:B179" si="16">pdeBulstat</f>
        <v>131104838</v>
      </c>
      <c r="C159" s="581">
        <f t="shared" ref="C159:C179" si="17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2196</v>
      </c>
    </row>
    <row r="160" spans="1:8">
      <c r="A160" s="105" t="str">
        <f t="shared" si="15"/>
        <v>ЕУРОТЕРРА БЪЛГАРИЯ АД</v>
      </c>
      <c r="B160" s="105" t="str">
        <f t="shared" si="16"/>
        <v>131104838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960</v>
      </c>
    </row>
    <row r="161" spans="1:8">
      <c r="A161" s="105" t="str">
        <f t="shared" si="15"/>
        <v>ЕУРОТЕРРА БЪЛГАРИЯ АД</v>
      </c>
      <c r="B161" s="105" t="str">
        <f t="shared" si="16"/>
        <v>131104838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5606</v>
      </c>
    </row>
    <row r="162" spans="1:8">
      <c r="A162" s="105" t="str">
        <f t="shared" si="15"/>
        <v>ЕУРОТЕРРА БЪЛГАРИЯ АД</v>
      </c>
      <c r="B162" s="105" t="str">
        <f t="shared" si="16"/>
        <v>131104838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ЕУРОТЕРРА БЪЛГАРИЯ АД</v>
      </c>
      <c r="B163" s="105" t="str">
        <f t="shared" si="16"/>
        <v>131104838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ЕУРОТЕРРА БЪЛГАРИЯ АД</v>
      </c>
      <c r="B164" s="105" t="str">
        <f t="shared" si="16"/>
        <v>131104838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</v>
      </c>
    </row>
    <row r="165" spans="1:8">
      <c r="A165" s="105" t="str">
        <f t="shared" si="15"/>
        <v>ЕУРОТЕРРА БЪЛГАРИЯ АД</v>
      </c>
      <c r="B165" s="105" t="str">
        <f t="shared" si="16"/>
        <v>131104838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ЕУРОТЕРРА БЪЛГАРИЯ АД</v>
      </c>
      <c r="B166" s="105" t="str">
        <f t="shared" si="16"/>
        <v>131104838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ЕУРОТЕРРА БЪЛГАРИЯ АД</v>
      </c>
      <c r="B167" s="105" t="str">
        <f t="shared" si="16"/>
        <v>131104838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ЕУРОТЕРРА БЪЛГАРИЯ АД</v>
      </c>
      <c r="B168" s="105" t="str">
        <f t="shared" si="16"/>
        <v>131104838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ЕУРОТЕРРА БЪЛГАРИЯ АД</v>
      </c>
      <c r="B169" s="105" t="str">
        <f t="shared" si="16"/>
        <v>131104838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</v>
      </c>
    </row>
    <row r="170" spans="1:8">
      <c r="A170" s="105" t="str">
        <f t="shared" si="15"/>
        <v>ЕУРОТЕРРА БЪЛГАРИЯ АД</v>
      </c>
      <c r="B170" s="105" t="str">
        <f t="shared" si="16"/>
        <v>131104838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5609</v>
      </c>
    </row>
    <row r="171" spans="1:8">
      <c r="A171" s="105" t="str">
        <f t="shared" si="15"/>
        <v>ЕУРОТЕРРА БЪЛГАРИЯ АД</v>
      </c>
      <c r="B171" s="105" t="str">
        <f t="shared" si="16"/>
        <v>131104838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ЕУРОТЕРРА БЪЛГАРИЯ АД</v>
      </c>
      <c r="B172" s="105" t="str">
        <f t="shared" si="16"/>
        <v>131104838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ЕУРОТЕРРА БЪЛГАРИЯ АД</v>
      </c>
      <c r="B173" s="105" t="str">
        <f t="shared" si="16"/>
        <v>131104838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ЕУРОТЕРРА БЪЛГАРИЯ АД</v>
      </c>
      <c r="B174" s="105" t="str">
        <f t="shared" si="16"/>
        <v>131104838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5609</v>
      </c>
    </row>
    <row r="175" spans="1:8">
      <c r="A175" s="105" t="str">
        <f t="shared" si="15"/>
        <v>ЕУРОТЕРРА БЪЛГАРИЯ АД</v>
      </c>
      <c r="B175" s="105" t="str">
        <f t="shared" si="16"/>
        <v>131104838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ЕУРОТЕРРА БЪЛГАРИЯ АД</v>
      </c>
      <c r="B176" s="105" t="str">
        <f t="shared" si="16"/>
        <v>131104838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ЕУРОТЕРРА БЪЛГАРИЯ АД</v>
      </c>
      <c r="B177" s="105" t="str">
        <f t="shared" si="16"/>
        <v>131104838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ЕУРОТЕРРА БЪЛГАРИЯ АД</v>
      </c>
      <c r="B178" s="105" t="str">
        <f t="shared" si="16"/>
        <v>131104838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ЕУРОТЕРРА БЪЛГАРИЯ АД</v>
      </c>
      <c r="B179" s="105" t="str">
        <f t="shared" si="16"/>
        <v>131104838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5609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ЕУРОТЕРРА БЪЛГАРИЯ АД</v>
      </c>
      <c r="B181" s="105" t="str">
        <f t="shared" ref="B181:B216" si="19">pdeBulstat</f>
        <v>131104838</v>
      </c>
      <c r="C181" s="581">
        <f t="shared" ref="C181:C216" si="20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3224</v>
      </c>
    </row>
    <row r="182" spans="1:8">
      <c r="A182" s="105" t="str">
        <f t="shared" si="18"/>
        <v>ЕУРОТЕРРА БЪЛГАРИЯ АД</v>
      </c>
      <c r="B182" s="105" t="str">
        <f t="shared" si="19"/>
        <v>131104838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-422</v>
      </c>
    </row>
    <row r="183" spans="1:8">
      <c r="A183" s="105" t="str">
        <f t="shared" si="18"/>
        <v>ЕУРОТЕРРА БЪЛГАРИЯ АД</v>
      </c>
      <c r="B183" s="105" t="str">
        <f t="shared" si="19"/>
        <v>131104838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ЕУРОТЕРРА БЪЛГАРИЯ АД</v>
      </c>
      <c r="B184" s="105" t="str">
        <f t="shared" si="19"/>
        <v>131104838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-322</v>
      </c>
    </row>
    <row r="185" spans="1:8">
      <c r="A185" s="105" t="str">
        <f t="shared" si="18"/>
        <v>ЕУРОТЕРРА БЪЛГАРИЯ АД</v>
      </c>
      <c r="B185" s="105" t="str">
        <f t="shared" si="19"/>
        <v>131104838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-521</v>
      </c>
    </row>
    <row r="186" spans="1:8">
      <c r="A186" s="105" t="str">
        <f t="shared" si="18"/>
        <v>ЕУРОТЕРРА БЪЛГАРИЯ АД</v>
      </c>
      <c r="B186" s="105" t="str">
        <f t="shared" si="19"/>
        <v>131104838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-21</v>
      </c>
    </row>
    <row r="187" spans="1:8">
      <c r="A187" s="105" t="str">
        <f t="shared" si="18"/>
        <v>ЕУРОТЕРРА БЪЛГАРИЯ АД</v>
      </c>
      <c r="B187" s="105" t="str">
        <f t="shared" si="19"/>
        <v>131104838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ЕУРОТЕРРА БЪЛГАРИЯ АД</v>
      </c>
      <c r="B188" s="105" t="str">
        <f t="shared" si="19"/>
        <v>131104838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ЕУРОТЕРРА БЪЛГАРИЯ АД</v>
      </c>
      <c r="B189" s="105" t="str">
        <f t="shared" si="19"/>
        <v>131104838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>
      <c r="A190" s="105" t="str">
        <f t="shared" si="18"/>
        <v>ЕУРОТЕРРА БЪЛГАРИЯ АД</v>
      </c>
      <c r="B190" s="105" t="str">
        <f t="shared" si="19"/>
        <v>131104838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</v>
      </c>
    </row>
    <row r="191" spans="1:8">
      <c r="A191" s="105" t="str">
        <f t="shared" si="18"/>
        <v>ЕУРОТЕРРА БЪЛГАРИЯ АД</v>
      </c>
      <c r="B191" s="105" t="str">
        <f t="shared" si="19"/>
        <v>131104838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1910</v>
      </c>
    </row>
    <row r="192" spans="1:8">
      <c r="A192" s="105" t="str">
        <f t="shared" si="18"/>
        <v>ЕУРОТЕРРА БЪЛГАРИЯ АД</v>
      </c>
      <c r="B192" s="105" t="str">
        <f t="shared" si="19"/>
        <v>131104838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ЕУРОТЕРРА БЪЛГАРИЯ АД</v>
      </c>
      <c r="B193" s="105" t="str">
        <f t="shared" si="19"/>
        <v>131104838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880</v>
      </c>
    </row>
    <row r="194" spans="1:8">
      <c r="A194" s="105" t="str">
        <f t="shared" si="18"/>
        <v>ЕУРОТЕРРА БЪЛГАРИЯ АД</v>
      </c>
      <c r="B194" s="105" t="str">
        <f t="shared" si="19"/>
        <v>131104838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ЕУРОТЕРРА БЪЛГАРИЯ АД</v>
      </c>
      <c r="B195" s="105" t="str">
        <f t="shared" si="19"/>
        <v>131104838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ЕУРОТЕРРА БЪЛГАРИЯ АД</v>
      </c>
      <c r="B196" s="105" t="str">
        <f t="shared" si="19"/>
        <v>131104838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ЕУРОТЕРРА БЪЛГАРИЯ АД</v>
      </c>
      <c r="B197" s="105" t="str">
        <f t="shared" si="19"/>
        <v>131104838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ЕУРОТЕРРА БЪЛГАРИЯ АД</v>
      </c>
      <c r="B198" s="105" t="str">
        <f t="shared" si="19"/>
        <v>131104838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ЕУРОТЕРРА БЪЛГАРИЯ АД</v>
      </c>
      <c r="B199" s="105" t="str">
        <f t="shared" si="19"/>
        <v>131104838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ЕУРОТЕРРА БЪЛГАРИЯ АД</v>
      </c>
      <c r="B200" s="105" t="str">
        <f t="shared" si="19"/>
        <v>131104838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ЕУРОТЕРРА БЪЛГАРИЯ АД</v>
      </c>
      <c r="B201" s="105" t="str">
        <f t="shared" si="19"/>
        <v>131104838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ЕУРОТЕРРА БЪЛГАРИЯ АД</v>
      </c>
      <c r="B202" s="105" t="str">
        <f t="shared" si="19"/>
        <v>131104838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880</v>
      </c>
    </row>
    <row r="203" spans="1:8">
      <c r="A203" s="105" t="str">
        <f t="shared" si="18"/>
        <v>ЕУРОТЕРРА БЪЛГАРИЯ АД</v>
      </c>
      <c r="B203" s="105" t="str">
        <f t="shared" si="19"/>
        <v>131104838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ЕУРОТЕРРА БЪЛГАРИЯ АД</v>
      </c>
      <c r="B204" s="105" t="str">
        <f t="shared" si="19"/>
        <v>131104838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ЕУРОТЕРРА БЪЛГАРИЯ АД</v>
      </c>
      <c r="B205" s="105" t="str">
        <f t="shared" si="19"/>
        <v>131104838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1342</v>
      </c>
    </row>
    <row r="206" spans="1:8">
      <c r="A206" s="105" t="str">
        <f t="shared" si="18"/>
        <v>ЕУРОТЕРРА БЪЛГАРИЯ АД</v>
      </c>
      <c r="B206" s="105" t="str">
        <f t="shared" si="19"/>
        <v>131104838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-2488</v>
      </c>
    </row>
    <row r="207" spans="1:8">
      <c r="A207" s="105" t="str">
        <f t="shared" si="18"/>
        <v>ЕУРОТЕРРА БЪЛГАРИЯ АД</v>
      </c>
      <c r="B207" s="105" t="str">
        <f t="shared" si="19"/>
        <v>131104838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ЕУРОТЕРРА БЪЛГАРИЯ АД</v>
      </c>
      <c r="B208" s="105" t="str">
        <f t="shared" si="19"/>
        <v>131104838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-414</v>
      </c>
    </row>
    <row r="209" spans="1:8">
      <c r="A209" s="105" t="str">
        <f t="shared" si="18"/>
        <v>ЕУРОТЕРРА БЪЛГАРИЯ АД</v>
      </c>
      <c r="B209" s="105" t="str">
        <f t="shared" si="19"/>
        <v>131104838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ЕУРОТЕРРА БЪЛГАРИЯ АД</v>
      </c>
      <c r="B210" s="105" t="str">
        <f t="shared" si="19"/>
        <v>131104838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-1003</v>
      </c>
    </row>
    <row r="211" spans="1:8">
      <c r="A211" s="105" t="str">
        <f t="shared" si="18"/>
        <v>ЕУРОТЕРРА БЪЛГАРИЯ АД</v>
      </c>
      <c r="B211" s="105" t="str">
        <f t="shared" si="19"/>
        <v>131104838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-2563</v>
      </c>
    </row>
    <row r="212" spans="1:8">
      <c r="A212" s="105" t="str">
        <f t="shared" si="18"/>
        <v>ЕУРОТЕРРА БЪЛГАРИЯ АД</v>
      </c>
      <c r="B212" s="105" t="str">
        <f t="shared" si="19"/>
        <v>131104838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227</v>
      </c>
    </row>
    <row r="213" spans="1:8">
      <c r="A213" s="105" t="str">
        <f t="shared" si="18"/>
        <v>ЕУРОТЕРРА БЪЛГАРИЯ АД</v>
      </c>
      <c r="B213" s="105" t="str">
        <f t="shared" si="19"/>
        <v>131104838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107</v>
      </c>
    </row>
    <row r="214" spans="1:8">
      <c r="A214" s="105" t="str">
        <f t="shared" si="18"/>
        <v>ЕУРОТЕРРА БЪЛГАРИЯ АД</v>
      </c>
      <c r="B214" s="105" t="str">
        <f t="shared" si="19"/>
        <v>131104838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334</v>
      </c>
    </row>
    <row r="215" spans="1:8">
      <c r="A215" s="105" t="str">
        <f t="shared" si="18"/>
        <v>ЕУРОТЕРРА БЪЛГАРИЯ АД</v>
      </c>
      <c r="B215" s="105" t="str">
        <f t="shared" si="19"/>
        <v>131104838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334</v>
      </c>
    </row>
    <row r="216" spans="1:8">
      <c r="A216" s="105" t="str">
        <f t="shared" si="18"/>
        <v>ЕУРОТЕРРА БЪЛГАРИЯ АД</v>
      </c>
      <c r="B216" s="105" t="str">
        <f t="shared" si="19"/>
        <v>131104838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ЕУРОТЕРРА БЪЛГАРИЯ АД</v>
      </c>
      <c r="B218" s="105" t="str">
        <f t="shared" ref="B218:B281" si="22">pdeBulstat</f>
        <v>131104838</v>
      </c>
      <c r="C218" s="581">
        <f t="shared" ref="C218:C281" si="23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4420</v>
      </c>
    </row>
    <row r="219" spans="1:8">
      <c r="A219" s="105" t="str">
        <f t="shared" si="21"/>
        <v>ЕУРОТЕРРА БЪЛГАРИЯ АД</v>
      </c>
      <c r="B219" s="105" t="str">
        <f t="shared" si="22"/>
        <v>131104838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ЕУРОТЕРРА БЪЛГАРИЯ АД</v>
      </c>
      <c r="B220" s="105" t="str">
        <f t="shared" si="22"/>
        <v>131104838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ЕУРОТЕРРА БЪЛГАРИЯ АД</v>
      </c>
      <c r="B221" s="105" t="str">
        <f t="shared" si="22"/>
        <v>131104838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ЕУРОТЕРРА БЪЛГАРИЯ АД</v>
      </c>
      <c r="B222" s="105" t="str">
        <f t="shared" si="22"/>
        <v>131104838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4420</v>
      </c>
    </row>
    <row r="223" spans="1:8">
      <c r="A223" s="105" t="str">
        <f t="shared" si="21"/>
        <v>ЕУРОТЕРРА БЪЛГАРИЯ АД</v>
      </c>
      <c r="B223" s="105" t="str">
        <f t="shared" si="22"/>
        <v>131104838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ЕУРОТЕРРА БЪЛГАРИЯ АД</v>
      </c>
      <c r="B224" s="105" t="str">
        <f t="shared" si="22"/>
        <v>131104838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ЕУРОТЕРРА БЪЛГАРИЯ АД</v>
      </c>
      <c r="B225" s="105" t="str">
        <f t="shared" si="22"/>
        <v>131104838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ЕУРОТЕРРА БЪЛГАРИЯ АД</v>
      </c>
      <c r="B226" s="105" t="str">
        <f t="shared" si="22"/>
        <v>131104838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ЕУРОТЕРРА БЪЛГАРИЯ АД</v>
      </c>
      <c r="B227" s="105" t="str">
        <f t="shared" si="22"/>
        <v>131104838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ЕУРОТЕРРА БЪЛГАРИЯ АД</v>
      </c>
      <c r="B228" s="105" t="str">
        <f t="shared" si="22"/>
        <v>131104838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ЕУРОТЕРРА БЪЛГАРИЯ АД</v>
      </c>
      <c r="B229" s="105" t="str">
        <f t="shared" si="22"/>
        <v>131104838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ЕУРОТЕРРА БЪЛГАРИЯ АД</v>
      </c>
      <c r="B230" s="105" t="str">
        <f t="shared" si="22"/>
        <v>131104838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ЕУРОТЕРРА БЪЛГАРИЯ АД</v>
      </c>
      <c r="B231" s="105" t="str">
        <f t="shared" si="22"/>
        <v>131104838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ЕУРОТЕРРА БЪЛГАРИЯ АД</v>
      </c>
      <c r="B232" s="105" t="str">
        <f t="shared" si="22"/>
        <v>131104838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ЕУРОТЕРРА БЪЛГАРИЯ АД</v>
      </c>
      <c r="B233" s="105" t="str">
        <f t="shared" si="22"/>
        <v>131104838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ЕУРОТЕРРА БЪЛГАРИЯ АД</v>
      </c>
      <c r="B234" s="105" t="str">
        <f t="shared" si="22"/>
        <v>131104838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ЕУРОТЕРРА БЪЛГАРИЯ АД</v>
      </c>
      <c r="B235" s="105" t="str">
        <f t="shared" si="22"/>
        <v>131104838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ЕУРОТЕРРА БЪЛГАРИЯ АД</v>
      </c>
      <c r="B236" s="105" t="str">
        <f t="shared" si="22"/>
        <v>131104838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4420</v>
      </c>
    </row>
    <row r="237" spans="1:8">
      <c r="A237" s="105" t="str">
        <f t="shared" si="21"/>
        <v>ЕУРОТЕРРА БЪЛГАРИЯ АД</v>
      </c>
      <c r="B237" s="105" t="str">
        <f t="shared" si="22"/>
        <v>131104838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ЕУРОТЕРРА БЪЛГАРИЯ АД</v>
      </c>
      <c r="B238" s="105" t="str">
        <f t="shared" si="22"/>
        <v>131104838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ЕУРОТЕРРА БЪЛГАРИЯ АД</v>
      </c>
      <c r="B239" s="105" t="str">
        <f t="shared" si="22"/>
        <v>131104838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4420</v>
      </c>
    </row>
    <row r="240" spans="1:8">
      <c r="A240" s="105" t="str">
        <f t="shared" si="21"/>
        <v>ЕУРОТЕРРА БЪЛГАРИЯ АД</v>
      </c>
      <c r="B240" s="105" t="str">
        <f t="shared" si="22"/>
        <v>131104838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ЕУРОТЕРРА БЪЛГАРИЯ АД</v>
      </c>
      <c r="B241" s="105" t="str">
        <f t="shared" si="22"/>
        <v>131104838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ЕУРОТЕРРА БЪЛГАРИЯ АД</v>
      </c>
      <c r="B242" s="105" t="str">
        <f t="shared" si="22"/>
        <v>131104838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ЕУРОТЕРРА БЪЛГАРИЯ АД</v>
      </c>
      <c r="B243" s="105" t="str">
        <f t="shared" si="22"/>
        <v>131104838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ЕУРОТЕРРА БЪЛГАРИЯ АД</v>
      </c>
      <c r="B244" s="105" t="str">
        <f t="shared" si="22"/>
        <v>131104838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ЕУРОТЕРРА БЪЛГАРИЯ АД</v>
      </c>
      <c r="B245" s="105" t="str">
        <f t="shared" si="22"/>
        <v>131104838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ЕУРОТЕРРА БЪЛГАРИЯ АД</v>
      </c>
      <c r="B246" s="105" t="str">
        <f t="shared" si="22"/>
        <v>131104838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ЕУРОТЕРРА БЪЛГАРИЯ АД</v>
      </c>
      <c r="B247" s="105" t="str">
        <f t="shared" si="22"/>
        <v>131104838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ЕУРОТЕРРА БЪЛГАРИЯ АД</v>
      </c>
      <c r="B248" s="105" t="str">
        <f t="shared" si="22"/>
        <v>131104838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ЕУРОТЕРРА БЪЛГАРИЯ АД</v>
      </c>
      <c r="B249" s="105" t="str">
        <f t="shared" si="22"/>
        <v>131104838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ЕУРОТЕРРА БЪЛГАРИЯ АД</v>
      </c>
      <c r="B250" s="105" t="str">
        <f t="shared" si="22"/>
        <v>131104838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ЕУРОТЕРРА БЪЛГАРИЯ АД</v>
      </c>
      <c r="B251" s="105" t="str">
        <f t="shared" si="22"/>
        <v>131104838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ЕУРОТЕРРА БЪЛГАРИЯ АД</v>
      </c>
      <c r="B252" s="105" t="str">
        <f t="shared" si="22"/>
        <v>131104838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ЕУРОТЕРРА БЪЛГАРИЯ АД</v>
      </c>
      <c r="B253" s="105" t="str">
        <f t="shared" si="22"/>
        <v>131104838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ЕУРОТЕРРА БЪЛГАРИЯ АД</v>
      </c>
      <c r="B254" s="105" t="str">
        <f t="shared" si="22"/>
        <v>131104838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ЕУРОТЕРРА БЪЛГАРИЯ АД</v>
      </c>
      <c r="B255" s="105" t="str">
        <f t="shared" si="22"/>
        <v>131104838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ЕУРОТЕРРА БЪЛГАРИЯ АД</v>
      </c>
      <c r="B256" s="105" t="str">
        <f t="shared" si="22"/>
        <v>131104838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ЕУРОТЕРРА БЪЛГАРИЯ АД</v>
      </c>
      <c r="B257" s="105" t="str">
        <f t="shared" si="22"/>
        <v>131104838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ЕУРОТЕРРА БЪЛГАРИЯ АД</v>
      </c>
      <c r="B258" s="105" t="str">
        <f t="shared" si="22"/>
        <v>131104838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ЕУРОТЕРРА БЪЛГАРИЯ АД</v>
      </c>
      <c r="B259" s="105" t="str">
        <f t="shared" si="22"/>
        <v>131104838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ЕУРОТЕРРА БЪЛГАРИЯ АД</v>
      </c>
      <c r="B260" s="105" t="str">
        <f t="shared" si="22"/>
        <v>131104838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ЕУРОТЕРРА БЪЛГАРИЯ АД</v>
      </c>
      <c r="B261" s="105" t="str">
        <f t="shared" si="22"/>
        <v>131104838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ЕУРОТЕРРА БЪЛГАРИЯ АД</v>
      </c>
      <c r="B262" s="105" t="str">
        <f t="shared" si="22"/>
        <v>131104838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6131</v>
      </c>
    </row>
    <row r="263" spans="1:8">
      <c r="A263" s="105" t="str">
        <f t="shared" si="21"/>
        <v>ЕУРОТЕРРА БЪЛГАРИЯ АД</v>
      </c>
      <c r="B263" s="105" t="str">
        <f t="shared" si="22"/>
        <v>131104838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ЕУРОТЕРРА БЪЛГАРИЯ АД</v>
      </c>
      <c r="B264" s="105" t="str">
        <f t="shared" si="22"/>
        <v>131104838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ЕУРОТЕРРА БЪЛГАРИЯ АД</v>
      </c>
      <c r="B265" s="105" t="str">
        <f t="shared" si="22"/>
        <v>131104838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ЕУРОТЕРРА БЪЛГАРИЯ АД</v>
      </c>
      <c r="B266" s="105" t="str">
        <f t="shared" si="22"/>
        <v>131104838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6131</v>
      </c>
    </row>
    <row r="267" spans="1:8">
      <c r="A267" s="105" t="str">
        <f t="shared" si="21"/>
        <v>ЕУРОТЕРРА БЪЛГАРИЯ АД</v>
      </c>
      <c r="B267" s="105" t="str">
        <f t="shared" si="22"/>
        <v>131104838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ЕУРОТЕРРА БЪЛГАРИЯ АД</v>
      </c>
      <c r="B268" s="105" t="str">
        <f t="shared" si="22"/>
        <v>131104838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ЕУРОТЕРРА БЪЛГАРИЯ АД</v>
      </c>
      <c r="B269" s="105" t="str">
        <f t="shared" si="22"/>
        <v>131104838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ЕУРОТЕРРА БЪЛГАРИЯ АД</v>
      </c>
      <c r="B270" s="105" t="str">
        <f t="shared" si="22"/>
        <v>131104838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ЕУРОТЕРРА БЪЛГАРИЯ АД</v>
      </c>
      <c r="B271" s="105" t="str">
        <f t="shared" si="22"/>
        <v>131104838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ЕУРОТЕРРА БЪЛГАРИЯ АД</v>
      </c>
      <c r="B272" s="105" t="str">
        <f t="shared" si="22"/>
        <v>131104838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ЕУРОТЕРРА БЪЛГАРИЯ АД</v>
      </c>
      <c r="B273" s="105" t="str">
        <f t="shared" si="22"/>
        <v>131104838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ЕУРОТЕРРА БЪЛГАРИЯ АД</v>
      </c>
      <c r="B274" s="105" t="str">
        <f t="shared" si="22"/>
        <v>131104838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ЕУРОТЕРРА БЪЛГАРИЯ АД</v>
      </c>
      <c r="B275" s="105" t="str">
        <f t="shared" si="22"/>
        <v>131104838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ЕУРОТЕРРА БЪЛГАРИЯ АД</v>
      </c>
      <c r="B276" s="105" t="str">
        <f t="shared" si="22"/>
        <v>131104838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ЕУРОТЕРРА БЪЛГАРИЯ АД</v>
      </c>
      <c r="B277" s="105" t="str">
        <f t="shared" si="22"/>
        <v>131104838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ЕУРОТЕРРА БЪЛГАРИЯ АД</v>
      </c>
      <c r="B278" s="105" t="str">
        <f t="shared" si="22"/>
        <v>131104838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ЕУРОТЕРРА БЪЛГАРИЯ АД</v>
      </c>
      <c r="B279" s="105" t="str">
        <f t="shared" si="22"/>
        <v>131104838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ЕУРОТЕРРА БЪЛГАРИЯ АД</v>
      </c>
      <c r="B280" s="105" t="str">
        <f t="shared" si="22"/>
        <v>131104838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6131</v>
      </c>
    </row>
    <row r="281" spans="1:8">
      <c r="A281" s="105" t="str">
        <f t="shared" si="21"/>
        <v>ЕУРОТЕРРА БЪЛГАРИЯ АД</v>
      </c>
      <c r="B281" s="105" t="str">
        <f t="shared" si="22"/>
        <v>131104838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ЕУРОТЕРРА БЪЛГАРИЯ АД</v>
      </c>
      <c r="B282" s="105" t="str">
        <f t="shared" ref="B282:B345" si="25">pdeBulstat</f>
        <v>131104838</v>
      </c>
      <c r="C282" s="581">
        <f t="shared" ref="C282:C345" si="26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ЕУРОТЕРРА БЪЛГАРИЯ АД</v>
      </c>
      <c r="B283" s="105" t="str">
        <f t="shared" si="25"/>
        <v>131104838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6131</v>
      </c>
    </row>
    <row r="284" spans="1:8">
      <c r="A284" s="105" t="str">
        <f t="shared" si="24"/>
        <v>ЕУРОТЕРРА БЪЛГАРИЯ АД</v>
      </c>
      <c r="B284" s="105" t="str">
        <f t="shared" si="25"/>
        <v>131104838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168</v>
      </c>
    </row>
    <row r="285" spans="1:8">
      <c r="A285" s="105" t="str">
        <f t="shared" si="24"/>
        <v>ЕУРОТЕРРА БЪЛГАРИЯ АД</v>
      </c>
      <c r="B285" s="105" t="str">
        <f t="shared" si="25"/>
        <v>131104838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ЕУРОТЕРРА БЪЛГАРИЯ АД</v>
      </c>
      <c r="B286" s="105" t="str">
        <f t="shared" si="25"/>
        <v>131104838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ЕУРОТЕРРА БЪЛГАРИЯ АД</v>
      </c>
      <c r="B287" s="105" t="str">
        <f t="shared" si="25"/>
        <v>131104838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ЕУРОТЕРРА БЪЛГАРИЯ АД</v>
      </c>
      <c r="B288" s="105" t="str">
        <f t="shared" si="25"/>
        <v>131104838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168</v>
      </c>
    </row>
    <row r="289" spans="1:8">
      <c r="A289" s="105" t="str">
        <f t="shared" si="24"/>
        <v>ЕУРОТЕРРА БЪЛГАРИЯ АД</v>
      </c>
      <c r="B289" s="105" t="str">
        <f t="shared" si="25"/>
        <v>131104838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ЕУРОТЕРРА БЪЛГАРИЯ АД</v>
      </c>
      <c r="B290" s="105" t="str">
        <f t="shared" si="25"/>
        <v>131104838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ЕУРОТЕРРА БЪЛГАРИЯ АД</v>
      </c>
      <c r="B291" s="105" t="str">
        <f t="shared" si="25"/>
        <v>131104838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ЕУРОТЕРРА БЪЛГАРИЯ АД</v>
      </c>
      <c r="B292" s="105" t="str">
        <f t="shared" si="25"/>
        <v>131104838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ЕУРОТЕРРА БЪЛГАРИЯ АД</v>
      </c>
      <c r="B293" s="105" t="str">
        <f t="shared" si="25"/>
        <v>131104838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ЕУРОТЕРРА БЪЛГАРИЯ АД</v>
      </c>
      <c r="B294" s="105" t="str">
        <f t="shared" si="25"/>
        <v>131104838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ЕУРОТЕРРА БЪЛГАРИЯ АД</v>
      </c>
      <c r="B295" s="105" t="str">
        <f t="shared" si="25"/>
        <v>131104838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ЕУРОТЕРРА БЪЛГАРИЯ АД</v>
      </c>
      <c r="B296" s="105" t="str">
        <f t="shared" si="25"/>
        <v>131104838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ЕУРОТЕРРА БЪЛГАРИЯ АД</v>
      </c>
      <c r="B297" s="105" t="str">
        <f t="shared" si="25"/>
        <v>131104838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ЕУРОТЕРРА БЪЛГАРИЯ АД</v>
      </c>
      <c r="B298" s="105" t="str">
        <f t="shared" si="25"/>
        <v>131104838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ЕУРОТЕРРА БЪЛГАРИЯ АД</v>
      </c>
      <c r="B299" s="105" t="str">
        <f t="shared" si="25"/>
        <v>131104838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ЕУРОТЕРРА БЪЛГАРИЯ АД</v>
      </c>
      <c r="B300" s="105" t="str">
        <f t="shared" si="25"/>
        <v>131104838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ЕУРОТЕРРА БЪЛГАРИЯ АД</v>
      </c>
      <c r="B301" s="105" t="str">
        <f t="shared" si="25"/>
        <v>131104838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ЕУРОТЕРРА БЪЛГАРИЯ АД</v>
      </c>
      <c r="B302" s="105" t="str">
        <f t="shared" si="25"/>
        <v>131104838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168</v>
      </c>
    </row>
    <row r="303" spans="1:8">
      <c r="A303" s="105" t="str">
        <f t="shared" si="24"/>
        <v>ЕУРОТЕРРА БЪЛГАРИЯ АД</v>
      </c>
      <c r="B303" s="105" t="str">
        <f t="shared" si="25"/>
        <v>131104838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ЕУРОТЕРРА БЪЛГАРИЯ АД</v>
      </c>
      <c r="B304" s="105" t="str">
        <f t="shared" si="25"/>
        <v>131104838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ЕУРОТЕРРА БЪЛГАРИЯ АД</v>
      </c>
      <c r="B305" s="105" t="str">
        <f t="shared" si="25"/>
        <v>131104838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168</v>
      </c>
    </row>
    <row r="306" spans="1:8">
      <c r="A306" s="105" t="str">
        <f t="shared" si="24"/>
        <v>ЕУРОТЕРРА БЪЛГАРИЯ АД</v>
      </c>
      <c r="B306" s="105" t="str">
        <f t="shared" si="25"/>
        <v>131104838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ЕУРОТЕРРА БЪЛГАРИЯ АД</v>
      </c>
      <c r="B307" s="105" t="str">
        <f t="shared" si="25"/>
        <v>131104838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ЕУРОТЕРРА БЪЛГАРИЯ АД</v>
      </c>
      <c r="B308" s="105" t="str">
        <f t="shared" si="25"/>
        <v>131104838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ЕУРОТЕРРА БЪЛГАРИЯ АД</v>
      </c>
      <c r="B309" s="105" t="str">
        <f t="shared" si="25"/>
        <v>131104838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ЕУРОТЕРРА БЪЛГАРИЯ АД</v>
      </c>
      <c r="B310" s="105" t="str">
        <f t="shared" si="25"/>
        <v>131104838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ЕУРОТЕРРА БЪЛГАРИЯ АД</v>
      </c>
      <c r="B311" s="105" t="str">
        <f t="shared" si="25"/>
        <v>131104838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ЕУРОТЕРРА БЪЛГАРИЯ АД</v>
      </c>
      <c r="B312" s="105" t="str">
        <f t="shared" si="25"/>
        <v>131104838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ЕУРОТЕРРА БЪЛГАРИЯ АД</v>
      </c>
      <c r="B313" s="105" t="str">
        <f t="shared" si="25"/>
        <v>131104838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ЕУРОТЕРРА БЪЛГАРИЯ АД</v>
      </c>
      <c r="B314" s="105" t="str">
        <f t="shared" si="25"/>
        <v>131104838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ЕУРОТЕРРА БЪЛГАРИЯ АД</v>
      </c>
      <c r="B315" s="105" t="str">
        <f t="shared" si="25"/>
        <v>131104838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ЕУРОТЕРРА БЪЛГАРИЯ АД</v>
      </c>
      <c r="B316" s="105" t="str">
        <f t="shared" si="25"/>
        <v>131104838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ЕУРОТЕРРА БЪЛГАРИЯ АД</v>
      </c>
      <c r="B317" s="105" t="str">
        <f t="shared" si="25"/>
        <v>131104838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ЕУРОТЕРРА БЪЛГАРИЯ АД</v>
      </c>
      <c r="B318" s="105" t="str">
        <f t="shared" si="25"/>
        <v>131104838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ЕУРОТЕРРА БЪЛГАРИЯ АД</v>
      </c>
      <c r="B319" s="105" t="str">
        <f t="shared" si="25"/>
        <v>131104838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ЕУРОТЕРРА БЪЛГАРИЯ АД</v>
      </c>
      <c r="B320" s="105" t="str">
        <f t="shared" si="25"/>
        <v>131104838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ЕУРОТЕРРА БЪЛГАРИЯ АД</v>
      </c>
      <c r="B321" s="105" t="str">
        <f t="shared" si="25"/>
        <v>131104838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ЕУРОТЕРРА БЪЛГАРИЯ АД</v>
      </c>
      <c r="B322" s="105" t="str">
        <f t="shared" si="25"/>
        <v>131104838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ЕУРОТЕРРА БЪЛГАРИЯ АД</v>
      </c>
      <c r="B323" s="105" t="str">
        <f t="shared" si="25"/>
        <v>131104838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ЕУРОТЕРРА БЪЛГАРИЯ АД</v>
      </c>
      <c r="B324" s="105" t="str">
        <f t="shared" si="25"/>
        <v>131104838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ЕУРОТЕРРА БЪЛГАРИЯ АД</v>
      </c>
      <c r="B325" s="105" t="str">
        <f t="shared" si="25"/>
        <v>131104838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ЕУРОТЕРРА БЪЛГАРИЯ АД</v>
      </c>
      <c r="B326" s="105" t="str">
        <f t="shared" si="25"/>
        <v>131104838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ЕУРОТЕРРА БЪЛГАРИЯ АД</v>
      </c>
      <c r="B327" s="105" t="str">
        <f t="shared" si="25"/>
        <v>131104838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ЕУРОТЕРРА БЪЛГАРИЯ АД</v>
      </c>
      <c r="B328" s="105" t="str">
        <f t="shared" si="25"/>
        <v>131104838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ЕУРОТЕРРА БЪЛГАРИЯ АД</v>
      </c>
      <c r="B329" s="105" t="str">
        <f t="shared" si="25"/>
        <v>131104838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ЕУРОТЕРРА БЪЛГАРИЯ АД</v>
      </c>
      <c r="B330" s="105" t="str">
        <f t="shared" si="25"/>
        <v>131104838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ЕУРОТЕРРА БЪЛГАРИЯ АД</v>
      </c>
      <c r="B331" s="105" t="str">
        <f t="shared" si="25"/>
        <v>131104838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ЕУРОТЕРРА БЪЛГАРИЯ АД</v>
      </c>
      <c r="B332" s="105" t="str">
        <f t="shared" si="25"/>
        <v>131104838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ЕУРОТЕРРА БЪЛГАРИЯ АД</v>
      </c>
      <c r="B333" s="105" t="str">
        <f t="shared" si="25"/>
        <v>131104838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ЕУРОТЕРРА БЪЛГАРИЯ АД</v>
      </c>
      <c r="B334" s="105" t="str">
        <f t="shared" si="25"/>
        <v>131104838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ЕУРОТЕРРА БЪЛГАРИЯ АД</v>
      </c>
      <c r="B335" s="105" t="str">
        <f t="shared" si="25"/>
        <v>131104838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ЕУРОТЕРРА БЪЛГАРИЯ АД</v>
      </c>
      <c r="B336" s="105" t="str">
        <f t="shared" si="25"/>
        <v>131104838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ЕУРОТЕРРА БЪЛГАРИЯ АД</v>
      </c>
      <c r="B337" s="105" t="str">
        <f t="shared" si="25"/>
        <v>131104838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ЕУРОТЕРРА БЪЛГАРИЯ АД</v>
      </c>
      <c r="B338" s="105" t="str">
        <f t="shared" si="25"/>
        <v>131104838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ЕУРОТЕРРА БЪЛГАРИЯ АД</v>
      </c>
      <c r="B339" s="105" t="str">
        <f t="shared" si="25"/>
        <v>131104838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ЕУРОТЕРРА БЪЛГАРИЯ АД</v>
      </c>
      <c r="B340" s="105" t="str">
        <f t="shared" si="25"/>
        <v>131104838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ЕУРОТЕРРА БЪЛГАРИЯ АД</v>
      </c>
      <c r="B341" s="105" t="str">
        <f t="shared" si="25"/>
        <v>131104838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ЕУРОТЕРРА БЪЛГАРИЯ АД</v>
      </c>
      <c r="B342" s="105" t="str">
        <f t="shared" si="25"/>
        <v>131104838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ЕУРОТЕРРА БЪЛГАРИЯ АД</v>
      </c>
      <c r="B343" s="105" t="str">
        <f t="shared" si="25"/>
        <v>131104838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ЕУРОТЕРРА БЪЛГАРИЯ АД</v>
      </c>
      <c r="B344" s="105" t="str">
        <f t="shared" si="25"/>
        <v>131104838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ЕУРОТЕРРА БЪЛГАРИЯ АД</v>
      </c>
      <c r="B345" s="105" t="str">
        <f t="shared" si="25"/>
        <v>131104838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ЕУРОТЕРРА БЪЛГАРИЯ АД</v>
      </c>
      <c r="B346" s="105" t="str">
        <f t="shared" ref="B346:B409" si="28">pdeBulstat</f>
        <v>131104838</v>
      </c>
      <c r="C346" s="581">
        <f t="shared" ref="C346:C409" si="2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ЕУРОТЕРРА БЪЛГАРИЯ АД</v>
      </c>
      <c r="B347" s="105" t="str">
        <f t="shared" si="28"/>
        <v>131104838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ЕУРОТЕРРА БЪЛГАРИЯ АД</v>
      </c>
      <c r="B348" s="105" t="str">
        <f t="shared" si="28"/>
        <v>131104838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ЕУРОТЕРРА БЪЛГАРИЯ АД</v>
      </c>
      <c r="B349" s="105" t="str">
        <f t="shared" si="28"/>
        <v>131104838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ЕУРОТЕРРА БЪЛГАРИЯ АД</v>
      </c>
      <c r="B350" s="105" t="str">
        <f t="shared" si="28"/>
        <v>131104838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>
      <c r="A351" s="105" t="str">
        <f t="shared" si="27"/>
        <v>ЕУРОТЕРРА БЪЛГАРИЯ АД</v>
      </c>
      <c r="B351" s="105" t="str">
        <f t="shared" si="28"/>
        <v>131104838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ЕУРОТЕРРА БЪЛГАРИЯ АД</v>
      </c>
      <c r="B352" s="105" t="str">
        <f t="shared" si="28"/>
        <v>131104838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ЕУРОТЕРРА БЪЛГАРИЯ АД</v>
      </c>
      <c r="B353" s="105" t="str">
        <f t="shared" si="28"/>
        <v>131104838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ЕУРОТЕРРА БЪЛГАРИЯ АД</v>
      </c>
      <c r="B354" s="105" t="str">
        <f t="shared" si="28"/>
        <v>131104838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>
      <c r="A355" s="105" t="str">
        <f t="shared" si="27"/>
        <v>ЕУРОТЕРРА БЪЛГАРИЯ АД</v>
      </c>
      <c r="B355" s="105" t="str">
        <f t="shared" si="28"/>
        <v>131104838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651</v>
      </c>
    </row>
    <row r="356" spans="1:8">
      <c r="A356" s="105" t="str">
        <f t="shared" si="27"/>
        <v>ЕУРОТЕРРА БЪЛГАРИЯ АД</v>
      </c>
      <c r="B356" s="105" t="str">
        <f t="shared" si="28"/>
        <v>131104838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ЕУРОТЕРРА БЪЛГАРИЯ АД</v>
      </c>
      <c r="B357" s="105" t="str">
        <f t="shared" si="28"/>
        <v>131104838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ЕУРОТЕРРА БЪЛГАРИЯ АД</v>
      </c>
      <c r="B358" s="105" t="str">
        <f t="shared" si="28"/>
        <v>131104838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ЕУРОТЕРРА БЪЛГАРИЯ АД</v>
      </c>
      <c r="B359" s="105" t="str">
        <f t="shared" si="28"/>
        <v>131104838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ЕУРОТЕРРА БЪЛГАРИЯ АД</v>
      </c>
      <c r="B360" s="105" t="str">
        <f t="shared" si="28"/>
        <v>131104838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ЕУРОТЕРРА БЪЛГАРИЯ АД</v>
      </c>
      <c r="B361" s="105" t="str">
        <f t="shared" si="28"/>
        <v>131104838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ЕУРОТЕРРА БЪЛГАРИЯ АД</v>
      </c>
      <c r="B362" s="105" t="str">
        <f t="shared" si="28"/>
        <v>131104838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ЕУРОТЕРРА БЪЛГАРИЯ АД</v>
      </c>
      <c r="B363" s="105" t="str">
        <f t="shared" si="28"/>
        <v>131104838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ЕУРОТЕРРА БЪЛГАРИЯ АД</v>
      </c>
      <c r="B364" s="105" t="str">
        <f t="shared" si="28"/>
        <v>131104838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ЕУРОТЕРРА БЪЛГАРИЯ АД</v>
      </c>
      <c r="B365" s="105" t="str">
        <f t="shared" si="28"/>
        <v>131104838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ЕУРОТЕРРА БЪЛГАРИЯ АД</v>
      </c>
      <c r="B366" s="105" t="str">
        <f t="shared" si="28"/>
        <v>131104838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ЕУРОТЕРРА БЪЛГАРИЯ АД</v>
      </c>
      <c r="B367" s="105" t="str">
        <f t="shared" si="28"/>
        <v>131104838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ЕУРОТЕРРА БЪЛГАРИЯ АД</v>
      </c>
      <c r="B368" s="105" t="str">
        <f t="shared" si="28"/>
        <v>131104838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651</v>
      </c>
    </row>
    <row r="369" spans="1:8">
      <c r="A369" s="105" t="str">
        <f t="shared" si="27"/>
        <v>ЕУРОТЕРРА БЪЛГАРИЯ АД</v>
      </c>
      <c r="B369" s="105" t="str">
        <f t="shared" si="28"/>
        <v>131104838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ЕУРОТЕРРА БЪЛГАРИЯ АД</v>
      </c>
      <c r="B370" s="105" t="str">
        <f t="shared" si="28"/>
        <v>131104838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ЕУРОТЕРРА БЪЛГАРИЯ АД</v>
      </c>
      <c r="B371" s="105" t="str">
        <f t="shared" si="28"/>
        <v>131104838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651</v>
      </c>
    </row>
    <row r="372" spans="1:8">
      <c r="A372" s="105" t="str">
        <f t="shared" si="27"/>
        <v>ЕУРОТЕРРА БЪЛГАРИЯ АД</v>
      </c>
      <c r="B372" s="105" t="str">
        <f t="shared" si="28"/>
        <v>131104838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-2075</v>
      </c>
    </row>
    <row r="373" spans="1:8">
      <c r="A373" s="105" t="str">
        <f t="shared" si="27"/>
        <v>ЕУРОТЕРРА БЪЛГАРИЯ АД</v>
      </c>
      <c r="B373" s="105" t="str">
        <f t="shared" si="28"/>
        <v>131104838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ЕУРОТЕРРА БЪЛГАРИЯ АД</v>
      </c>
      <c r="B374" s="105" t="str">
        <f t="shared" si="28"/>
        <v>131104838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ЕУРОТЕРРА БЪЛГАРИЯ АД</v>
      </c>
      <c r="B375" s="105" t="str">
        <f t="shared" si="28"/>
        <v>131104838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ЕУРОТЕРРА БЪЛГАРИЯ АД</v>
      </c>
      <c r="B376" s="105" t="str">
        <f t="shared" si="28"/>
        <v>131104838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-2075</v>
      </c>
    </row>
    <row r="377" spans="1:8">
      <c r="A377" s="105" t="str">
        <f t="shared" si="27"/>
        <v>ЕУРОТЕРРА БЪЛГАРИЯ АД</v>
      </c>
      <c r="B377" s="105" t="str">
        <f t="shared" si="28"/>
        <v>131104838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ЕУРОТЕРРА БЪЛГАРИЯ АД</v>
      </c>
      <c r="B378" s="105" t="str">
        <f t="shared" si="28"/>
        <v>131104838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ЕУРОТЕРРА БЪЛГАРИЯ АД</v>
      </c>
      <c r="B379" s="105" t="str">
        <f t="shared" si="28"/>
        <v>131104838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ЕУРОТЕРРА БЪЛГАРИЯ АД</v>
      </c>
      <c r="B380" s="105" t="str">
        <f t="shared" si="28"/>
        <v>131104838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ЕУРОТЕРРА БЪЛГАРИЯ АД</v>
      </c>
      <c r="B381" s="105" t="str">
        <f t="shared" si="28"/>
        <v>131104838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ЕУРОТЕРРА БЪЛГАРИЯ АД</v>
      </c>
      <c r="B382" s="105" t="str">
        <f t="shared" si="28"/>
        <v>131104838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ЕУРОТЕРРА БЪЛГАРИЯ АД</v>
      </c>
      <c r="B383" s="105" t="str">
        <f t="shared" si="28"/>
        <v>131104838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ЕУРОТЕРРА БЪЛГАРИЯ АД</v>
      </c>
      <c r="B384" s="105" t="str">
        <f t="shared" si="28"/>
        <v>131104838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ЕУРОТЕРРА БЪЛГАРИЯ АД</v>
      </c>
      <c r="B385" s="105" t="str">
        <f t="shared" si="28"/>
        <v>131104838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ЕУРОТЕРРА БЪЛГАРИЯ АД</v>
      </c>
      <c r="B386" s="105" t="str">
        <f t="shared" si="28"/>
        <v>131104838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ЕУРОТЕРРА БЪЛГАРИЯ АД</v>
      </c>
      <c r="B387" s="105" t="str">
        <f t="shared" si="28"/>
        <v>131104838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ЕУРОТЕРРА БЪЛГАРИЯ АД</v>
      </c>
      <c r="B388" s="105" t="str">
        <f t="shared" si="28"/>
        <v>131104838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ЕУРОТЕРРА БЪЛГАРИЯ АД</v>
      </c>
      <c r="B389" s="105" t="str">
        <f t="shared" si="28"/>
        <v>131104838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ЕУРОТЕРРА БЪЛГАРИЯ АД</v>
      </c>
      <c r="B390" s="105" t="str">
        <f t="shared" si="28"/>
        <v>131104838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-2075</v>
      </c>
    </row>
    <row r="391" spans="1:8">
      <c r="A391" s="105" t="str">
        <f t="shared" si="27"/>
        <v>ЕУРОТЕРРА БЪЛГАРИЯ АД</v>
      </c>
      <c r="B391" s="105" t="str">
        <f t="shared" si="28"/>
        <v>131104838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ЕУРОТЕРРА БЪЛГАРИЯ АД</v>
      </c>
      <c r="B392" s="105" t="str">
        <f t="shared" si="28"/>
        <v>131104838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ЕУРОТЕРРА БЪЛГАРИЯ АД</v>
      </c>
      <c r="B393" s="105" t="str">
        <f t="shared" si="28"/>
        <v>131104838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-2075</v>
      </c>
    </row>
    <row r="394" spans="1:8">
      <c r="A394" s="105" t="str">
        <f t="shared" si="27"/>
        <v>ЕУРОТЕРРА БЪЛГАРИЯ АД</v>
      </c>
      <c r="B394" s="105" t="str">
        <f t="shared" si="28"/>
        <v>131104838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ЕУРОТЕРРА БЪЛГАРИЯ АД</v>
      </c>
      <c r="B395" s="105" t="str">
        <f t="shared" si="28"/>
        <v>131104838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ЕУРОТЕРРА БЪЛГАРИЯ АД</v>
      </c>
      <c r="B396" s="105" t="str">
        <f t="shared" si="28"/>
        <v>131104838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ЕУРОТЕРРА БЪЛГАРИЯ АД</v>
      </c>
      <c r="B397" s="105" t="str">
        <f t="shared" si="28"/>
        <v>131104838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ЕУРОТЕРРА БЪЛГАРИЯ АД</v>
      </c>
      <c r="B398" s="105" t="str">
        <f t="shared" si="28"/>
        <v>131104838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ЕУРОТЕРРА БЪЛГАРИЯ АД</v>
      </c>
      <c r="B399" s="105" t="str">
        <f t="shared" si="28"/>
        <v>131104838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ЕУРОТЕРРА БЪЛГАРИЯ АД</v>
      </c>
      <c r="B400" s="105" t="str">
        <f t="shared" si="28"/>
        <v>131104838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ЕУРОТЕРРА БЪЛГАРИЯ АД</v>
      </c>
      <c r="B401" s="105" t="str">
        <f t="shared" si="28"/>
        <v>131104838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ЕУРОТЕРРА БЪЛГАРИЯ АД</v>
      </c>
      <c r="B402" s="105" t="str">
        <f t="shared" si="28"/>
        <v>131104838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ЕУРОТЕРРА БЪЛГАРИЯ АД</v>
      </c>
      <c r="B403" s="105" t="str">
        <f t="shared" si="28"/>
        <v>131104838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ЕУРОТЕРРА БЪЛГАРИЯ АД</v>
      </c>
      <c r="B404" s="105" t="str">
        <f t="shared" si="28"/>
        <v>131104838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ЕУРОТЕРРА БЪЛГАРИЯ АД</v>
      </c>
      <c r="B405" s="105" t="str">
        <f t="shared" si="28"/>
        <v>131104838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ЕУРОТЕРРА БЪЛГАРИЯ АД</v>
      </c>
      <c r="B406" s="105" t="str">
        <f t="shared" si="28"/>
        <v>131104838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ЕУРОТЕРРА БЪЛГАРИЯ АД</v>
      </c>
      <c r="B407" s="105" t="str">
        <f t="shared" si="28"/>
        <v>131104838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ЕУРОТЕРРА БЪЛГАРИЯ АД</v>
      </c>
      <c r="B408" s="105" t="str">
        <f t="shared" si="28"/>
        <v>131104838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ЕУРОТЕРРА БЪЛГАРИЯ АД</v>
      </c>
      <c r="B409" s="105" t="str">
        <f t="shared" si="28"/>
        <v>131104838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ЕУРОТЕРРА БЪЛГАРИЯ АД</v>
      </c>
      <c r="B410" s="105" t="str">
        <f t="shared" ref="B410:B459" si="31">pdeBulstat</f>
        <v>131104838</v>
      </c>
      <c r="C410" s="581">
        <f t="shared" ref="C410:C459" si="32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ЕУРОТЕРРА БЪЛГАРИЯ АД</v>
      </c>
      <c r="B411" s="105" t="str">
        <f t="shared" si="31"/>
        <v>131104838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ЕУРОТЕРРА БЪЛГАРИЯ АД</v>
      </c>
      <c r="B412" s="105" t="str">
        <f t="shared" si="31"/>
        <v>131104838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ЕУРОТЕРРА БЪЛГАРИЯ АД</v>
      </c>
      <c r="B413" s="105" t="str">
        <f t="shared" si="31"/>
        <v>131104838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ЕУРОТЕРРА БЪЛГАРИЯ АД</v>
      </c>
      <c r="B414" s="105" t="str">
        <f t="shared" si="31"/>
        <v>131104838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ЕУРОТЕРРА БЪЛГАРИЯ АД</v>
      </c>
      <c r="B415" s="105" t="str">
        <f t="shared" si="31"/>
        <v>131104838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ЕУРОТЕРРА БЪЛГАРИЯ АД</v>
      </c>
      <c r="B416" s="105" t="str">
        <f t="shared" si="31"/>
        <v>131104838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8644</v>
      </c>
    </row>
    <row r="417" spans="1:8">
      <c r="A417" s="105" t="str">
        <f t="shared" si="30"/>
        <v>ЕУРОТЕРРА БЪЛГАРИЯ АД</v>
      </c>
      <c r="B417" s="105" t="str">
        <f t="shared" si="31"/>
        <v>131104838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ЕУРОТЕРРА БЪЛГАРИЯ АД</v>
      </c>
      <c r="B418" s="105" t="str">
        <f t="shared" si="31"/>
        <v>131104838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ЕУРОТЕРРА БЪЛГАРИЯ АД</v>
      </c>
      <c r="B419" s="105" t="str">
        <f t="shared" si="31"/>
        <v>131104838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ЕУРОТЕРРА БЪЛГАРИЯ АД</v>
      </c>
      <c r="B420" s="105" t="str">
        <f t="shared" si="31"/>
        <v>131104838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8644</v>
      </c>
    </row>
    <row r="421" spans="1:8">
      <c r="A421" s="105" t="str">
        <f t="shared" si="30"/>
        <v>ЕУРОТЕРРА БЪЛГАРИЯ АД</v>
      </c>
      <c r="B421" s="105" t="str">
        <f t="shared" si="31"/>
        <v>131104838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651</v>
      </c>
    </row>
    <row r="422" spans="1:8">
      <c r="A422" s="105" t="str">
        <f t="shared" si="30"/>
        <v>ЕУРОТЕРРА БЪЛГАРИЯ АД</v>
      </c>
      <c r="B422" s="105" t="str">
        <f t="shared" si="31"/>
        <v>131104838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ЕУРОТЕРРА БЪЛГАРИЯ АД</v>
      </c>
      <c r="B423" s="105" t="str">
        <f t="shared" si="31"/>
        <v>131104838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ЕУРОТЕРРА БЪЛГАРИЯ АД</v>
      </c>
      <c r="B424" s="105" t="str">
        <f t="shared" si="31"/>
        <v>131104838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ЕУРОТЕРРА БЪЛГАРИЯ АД</v>
      </c>
      <c r="B425" s="105" t="str">
        <f t="shared" si="31"/>
        <v>131104838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ЕУРОТЕРРА БЪЛГАРИЯ АД</v>
      </c>
      <c r="B426" s="105" t="str">
        <f t="shared" si="31"/>
        <v>131104838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ЕУРОТЕРРА БЪЛГАРИЯ АД</v>
      </c>
      <c r="B427" s="105" t="str">
        <f t="shared" si="31"/>
        <v>131104838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ЕУРОТЕРРА БЪЛГАРИЯ АД</v>
      </c>
      <c r="B428" s="105" t="str">
        <f t="shared" si="31"/>
        <v>131104838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ЕУРОТЕРРА БЪЛГАРИЯ АД</v>
      </c>
      <c r="B429" s="105" t="str">
        <f t="shared" si="31"/>
        <v>131104838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ЕУРОТЕРРА БЪЛГАРИЯ АД</v>
      </c>
      <c r="B430" s="105" t="str">
        <f t="shared" si="31"/>
        <v>131104838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ЕУРОТЕРРА БЪЛГАРИЯ АД</v>
      </c>
      <c r="B431" s="105" t="str">
        <f t="shared" si="31"/>
        <v>131104838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ЕУРОТЕРРА БЪЛГАРИЯ АД</v>
      </c>
      <c r="B432" s="105" t="str">
        <f t="shared" si="31"/>
        <v>131104838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ЕУРОТЕРРА БЪЛГАРИЯ АД</v>
      </c>
      <c r="B433" s="105" t="str">
        <f t="shared" si="31"/>
        <v>131104838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ЕУРОТЕРРА БЪЛГАРИЯ АД</v>
      </c>
      <c r="B434" s="105" t="str">
        <f t="shared" si="31"/>
        <v>131104838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9295</v>
      </c>
    </row>
    <row r="435" spans="1:8">
      <c r="A435" s="105" t="str">
        <f t="shared" si="30"/>
        <v>ЕУРОТЕРРА БЪЛГАРИЯ АД</v>
      </c>
      <c r="B435" s="105" t="str">
        <f t="shared" si="31"/>
        <v>131104838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ЕУРОТЕРРА БЪЛГАРИЯ АД</v>
      </c>
      <c r="B436" s="105" t="str">
        <f t="shared" si="31"/>
        <v>131104838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ЕУРОТЕРРА БЪЛГАРИЯ АД</v>
      </c>
      <c r="B437" s="105" t="str">
        <f t="shared" si="31"/>
        <v>131104838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9295</v>
      </c>
    </row>
    <row r="438" spans="1:8">
      <c r="A438" s="105" t="str">
        <f t="shared" si="30"/>
        <v>ЕУРОТЕРРА БЪЛГАРИЯ АД</v>
      </c>
      <c r="B438" s="105" t="str">
        <f t="shared" si="31"/>
        <v>131104838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ЕУРОТЕРРА БЪЛГАРИЯ АД</v>
      </c>
      <c r="B439" s="105" t="str">
        <f t="shared" si="31"/>
        <v>131104838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ЕУРОТЕРРА БЪЛГАРИЯ АД</v>
      </c>
      <c r="B440" s="105" t="str">
        <f t="shared" si="31"/>
        <v>131104838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ЕУРОТЕРРА БЪЛГАРИЯ АД</v>
      </c>
      <c r="B441" s="105" t="str">
        <f t="shared" si="31"/>
        <v>131104838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ЕУРОТЕРРА БЪЛГАРИЯ АД</v>
      </c>
      <c r="B442" s="105" t="str">
        <f t="shared" si="31"/>
        <v>131104838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ЕУРОТЕРРА БЪЛГАРИЯ АД</v>
      </c>
      <c r="B443" s="105" t="str">
        <f t="shared" si="31"/>
        <v>131104838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ЕУРОТЕРРА БЪЛГАРИЯ АД</v>
      </c>
      <c r="B444" s="105" t="str">
        <f t="shared" si="31"/>
        <v>131104838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ЕУРОТЕРРА БЪЛГАРИЯ АД</v>
      </c>
      <c r="B445" s="105" t="str">
        <f t="shared" si="31"/>
        <v>131104838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ЕУРОТЕРРА БЪЛГАРИЯ АД</v>
      </c>
      <c r="B446" s="105" t="str">
        <f t="shared" si="31"/>
        <v>131104838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ЕУРОТЕРРА БЪЛГАРИЯ АД</v>
      </c>
      <c r="B447" s="105" t="str">
        <f t="shared" si="31"/>
        <v>131104838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ЕУРОТЕРРА БЪЛГАРИЯ АД</v>
      </c>
      <c r="B448" s="105" t="str">
        <f t="shared" si="31"/>
        <v>131104838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ЕУРОТЕРРА БЪЛГАРИЯ АД</v>
      </c>
      <c r="B449" s="105" t="str">
        <f t="shared" si="31"/>
        <v>131104838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ЕУРОТЕРРА БЪЛГАРИЯ АД</v>
      </c>
      <c r="B450" s="105" t="str">
        <f t="shared" si="31"/>
        <v>131104838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ЕУРОТЕРРА БЪЛГАРИЯ АД</v>
      </c>
      <c r="B451" s="105" t="str">
        <f t="shared" si="31"/>
        <v>131104838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ЕУРОТЕРРА БЪЛГАРИЯ АД</v>
      </c>
      <c r="B452" s="105" t="str">
        <f t="shared" si="31"/>
        <v>131104838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ЕУРОТЕРРА БЪЛГАРИЯ АД</v>
      </c>
      <c r="B453" s="105" t="str">
        <f t="shared" si="31"/>
        <v>131104838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ЕУРОТЕРРА БЪЛГАРИЯ АД</v>
      </c>
      <c r="B454" s="105" t="str">
        <f t="shared" si="31"/>
        <v>131104838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ЕУРОТЕРРА БЪЛГАРИЯ АД</v>
      </c>
      <c r="B455" s="105" t="str">
        <f t="shared" si="31"/>
        <v>131104838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ЕУРОТЕРРА БЪЛГАРИЯ АД</v>
      </c>
      <c r="B456" s="105" t="str">
        <f t="shared" si="31"/>
        <v>131104838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ЕУРОТЕРРА БЪЛГАРИЯ АД</v>
      </c>
      <c r="B457" s="105" t="str">
        <f t="shared" si="31"/>
        <v>131104838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ЕУРОТЕРРА БЪЛГАРИЯ АД</v>
      </c>
      <c r="B458" s="105" t="str">
        <f t="shared" si="31"/>
        <v>131104838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ЕУРОТЕРРА БЪЛГАРИЯ АД</v>
      </c>
      <c r="B459" s="105" t="str">
        <f t="shared" si="31"/>
        <v>131104838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ЕУРОТЕРРА БЪЛГАРИЯ АД</v>
      </c>
      <c r="B461" s="105" t="str">
        <f t="shared" ref="B461:B524" si="34">pdeBulstat</f>
        <v>131104838</v>
      </c>
      <c r="C461" s="581">
        <f t="shared" ref="C461:C524" si="35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ЕУРОТЕРРА БЪЛГАРИЯ АД</v>
      </c>
      <c r="B462" s="105" t="str">
        <f t="shared" si="34"/>
        <v>131104838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ЕУРОТЕРРА БЪЛГАРИЯ АД</v>
      </c>
      <c r="B463" s="105" t="str">
        <f t="shared" si="34"/>
        <v>131104838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29</v>
      </c>
    </row>
    <row r="464" spans="1:8">
      <c r="A464" s="105" t="str">
        <f t="shared" si="33"/>
        <v>ЕУРОТЕРРА БЪЛГАРИЯ АД</v>
      </c>
      <c r="B464" s="105" t="str">
        <f t="shared" si="34"/>
        <v>131104838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ЕУРОТЕРРА БЪЛГАРИЯ АД</v>
      </c>
      <c r="B465" s="105" t="str">
        <f t="shared" si="34"/>
        <v>131104838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ЕУРОТЕРРА БЪЛГАРИЯ АД</v>
      </c>
      <c r="B466" s="105" t="str">
        <f t="shared" si="34"/>
        <v>131104838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 t="str">
        <f t="shared" si="33"/>
        <v>ЕУРОТЕРРА БЪЛГАРИЯ АД</v>
      </c>
      <c r="B467" s="105" t="str">
        <f t="shared" si="34"/>
        <v>131104838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4060</v>
      </c>
    </row>
    <row r="468" spans="1:8">
      <c r="A468" s="105" t="str">
        <f t="shared" si="33"/>
        <v>ЕУРОТЕРРА БЪЛГАРИЯ АД</v>
      </c>
      <c r="B468" s="105" t="str">
        <f t="shared" si="34"/>
        <v>131104838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134</v>
      </c>
    </row>
    <row r="469" spans="1:8">
      <c r="A469" s="105" t="str">
        <f t="shared" si="33"/>
        <v>ЕУРОТЕРРА БЪЛГАРИЯ АД</v>
      </c>
      <c r="B469" s="105" t="str">
        <f t="shared" si="34"/>
        <v>131104838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4223</v>
      </c>
    </row>
    <row r="470" spans="1:8">
      <c r="A470" s="105" t="str">
        <f t="shared" si="33"/>
        <v>ЕУРОТЕРРА БЪЛГАРИЯ АД</v>
      </c>
      <c r="B470" s="105" t="str">
        <f t="shared" si="34"/>
        <v>131104838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23756</v>
      </c>
    </row>
    <row r="471" spans="1:8">
      <c r="A471" s="105" t="str">
        <f t="shared" si="33"/>
        <v>ЕУРОТЕРРА БЪЛГАРИЯ АД</v>
      </c>
      <c r="B471" s="105" t="str">
        <f t="shared" si="34"/>
        <v>131104838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ЕУРОТЕРРА БЪЛГАРИЯ АД</v>
      </c>
      <c r="B472" s="105" t="str">
        <f t="shared" si="34"/>
        <v>131104838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ЕУРОТЕРРА БЪЛГАРИЯ АД</v>
      </c>
      <c r="B473" s="105" t="str">
        <f t="shared" si="34"/>
        <v>131104838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ЕУРОТЕРРА БЪЛГАРИЯ АД</v>
      </c>
      <c r="B474" s="105" t="str">
        <f t="shared" si="34"/>
        <v>131104838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ЕУРОТЕРРА БЪЛГАРИЯ АД</v>
      </c>
      <c r="B475" s="105" t="str">
        <f t="shared" si="34"/>
        <v>131104838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>
      <c r="A476" s="105" t="str">
        <f t="shared" si="33"/>
        <v>ЕУРОТЕРРА БЪЛГАРИЯ АД</v>
      </c>
      <c r="B476" s="105" t="str">
        <f t="shared" si="34"/>
        <v>131104838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>
      <c r="A477" s="105" t="str">
        <f t="shared" si="33"/>
        <v>ЕУРОТЕРРА БЪЛГАРИЯ АД</v>
      </c>
      <c r="B477" s="105" t="str">
        <f t="shared" si="34"/>
        <v>131104838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>
      <c r="A478" s="105" t="str">
        <f t="shared" si="33"/>
        <v>ЕУРОТЕРРА БЪЛГАРИЯ АД</v>
      </c>
      <c r="B478" s="105" t="str">
        <f t="shared" si="34"/>
        <v>131104838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>
      <c r="A479" s="105" t="str">
        <f t="shared" si="33"/>
        <v>ЕУРОТЕРРА БЪЛГАРИЯ АД</v>
      </c>
      <c r="B479" s="105" t="str">
        <f t="shared" si="34"/>
        <v>131104838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ЕУРОТЕРРА БЪЛГАРИЯ АД</v>
      </c>
      <c r="B480" s="105" t="str">
        <f t="shared" si="34"/>
        <v>131104838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ЕУРОТЕРРА БЪЛГАРИЯ АД</v>
      </c>
      <c r="B481" s="105" t="str">
        <f t="shared" si="34"/>
        <v>131104838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ЕУРОТЕРРА БЪЛГАРИЯ АД</v>
      </c>
      <c r="B482" s="105" t="str">
        <f t="shared" si="34"/>
        <v>131104838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ЕУРОТЕРРА БЪЛГАРИЯ АД</v>
      </c>
      <c r="B483" s="105" t="str">
        <f t="shared" si="34"/>
        <v>131104838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ЕУРОТЕРРА БЪЛГАРИЯ АД</v>
      </c>
      <c r="B484" s="105" t="str">
        <f t="shared" si="34"/>
        <v>131104838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ЕУРОТЕРРА БЪЛГАРИЯ АД</v>
      </c>
      <c r="B485" s="105" t="str">
        <f t="shared" si="34"/>
        <v>131104838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ЕУРОТЕРРА БЪЛГАРИЯ АД</v>
      </c>
      <c r="B486" s="105" t="str">
        <f t="shared" si="34"/>
        <v>131104838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ЕУРОТЕРРА БЪЛГАРИЯ АД</v>
      </c>
      <c r="B487" s="105" t="str">
        <f t="shared" si="34"/>
        <v>131104838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ЕУРОТЕРРА БЪЛГАРИЯ АД</v>
      </c>
      <c r="B488" s="105" t="str">
        <f t="shared" si="34"/>
        <v>131104838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>
      <c r="A489" s="105" t="str">
        <f t="shared" si="33"/>
        <v>ЕУРОТЕРРА БЪЛГАРИЯ АД</v>
      </c>
      <c r="B489" s="105" t="str">
        <f t="shared" si="34"/>
        <v>131104838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ЕУРОТЕРРА БЪЛГАРИЯ АД</v>
      </c>
      <c r="B490" s="105" t="str">
        <f t="shared" si="34"/>
        <v>131104838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27979</v>
      </c>
    </row>
    <row r="491" spans="1:8">
      <c r="A491" s="105" t="str">
        <f t="shared" si="33"/>
        <v>ЕУРОТЕРРА БЪЛГАРИЯ АД</v>
      </c>
      <c r="B491" s="105" t="str">
        <f t="shared" si="34"/>
        <v>131104838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ЕУРОТЕРРА БЪЛГАРИЯ АД</v>
      </c>
      <c r="B492" s="105" t="str">
        <f t="shared" si="34"/>
        <v>131104838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ЕУРОТЕРРА БЪЛГАРИЯ АД</v>
      </c>
      <c r="B493" s="105" t="str">
        <f t="shared" si="34"/>
        <v>131104838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ЕУРОТЕРРА БЪЛГАРИЯ АД</v>
      </c>
      <c r="B494" s="105" t="str">
        <f t="shared" si="34"/>
        <v>131104838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ЕУРОТЕРРА БЪЛГАРИЯ АД</v>
      </c>
      <c r="B495" s="105" t="str">
        <f t="shared" si="34"/>
        <v>131104838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ЕУРОТЕРРА БЪЛГАРИЯ АД</v>
      </c>
      <c r="B496" s="105" t="str">
        <f t="shared" si="34"/>
        <v>131104838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ЕУРОТЕРРА БЪЛГАРИЯ АД</v>
      </c>
      <c r="B497" s="105" t="str">
        <f t="shared" si="34"/>
        <v>131104838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17</v>
      </c>
    </row>
    <row r="498" spans="1:8">
      <c r="A498" s="105" t="str">
        <f t="shared" si="33"/>
        <v>ЕУРОТЕРРА БЪЛГАРИЯ АД</v>
      </c>
      <c r="B498" s="105" t="str">
        <f t="shared" si="34"/>
        <v>131104838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ЕУРОТЕРРА БЪЛГАРИЯ АД</v>
      </c>
      <c r="B499" s="105" t="str">
        <f t="shared" si="34"/>
        <v>131104838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17</v>
      </c>
    </row>
    <row r="500" spans="1:8">
      <c r="A500" s="105" t="str">
        <f t="shared" si="33"/>
        <v>ЕУРОТЕРРА БЪЛГАРИЯ АД</v>
      </c>
      <c r="B500" s="105" t="str">
        <f t="shared" si="34"/>
        <v>131104838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ЕУРОТЕРРА БЪЛГАРИЯ АД</v>
      </c>
      <c r="B501" s="105" t="str">
        <f t="shared" si="34"/>
        <v>131104838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ЕУРОТЕРРА БЪЛГАРИЯ АД</v>
      </c>
      <c r="B502" s="105" t="str">
        <f t="shared" si="34"/>
        <v>131104838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ЕУРОТЕРРА БЪЛГАРИЯ АД</v>
      </c>
      <c r="B503" s="105" t="str">
        <f t="shared" si="34"/>
        <v>131104838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ЕУРОТЕРРА БЪЛГАРИЯ АД</v>
      </c>
      <c r="B504" s="105" t="str">
        <f t="shared" si="34"/>
        <v>131104838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ЕУРОТЕРРА БЪЛГАРИЯ АД</v>
      </c>
      <c r="B505" s="105" t="str">
        <f t="shared" si="34"/>
        <v>131104838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ЕУРОТЕРРА БЪЛГАРИЯ АД</v>
      </c>
      <c r="B506" s="105" t="str">
        <f t="shared" si="34"/>
        <v>131104838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ЕУРОТЕРРА БЪЛГАРИЯ АД</v>
      </c>
      <c r="B507" s="105" t="str">
        <f t="shared" si="34"/>
        <v>131104838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ЕУРОТЕРРА БЪЛГАРИЯ АД</v>
      </c>
      <c r="B508" s="105" t="str">
        <f t="shared" si="34"/>
        <v>131104838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ЕУРОТЕРРА БЪЛГАРИЯ АД</v>
      </c>
      <c r="B509" s="105" t="str">
        <f t="shared" si="34"/>
        <v>131104838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ЕУРОТЕРРА БЪЛГАРИЯ АД</v>
      </c>
      <c r="B510" s="105" t="str">
        <f t="shared" si="34"/>
        <v>131104838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ЕУРОТЕРРА БЪЛГАРИЯ АД</v>
      </c>
      <c r="B511" s="105" t="str">
        <f t="shared" si="34"/>
        <v>131104838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ЕУРОТЕРРА БЪЛГАРИЯ АД</v>
      </c>
      <c r="B512" s="105" t="str">
        <f t="shared" si="34"/>
        <v>131104838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ЕУРОТЕРРА БЪЛГАРИЯ АД</v>
      </c>
      <c r="B513" s="105" t="str">
        <f t="shared" si="34"/>
        <v>131104838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ЕУРОТЕРРА БЪЛГАРИЯ АД</v>
      </c>
      <c r="B514" s="105" t="str">
        <f t="shared" si="34"/>
        <v>131104838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ЕУРОТЕРРА БЪЛГАРИЯ АД</v>
      </c>
      <c r="B515" s="105" t="str">
        <f t="shared" si="34"/>
        <v>131104838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ЕУРОТЕРРА БЪЛГАРИЯ АД</v>
      </c>
      <c r="B516" s="105" t="str">
        <f t="shared" si="34"/>
        <v>131104838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ЕУРОТЕРРА БЪЛГАРИЯ АД</v>
      </c>
      <c r="B517" s="105" t="str">
        <f t="shared" si="34"/>
        <v>131104838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ЕУРОТЕРРА БЪЛГАРИЯ АД</v>
      </c>
      <c r="B518" s="105" t="str">
        <f t="shared" si="34"/>
        <v>131104838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ЕУРОТЕРРА БЪЛГАРИЯ АД</v>
      </c>
      <c r="B519" s="105" t="str">
        <f t="shared" si="34"/>
        <v>131104838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ЕУРОТЕРРА БЪЛГАРИЯ АД</v>
      </c>
      <c r="B520" s="105" t="str">
        <f t="shared" si="34"/>
        <v>131104838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17</v>
      </c>
    </row>
    <row r="521" spans="1:8">
      <c r="A521" s="105" t="str">
        <f t="shared" si="33"/>
        <v>ЕУРОТЕРРА БЪЛГАРИЯ АД</v>
      </c>
      <c r="B521" s="105" t="str">
        <f t="shared" si="34"/>
        <v>131104838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ЕУРОТЕРРА БЪЛГАРИЯ АД</v>
      </c>
      <c r="B522" s="105" t="str">
        <f t="shared" si="34"/>
        <v>131104838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ЕУРОТЕРРА БЪЛГАРИЯ АД</v>
      </c>
      <c r="B523" s="105" t="str">
        <f t="shared" si="34"/>
        <v>131104838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ЕУРОТЕРРА БЪЛГАРИЯ АД</v>
      </c>
      <c r="B524" s="105" t="str">
        <f t="shared" si="34"/>
        <v>131104838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ЕУРОТЕРРА БЪЛГАРИЯ АД</v>
      </c>
      <c r="B525" s="105" t="str">
        <f t="shared" ref="B525:B588" si="37">pdeBulstat</f>
        <v>131104838</v>
      </c>
      <c r="C525" s="581">
        <f t="shared" ref="C525:C588" si="3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ЕУРОТЕРРА БЪЛГАРИЯ АД</v>
      </c>
      <c r="B526" s="105" t="str">
        <f t="shared" si="37"/>
        <v>131104838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ЕУРОТЕРРА БЪЛГАРИЯ АД</v>
      </c>
      <c r="B527" s="105" t="str">
        <f t="shared" si="37"/>
        <v>131104838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4077</v>
      </c>
    </row>
    <row r="528" spans="1:8">
      <c r="A528" s="105" t="str">
        <f t="shared" si="36"/>
        <v>ЕУРОТЕРРА БЪЛГАРИЯ АД</v>
      </c>
      <c r="B528" s="105" t="str">
        <f t="shared" si="37"/>
        <v>131104838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ЕУРОТЕРРА БЪЛГАРИЯ АД</v>
      </c>
      <c r="B529" s="105" t="str">
        <f t="shared" si="37"/>
        <v>131104838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4077</v>
      </c>
    </row>
    <row r="530" spans="1:8">
      <c r="A530" s="105" t="str">
        <f t="shared" si="36"/>
        <v>ЕУРОТЕРРА БЪЛГАРИЯ АД</v>
      </c>
      <c r="B530" s="105" t="str">
        <f t="shared" si="37"/>
        <v>131104838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348</v>
      </c>
    </row>
    <row r="531" spans="1:8">
      <c r="A531" s="105" t="str">
        <f t="shared" si="36"/>
        <v>ЕУРОТЕРРА БЪЛГАРИЯ АД</v>
      </c>
      <c r="B531" s="105" t="str">
        <f t="shared" si="37"/>
        <v>131104838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ЕУРОТЕРРА БЪЛГАРИЯ АД</v>
      </c>
      <c r="B532" s="105" t="str">
        <f t="shared" si="37"/>
        <v>131104838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ЕУРОТЕРРА БЪЛГАРИЯ АД</v>
      </c>
      <c r="B533" s="105" t="str">
        <f t="shared" si="37"/>
        <v>131104838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ЕУРОТЕРРА БЪЛГАРИЯ АД</v>
      </c>
      <c r="B534" s="105" t="str">
        <f t="shared" si="37"/>
        <v>131104838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ЕУРОТЕРРА БЪЛГАРИЯ АД</v>
      </c>
      <c r="B535" s="105" t="str">
        <f t="shared" si="37"/>
        <v>131104838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ЕУРОТЕРРА БЪЛГАРИЯ АД</v>
      </c>
      <c r="B536" s="105" t="str">
        <f t="shared" si="37"/>
        <v>131104838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ЕУРОТЕРРА БЪЛГАРИЯ АД</v>
      </c>
      <c r="B537" s="105" t="str">
        <f t="shared" si="37"/>
        <v>131104838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ЕУРОТЕРРА БЪЛГАРИЯ АД</v>
      </c>
      <c r="B538" s="105" t="str">
        <f t="shared" si="37"/>
        <v>131104838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ЕУРОТЕРРА БЪЛГАРИЯ АД</v>
      </c>
      <c r="B539" s="105" t="str">
        <f t="shared" si="37"/>
        <v>131104838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ЕУРОТЕРРА БЪЛГАРИЯ АД</v>
      </c>
      <c r="B540" s="105" t="str">
        <f t="shared" si="37"/>
        <v>131104838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ЕУРОТЕРРА БЪЛГАРИЯ АД</v>
      </c>
      <c r="B541" s="105" t="str">
        <f t="shared" si="37"/>
        <v>131104838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ЕУРОТЕРРА БЪЛГАРИЯ АД</v>
      </c>
      <c r="B542" s="105" t="str">
        <f t="shared" si="37"/>
        <v>131104838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ЕУРОТЕРРА БЪЛГАРИЯ АД</v>
      </c>
      <c r="B543" s="105" t="str">
        <f t="shared" si="37"/>
        <v>131104838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ЕУРОТЕРРА БЪЛГАРИЯ АД</v>
      </c>
      <c r="B544" s="105" t="str">
        <f t="shared" si="37"/>
        <v>131104838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ЕУРОТЕРРА БЪЛГАРИЯ АД</v>
      </c>
      <c r="B545" s="105" t="str">
        <f t="shared" si="37"/>
        <v>131104838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ЕУРОТЕРРА БЪЛГАРИЯ АД</v>
      </c>
      <c r="B546" s="105" t="str">
        <f t="shared" si="37"/>
        <v>131104838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ЕУРОТЕРРА БЪЛГАРИЯ АД</v>
      </c>
      <c r="B547" s="105" t="str">
        <f t="shared" si="37"/>
        <v>131104838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ЕУРОТЕРРА БЪЛГАРИЯ АД</v>
      </c>
      <c r="B548" s="105" t="str">
        <f t="shared" si="37"/>
        <v>131104838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ЕУРОТЕРРА БЪЛГАРИЯ АД</v>
      </c>
      <c r="B549" s="105" t="str">
        <f t="shared" si="37"/>
        <v>131104838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ЕУРОТЕРРА БЪЛГАРИЯ АД</v>
      </c>
      <c r="B550" s="105" t="str">
        <f t="shared" si="37"/>
        <v>131104838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4425</v>
      </c>
    </row>
    <row r="551" spans="1:8">
      <c r="A551" s="105" t="str">
        <f t="shared" si="36"/>
        <v>ЕУРОТЕРРА БЪЛГАРИЯ АД</v>
      </c>
      <c r="B551" s="105" t="str">
        <f t="shared" si="37"/>
        <v>131104838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ЕУРОТЕРРА БЪЛГАРИЯ АД</v>
      </c>
      <c r="B552" s="105" t="str">
        <f t="shared" si="37"/>
        <v>131104838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ЕУРОТЕРРА БЪЛГАРИЯ АД</v>
      </c>
      <c r="B553" s="105" t="str">
        <f t="shared" si="37"/>
        <v>131104838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29</v>
      </c>
    </row>
    <row r="554" spans="1:8">
      <c r="A554" s="105" t="str">
        <f t="shared" si="36"/>
        <v>ЕУРОТЕРРА БЪЛГАРИЯ АД</v>
      </c>
      <c r="B554" s="105" t="str">
        <f t="shared" si="37"/>
        <v>131104838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ЕУРОТЕРРА БЪЛГАРИЯ АД</v>
      </c>
      <c r="B555" s="105" t="str">
        <f t="shared" si="37"/>
        <v>131104838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ЕУРОТЕРРА БЪЛГАРИЯ АД</v>
      </c>
      <c r="B556" s="105" t="str">
        <f t="shared" si="37"/>
        <v>131104838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 t="str">
        <f t="shared" si="36"/>
        <v>ЕУРОТЕРРА БЪЛГАРИЯ АД</v>
      </c>
      <c r="B557" s="105" t="str">
        <f t="shared" si="37"/>
        <v>131104838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ЕУРОТЕРРА БЪЛГАРИЯ АД</v>
      </c>
      <c r="B558" s="105" t="str">
        <f t="shared" si="37"/>
        <v>131104838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134</v>
      </c>
    </row>
    <row r="559" spans="1:8">
      <c r="A559" s="105" t="str">
        <f t="shared" si="36"/>
        <v>ЕУРОТЕРРА БЪЛГАРИЯ АД</v>
      </c>
      <c r="B559" s="105" t="str">
        <f t="shared" si="37"/>
        <v>131104838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163</v>
      </c>
    </row>
    <row r="560" spans="1:8">
      <c r="A560" s="105" t="str">
        <f t="shared" si="36"/>
        <v>ЕУРОТЕРРА БЪЛГАРИЯ АД</v>
      </c>
      <c r="B560" s="105" t="str">
        <f t="shared" si="37"/>
        <v>131104838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23408</v>
      </c>
    </row>
    <row r="561" spans="1:8">
      <c r="A561" s="105" t="str">
        <f t="shared" si="36"/>
        <v>ЕУРОТЕРРА БЪЛГАРИЯ АД</v>
      </c>
      <c r="B561" s="105" t="str">
        <f t="shared" si="37"/>
        <v>131104838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ЕУРОТЕРРА БЪЛГАРИЯ АД</v>
      </c>
      <c r="B562" s="105" t="str">
        <f t="shared" si="37"/>
        <v>131104838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ЕУРОТЕРРА БЪЛГАРИЯ АД</v>
      </c>
      <c r="B563" s="105" t="str">
        <f t="shared" si="37"/>
        <v>131104838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ЕУРОТЕРРА БЪЛГАРИЯ АД</v>
      </c>
      <c r="B564" s="105" t="str">
        <f t="shared" si="37"/>
        <v>131104838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ЕУРОТЕРРА БЪЛГАРИЯ АД</v>
      </c>
      <c r="B565" s="105" t="str">
        <f t="shared" si="37"/>
        <v>131104838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>
      <c r="A566" s="105" t="str">
        <f t="shared" si="36"/>
        <v>ЕУРОТЕРРА БЪЛГАРИЯ АД</v>
      </c>
      <c r="B566" s="105" t="str">
        <f t="shared" si="37"/>
        <v>131104838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>
      <c r="A567" s="105" t="str">
        <f t="shared" si="36"/>
        <v>ЕУРОТЕРРА БЪЛГАРИЯ АД</v>
      </c>
      <c r="B567" s="105" t="str">
        <f t="shared" si="37"/>
        <v>131104838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>
      <c r="A568" s="105" t="str">
        <f t="shared" si="36"/>
        <v>ЕУРОТЕРРА БЪЛГАРИЯ АД</v>
      </c>
      <c r="B568" s="105" t="str">
        <f t="shared" si="37"/>
        <v>131104838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>
      <c r="A569" s="105" t="str">
        <f t="shared" si="36"/>
        <v>ЕУРОТЕРРА БЪЛГАРИЯ АД</v>
      </c>
      <c r="B569" s="105" t="str">
        <f t="shared" si="37"/>
        <v>131104838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ЕУРОТЕРРА БЪЛГАРИЯ АД</v>
      </c>
      <c r="B570" s="105" t="str">
        <f t="shared" si="37"/>
        <v>131104838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ЕУРОТЕРРА БЪЛГАРИЯ АД</v>
      </c>
      <c r="B571" s="105" t="str">
        <f t="shared" si="37"/>
        <v>131104838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ЕУРОТЕРРА БЪЛГАРИЯ АД</v>
      </c>
      <c r="B572" s="105" t="str">
        <f t="shared" si="37"/>
        <v>131104838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ЕУРОТЕРРА БЪЛГАРИЯ АД</v>
      </c>
      <c r="B573" s="105" t="str">
        <f t="shared" si="37"/>
        <v>131104838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ЕУРОТЕРРА БЪЛГАРИЯ АД</v>
      </c>
      <c r="B574" s="105" t="str">
        <f t="shared" si="37"/>
        <v>131104838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ЕУРОТЕРРА БЪЛГАРИЯ АД</v>
      </c>
      <c r="B575" s="105" t="str">
        <f t="shared" si="37"/>
        <v>131104838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ЕУРОТЕРРА БЪЛГАРИЯ АД</v>
      </c>
      <c r="B576" s="105" t="str">
        <f t="shared" si="37"/>
        <v>131104838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ЕУРОТЕРРА БЪЛГАРИЯ АД</v>
      </c>
      <c r="B577" s="105" t="str">
        <f t="shared" si="37"/>
        <v>131104838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ЕУРОТЕРРА БЪЛГАРИЯ АД</v>
      </c>
      <c r="B578" s="105" t="str">
        <f t="shared" si="37"/>
        <v>131104838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>
      <c r="A579" s="105" t="str">
        <f t="shared" si="36"/>
        <v>ЕУРОТЕРРА БЪЛГАРИЯ АД</v>
      </c>
      <c r="B579" s="105" t="str">
        <f t="shared" si="37"/>
        <v>131104838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ЕУРОТЕРРА БЪЛГАРИЯ АД</v>
      </c>
      <c r="B580" s="105" t="str">
        <f t="shared" si="37"/>
        <v>131104838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23571</v>
      </c>
    </row>
    <row r="581" spans="1:8">
      <c r="A581" s="105" t="str">
        <f t="shared" si="36"/>
        <v>ЕУРОТЕРРА БЪЛГАРИЯ АД</v>
      </c>
      <c r="B581" s="105" t="str">
        <f t="shared" si="37"/>
        <v>131104838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ЕУРОТЕРРА БЪЛГАРИЯ АД</v>
      </c>
      <c r="B582" s="105" t="str">
        <f t="shared" si="37"/>
        <v>131104838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ЕУРОТЕРРА БЪЛГАРИЯ АД</v>
      </c>
      <c r="B583" s="105" t="str">
        <f t="shared" si="37"/>
        <v>131104838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ЕУРОТЕРРА БЪЛГАРИЯ АД</v>
      </c>
      <c r="B584" s="105" t="str">
        <f t="shared" si="37"/>
        <v>131104838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ЕУРОТЕРРА БЪЛГАРИЯ АД</v>
      </c>
      <c r="B585" s="105" t="str">
        <f t="shared" si="37"/>
        <v>131104838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ЕУРОТЕРРА БЪЛГАРИЯ АД</v>
      </c>
      <c r="B586" s="105" t="str">
        <f t="shared" si="37"/>
        <v>131104838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ЕУРОТЕРРА БЪЛГАРИЯ АД</v>
      </c>
      <c r="B587" s="105" t="str">
        <f t="shared" si="37"/>
        <v>131104838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ЕУРОТЕРРА БЪЛГАРИЯ АД</v>
      </c>
      <c r="B588" s="105" t="str">
        <f t="shared" si="37"/>
        <v>131104838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ЕУРОТЕРРА БЪЛГАРИЯ АД</v>
      </c>
      <c r="B589" s="105" t="str">
        <f t="shared" ref="B589:B652" si="40">pdeBulstat</f>
        <v>131104838</v>
      </c>
      <c r="C589" s="581">
        <f t="shared" ref="C589:C652" si="41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ЕУРОТЕРРА БЪЛГАРИЯ АД</v>
      </c>
      <c r="B590" s="105" t="str">
        <f t="shared" si="40"/>
        <v>131104838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ЕУРОТЕРРА БЪЛГАРИЯ АД</v>
      </c>
      <c r="B591" s="105" t="str">
        <f t="shared" si="40"/>
        <v>131104838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ЕУРОТЕРРА БЪЛГАРИЯ АД</v>
      </c>
      <c r="B592" s="105" t="str">
        <f t="shared" si="40"/>
        <v>131104838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ЕУРОТЕРРА БЪЛГАРИЯ АД</v>
      </c>
      <c r="B593" s="105" t="str">
        <f t="shared" si="40"/>
        <v>131104838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ЕУРОТЕРРА БЪЛГАРИЯ АД</v>
      </c>
      <c r="B594" s="105" t="str">
        <f t="shared" si="40"/>
        <v>131104838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ЕУРОТЕРРА БЪЛГАРИЯ АД</v>
      </c>
      <c r="B595" s="105" t="str">
        <f t="shared" si="40"/>
        <v>131104838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ЕУРОТЕРРА БЪЛГАРИЯ АД</v>
      </c>
      <c r="B596" s="105" t="str">
        <f t="shared" si="40"/>
        <v>131104838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ЕУРОТЕРРА БЪЛГАРИЯ АД</v>
      </c>
      <c r="B597" s="105" t="str">
        <f t="shared" si="40"/>
        <v>131104838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ЕУРОТЕРРА БЪЛГАРИЯ АД</v>
      </c>
      <c r="B598" s="105" t="str">
        <f t="shared" si="40"/>
        <v>131104838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ЕУРОТЕРРА БЪЛГАРИЯ АД</v>
      </c>
      <c r="B599" s="105" t="str">
        <f t="shared" si="40"/>
        <v>131104838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ЕУРОТЕРРА БЪЛГАРИЯ АД</v>
      </c>
      <c r="B600" s="105" t="str">
        <f t="shared" si="40"/>
        <v>131104838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ЕУРОТЕРРА БЪЛГАРИЯ АД</v>
      </c>
      <c r="B601" s="105" t="str">
        <f t="shared" si="40"/>
        <v>131104838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ЕУРОТЕРРА БЪЛГАРИЯ АД</v>
      </c>
      <c r="B602" s="105" t="str">
        <f t="shared" si="40"/>
        <v>131104838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ЕУРОТЕРРА БЪЛГАРИЯ АД</v>
      </c>
      <c r="B603" s="105" t="str">
        <f t="shared" si="40"/>
        <v>131104838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ЕУРОТЕРРА БЪЛГАРИЯ АД</v>
      </c>
      <c r="B604" s="105" t="str">
        <f t="shared" si="40"/>
        <v>131104838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ЕУРОТЕРРА БЪЛГАРИЯ АД</v>
      </c>
      <c r="B605" s="105" t="str">
        <f t="shared" si="40"/>
        <v>131104838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ЕУРОТЕРРА БЪЛГАРИЯ АД</v>
      </c>
      <c r="B606" s="105" t="str">
        <f t="shared" si="40"/>
        <v>131104838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ЕУРОТЕРРА БЪЛГАРИЯ АД</v>
      </c>
      <c r="B607" s="105" t="str">
        <f t="shared" si="40"/>
        <v>131104838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ЕУРОТЕРРА БЪЛГАРИЯ АД</v>
      </c>
      <c r="B608" s="105" t="str">
        <f t="shared" si="40"/>
        <v>131104838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ЕУРОТЕРРА БЪЛГАРИЯ АД</v>
      </c>
      <c r="B609" s="105" t="str">
        <f t="shared" si="40"/>
        <v>131104838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ЕУРОТЕРРА БЪЛГАРИЯ АД</v>
      </c>
      <c r="B610" s="105" t="str">
        <f t="shared" si="40"/>
        <v>131104838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ЕУРОТЕРРА БЪЛГАРИЯ АД</v>
      </c>
      <c r="B611" s="105" t="str">
        <f t="shared" si="40"/>
        <v>131104838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ЕУРОТЕРРА БЪЛГАРИЯ АД</v>
      </c>
      <c r="B612" s="105" t="str">
        <f t="shared" si="40"/>
        <v>131104838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ЕУРОТЕРРА БЪЛГАРИЯ АД</v>
      </c>
      <c r="B613" s="105" t="str">
        <f t="shared" si="40"/>
        <v>131104838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ЕУРОТЕРРА БЪЛГАРИЯ АД</v>
      </c>
      <c r="B614" s="105" t="str">
        <f t="shared" si="40"/>
        <v>131104838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ЕУРОТЕРРА БЪЛГАРИЯ АД</v>
      </c>
      <c r="B615" s="105" t="str">
        <f t="shared" si="40"/>
        <v>131104838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ЕУРОТЕРРА БЪЛГАРИЯ АД</v>
      </c>
      <c r="B616" s="105" t="str">
        <f t="shared" si="40"/>
        <v>131104838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ЕУРОТЕРРА БЪЛГАРИЯ АД</v>
      </c>
      <c r="B617" s="105" t="str">
        <f t="shared" si="40"/>
        <v>131104838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ЕУРОТЕРРА БЪЛГАРИЯ АД</v>
      </c>
      <c r="B618" s="105" t="str">
        <f t="shared" si="40"/>
        <v>131104838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ЕУРОТЕРРА БЪЛГАРИЯ АД</v>
      </c>
      <c r="B619" s="105" t="str">
        <f t="shared" si="40"/>
        <v>131104838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ЕУРОТЕРРА БЪЛГАРИЯ АД</v>
      </c>
      <c r="B620" s="105" t="str">
        <f t="shared" si="40"/>
        <v>131104838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ЕУРОТЕРРА БЪЛГАРИЯ АД</v>
      </c>
      <c r="B621" s="105" t="str">
        <f t="shared" si="40"/>
        <v>131104838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ЕУРОТЕРРА БЪЛГАРИЯ АД</v>
      </c>
      <c r="B622" s="105" t="str">
        <f t="shared" si="40"/>
        <v>131104838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ЕУРОТЕРРА БЪЛГАРИЯ АД</v>
      </c>
      <c r="B623" s="105" t="str">
        <f t="shared" si="40"/>
        <v>131104838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ЕУРОТЕРРА БЪЛГАРИЯ АД</v>
      </c>
      <c r="B624" s="105" t="str">
        <f t="shared" si="40"/>
        <v>131104838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ЕУРОТЕРРА БЪЛГАРИЯ АД</v>
      </c>
      <c r="B625" s="105" t="str">
        <f t="shared" si="40"/>
        <v>131104838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ЕУРОТЕРРА БЪЛГАРИЯ АД</v>
      </c>
      <c r="B626" s="105" t="str">
        <f t="shared" si="40"/>
        <v>131104838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ЕУРОТЕРРА БЪЛГАРИЯ АД</v>
      </c>
      <c r="B627" s="105" t="str">
        <f t="shared" si="40"/>
        <v>131104838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ЕУРОТЕРРА БЪЛГАРИЯ АД</v>
      </c>
      <c r="B628" s="105" t="str">
        <f t="shared" si="40"/>
        <v>131104838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ЕУРОТЕРРА БЪЛГАРИЯ АД</v>
      </c>
      <c r="B629" s="105" t="str">
        <f t="shared" si="40"/>
        <v>131104838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ЕУРОТЕРРА БЪЛГАРИЯ АД</v>
      </c>
      <c r="B630" s="105" t="str">
        <f t="shared" si="40"/>
        <v>131104838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ЕУРОТЕРРА БЪЛГАРИЯ АД</v>
      </c>
      <c r="B631" s="105" t="str">
        <f t="shared" si="40"/>
        <v>131104838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ЕУРОТЕРРА БЪЛГАРИЯ АД</v>
      </c>
      <c r="B632" s="105" t="str">
        <f t="shared" si="40"/>
        <v>131104838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ЕУРОТЕРРА БЪЛГАРИЯ АД</v>
      </c>
      <c r="B633" s="105" t="str">
        <f t="shared" si="40"/>
        <v>131104838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ЕУРОТЕРРА БЪЛГАРИЯ АД</v>
      </c>
      <c r="B634" s="105" t="str">
        <f t="shared" si="40"/>
        <v>131104838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ЕУРОТЕРРА БЪЛГАРИЯ АД</v>
      </c>
      <c r="B635" s="105" t="str">
        <f t="shared" si="40"/>
        <v>131104838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ЕУРОТЕРРА БЪЛГАРИЯ АД</v>
      </c>
      <c r="B636" s="105" t="str">
        <f t="shared" si="40"/>
        <v>131104838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ЕУРОТЕРРА БЪЛГАРИЯ АД</v>
      </c>
      <c r="B637" s="105" t="str">
        <f t="shared" si="40"/>
        <v>131104838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ЕУРОТЕРРА БЪЛГАРИЯ АД</v>
      </c>
      <c r="B638" s="105" t="str">
        <f t="shared" si="40"/>
        <v>131104838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ЕУРОТЕРРА БЪЛГАРИЯ АД</v>
      </c>
      <c r="B639" s="105" t="str">
        <f t="shared" si="40"/>
        <v>131104838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ЕУРОТЕРРА БЪЛГАРИЯ АД</v>
      </c>
      <c r="B640" s="105" t="str">
        <f t="shared" si="40"/>
        <v>131104838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>
      <c r="A641" s="105" t="str">
        <f t="shared" si="39"/>
        <v>ЕУРОТЕРРА БЪЛГАРИЯ АД</v>
      </c>
      <c r="B641" s="105" t="str">
        <f t="shared" si="40"/>
        <v>131104838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ЕУРОТЕРРА БЪЛГАРИЯ АД</v>
      </c>
      <c r="B642" s="105" t="str">
        <f t="shared" si="40"/>
        <v>131104838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ЕУРОТЕРРА БЪЛГАРИЯ АД</v>
      </c>
      <c r="B643" s="105" t="str">
        <f t="shared" si="40"/>
        <v>131104838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29</v>
      </c>
    </row>
    <row r="644" spans="1:8">
      <c r="A644" s="105" t="str">
        <f t="shared" si="39"/>
        <v>ЕУРОТЕРРА БЪЛГАРИЯ АД</v>
      </c>
      <c r="B644" s="105" t="str">
        <f t="shared" si="40"/>
        <v>131104838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ЕУРОТЕРРА БЪЛГАРИЯ АД</v>
      </c>
      <c r="B645" s="105" t="str">
        <f t="shared" si="40"/>
        <v>131104838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ЕУРОТЕРРА БЪЛГАРИЯ АД</v>
      </c>
      <c r="B646" s="105" t="str">
        <f t="shared" si="40"/>
        <v>131104838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 t="str">
        <f t="shared" si="39"/>
        <v>ЕУРОТЕРРА БЪЛГАРИЯ АД</v>
      </c>
      <c r="B647" s="105" t="str">
        <f t="shared" si="40"/>
        <v>131104838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ЕУРОТЕРРА БЪЛГАРИЯ АД</v>
      </c>
      <c r="B648" s="105" t="str">
        <f t="shared" si="40"/>
        <v>131104838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134</v>
      </c>
    </row>
    <row r="649" spans="1:8">
      <c r="A649" s="105" t="str">
        <f t="shared" si="39"/>
        <v>ЕУРОТЕРРА БЪЛГАРИЯ АД</v>
      </c>
      <c r="B649" s="105" t="str">
        <f t="shared" si="40"/>
        <v>131104838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163</v>
      </c>
    </row>
    <row r="650" spans="1:8">
      <c r="A650" s="105" t="str">
        <f t="shared" si="39"/>
        <v>ЕУРОТЕРРА БЪЛГАРИЯ АД</v>
      </c>
      <c r="B650" s="105" t="str">
        <f t="shared" si="40"/>
        <v>131104838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23408</v>
      </c>
    </row>
    <row r="651" spans="1:8">
      <c r="A651" s="105" t="str">
        <f t="shared" si="39"/>
        <v>ЕУРОТЕРРА БЪЛГАРИЯ АД</v>
      </c>
      <c r="B651" s="105" t="str">
        <f t="shared" si="40"/>
        <v>131104838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ЕУРОТЕРРА БЪЛГАРИЯ АД</v>
      </c>
      <c r="B652" s="105" t="str">
        <f t="shared" si="40"/>
        <v>131104838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ЕУРОТЕРРА БЪЛГАРИЯ АД</v>
      </c>
      <c r="B653" s="105" t="str">
        <f t="shared" ref="B653:B716" si="43">pdeBulstat</f>
        <v>131104838</v>
      </c>
      <c r="C653" s="581">
        <f t="shared" ref="C653:C716" si="44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ЕУРОТЕРРА БЪЛГАРИЯ АД</v>
      </c>
      <c r="B654" s="105" t="str">
        <f t="shared" si="43"/>
        <v>131104838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ЕУРОТЕРРА БЪЛГАРИЯ АД</v>
      </c>
      <c r="B655" s="105" t="str">
        <f t="shared" si="43"/>
        <v>131104838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>
      <c r="A656" s="105" t="str">
        <f t="shared" si="42"/>
        <v>ЕУРОТЕРРА БЪЛГАРИЯ АД</v>
      </c>
      <c r="B656" s="105" t="str">
        <f t="shared" si="43"/>
        <v>131104838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>
      <c r="A657" s="105" t="str">
        <f t="shared" si="42"/>
        <v>ЕУРОТЕРРА БЪЛГАРИЯ АД</v>
      </c>
      <c r="B657" s="105" t="str">
        <f t="shared" si="43"/>
        <v>131104838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ЕУРОТЕРРА БЪЛГАРИЯ АД</v>
      </c>
      <c r="B658" s="105" t="str">
        <f t="shared" si="43"/>
        <v>131104838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ЕУРОТЕРРА БЪЛГАРИЯ АД</v>
      </c>
      <c r="B659" s="105" t="str">
        <f t="shared" si="43"/>
        <v>131104838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ЕУРОТЕРРА БЪЛГАРИЯ АД</v>
      </c>
      <c r="B660" s="105" t="str">
        <f t="shared" si="43"/>
        <v>131104838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ЕУРОТЕРРА БЪЛГАРИЯ АД</v>
      </c>
      <c r="B661" s="105" t="str">
        <f t="shared" si="43"/>
        <v>131104838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ЕУРОТЕРРА БЪЛГАРИЯ АД</v>
      </c>
      <c r="B662" s="105" t="str">
        <f t="shared" si="43"/>
        <v>131104838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ЕУРОТЕРРА БЪЛГАРИЯ АД</v>
      </c>
      <c r="B663" s="105" t="str">
        <f t="shared" si="43"/>
        <v>131104838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ЕУРОТЕРРА БЪЛГАРИЯ АД</v>
      </c>
      <c r="B664" s="105" t="str">
        <f t="shared" si="43"/>
        <v>131104838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ЕУРОТЕРРА БЪЛГАРИЯ АД</v>
      </c>
      <c r="B665" s="105" t="str">
        <f t="shared" si="43"/>
        <v>131104838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ЕУРОТЕРРА БЪЛГАРИЯ АД</v>
      </c>
      <c r="B666" s="105" t="str">
        <f t="shared" si="43"/>
        <v>131104838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ЕУРОТЕРРА БЪЛГАРИЯ АД</v>
      </c>
      <c r="B667" s="105" t="str">
        <f t="shared" si="43"/>
        <v>131104838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ЕУРОТЕРРА БЪЛГАРИЯ АД</v>
      </c>
      <c r="B668" s="105" t="str">
        <f t="shared" si="43"/>
        <v>131104838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ЕУРОТЕРРА БЪЛГАРИЯ АД</v>
      </c>
      <c r="B669" s="105" t="str">
        <f t="shared" si="43"/>
        <v>131104838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ЕУРОТЕРРА БЪЛГАРИЯ АД</v>
      </c>
      <c r="B670" s="105" t="str">
        <f t="shared" si="43"/>
        <v>131104838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23571</v>
      </c>
    </row>
    <row r="671" spans="1:8">
      <c r="A671" s="105" t="str">
        <f t="shared" si="42"/>
        <v>ЕУРОТЕРРА БЪЛГАРИЯ АД</v>
      </c>
      <c r="B671" s="105" t="str">
        <f t="shared" si="43"/>
        <v>131104838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ЕУРОТЕРРА БЪЛГАРИЯ АД</v>
      </c>
      <c r="B672" s="105" t="str">
        <f t="shared" si="43"/>
        <v>131104838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ЕУРОТЕРРА БЪЛГАРИЯ АД</v>
      </c>
      <c r="B673" s="105" t="str">
        <f t="shared" si="43"/>
        <v>131104838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28</v>
      </c>
    </row>
    <row r="674" spans="1:8">
      <c r="A674" s="105" t="str">
        <f t="shared" si="42"/>
        <v>ЕУРОТЕРРА БЪЛГАРИЯ АД</v>
      </c>
      <c r="B674" s="105" t="str">
        <f t="shared" si="43"/>
        <v>131104838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ЕУРОТЕРРА БЪЛГАРИЯ АД</v>
      </c>
      <c r="B675" s="105" t="str">
        <f t="shared" si="43"/>
        <v>131104838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ЕУРОТЕРРА БЪЛГАРИЯ АД</v>
      </c>
      <c r="B676" s="105" t="str">
        <f t="shared" si="43"/>
        <v>131104838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 t="str">
        <f t="shared" si="42"/>
        <v>ЕУРОТЕРРА БЪЛГАРИЯ АД</v>
      </c>
      <c r="B677" s="105" t="str">
        <f t="shared" si="43"/>
        <v>131104838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ЕУРОТЕРРА БЪЛГАРИЯ АД</v>
      </c>
      <c r="B678" s="105" t="str">
        <f t="shared" si="43"/>
        <v>131104838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131</v>
      </c>
    </row>
    <row r="679" spans="1:8">
      <c r="A679" s="105" t="str">
        <f t="shared" si="42"/>
        <v>ЕУРОТЕРРА БЪЛГАРИЯ АД</v>
      </c>
      <c r="B679" s="105" t="str">
        <f t="shared" si="43"/>
        <v>131104838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159</v>
      </c>
    </row>
    <row r="680" spans="1:8">
      <c r="A680" s="105" t="str">
        <f t="shared" si="42"/>
        <v>ЕУРОТЕРРА БЪЛГАРИЯ АД</v>
      </c>
      <c r="B680" s="105" t="str">
        <f t="shared" si="43"/>
        <v>131104838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2059</v>
      </c>
    </row>
    <row r="681" spans="1:8">
      <c r="A681" s="105" t="str">
        <f t="shared" si="42"/>
        <v>ЕУРОТЕРРА БЪЛГАРИЯ АД</v>
      </c>
      <c r="B681" s="105" t="str">
        <f t="shared" si="43"/>
        <v>131104838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ЕУРОТЕРРА БЪЛГАРИЯ АД</v>
      </c>
      <c r="B682" s="105" t="str">
        <f t="shared" si="43"/>
        <v>131104838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ЕУРОТЕРРА БЪЛГАРИЯ АД</v>
      </c>
      <c r="B683" s="105" t="str">
        <f t="shared" si="43"/>
        <v>131104838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ЕУРОТЕРРА БЪЛГАРИЯ АД</v>
      </c>
      <c r="B684" s="105" t="str">
        <f t="shared" si="43"/>
        <v>131104838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ЕУРОТЕРРА БЪЛГАРИЯ АД</v>
      </c>
      <c r="B685" s="105" t="str">
        <f t="shared" si="43"/>
        <v>131104838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ЕУРОТЕРРА БЪЛГАРИЯ АД</v>
      </c>
      <c r="B686" s="105" t="str">
        <f t="shared" si="43"/>
        <v>131104838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ЕУРОТЕРРА БЪЛГАРИЯ АД</v>
      </c>
      <c r="B687" s="105" t="str">
        <f t="shared" si="43"/>
        <v>131104838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ЕУРОТЕРРА БЪЛГАРИЯ АД</v>
      </c>
      <c r="B688" s="105" t="str">
        <f t="shared" si="43"/>
        <v>131104838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ЕУРОТЕРРА БЪЛГАРИЯ АД</v>
      </c>
      <c r="B689" s="105" t="str">
        <f t="shared" si="43"/>
        <v>131104838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ЕУРОТЕРРА БЪЛГАРИЯ АД</v>
      </c>
      <c r="B690" s="105" t="str">
        <f t="shared" si="43"/>
        <v>131104838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ЕУРОТЕРРА БЪЛГАРИЯ АД</v>
      </c>
      <c r="B691" s="105" t="str">
        <f t="shared" si="43"/>
        <v>131104838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ЕУРОТЕРРА БЪЛГАРИЯ АД</v>
      </c>
      <c r="B692" s="105" t="str">
        <f t="shared" si="43"/>
        <v>131104838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ЕУРОТЕРРА БЪЛГАРИЯ АД</v>
      </c>
      <c r="B693" s="105" t="str">
        <f t="shared" si="43"/>
        <v>131104838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ЕУРОТЕРРА БЪЛГАРИЯ АД</v>
      </c>
      <c r="B694" s="105" t="str">
        <f t="shared" si="43"/>
        <v>131104838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ЕУРОТЕРРА БЪЛГАРИЯ АД</v>
      </c>
      <c r="B695" s="105" t="str">
        <f t="shared" si="43"/>
        <v>131104838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ЕУРОТЕРРА БЪЛГАРИЯ АД</v>
      </c>
      <c r="B696" s="105" t="str">
        <f t="shared" si="43"/>
        <v>131104838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ЕУРОТЕРРА БЪЛГАРИЯ АД</v>
      </c>
      <c r="B697" s="105" t="str">
        <f t="shared" si="43"/>
        <v>131104838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ЕУРОТЕРРА БЪЛГАРИЯ АД</v>
      </c>
      <c r="B698" s="105" t="str">
        <f t="shared" si="43"/>
        <v>131104838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ЕУРОТЕРРА БЪЛГАРИЯ АД</v>
      </c>
      <c r="B699" s="105" t="str">
        <f t="shared" si="43"/>
        <v>131104838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ЕУРОТЕРРА БЪЛГАРИЯ АД</v>
      </c>
      <c r="B700" s="105" t="str">
        <f t="shared" si="43"/>
        <v>131104838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2218</v>
      </c>
    </row>
    <row r="701" spans="1:8">
      <c r="A701" s="105" t="str">
        <f t="shared" si="42"/>
        <v>ЕУРОТЕРРА БЪЛГАРИЯ АД</v>
      </c>
      <c r="B701" s="105" t="str">
        <f t="shared" si="43"/>
        <v>131104838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ЕУРОТЕРРА БЪЛГАРИЯ АД</v>
      </c>
      <c r="B702" s="105" t="str">
        <f t="shared" si="43"/>
        <v>131104838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ЕУРОТЕРРА БЪЛГАРИЯ АД</v>
      </c>
      <c r="B703" s="105" t="str">
        <f t="shared" si="43"/>
        <v>131104838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>
      <c r="A704" s="105" t="str">
        <f t="shared" si="42"/>
        <v>ЕУРОТЕРРА БЪЛГАРИЯ АД</v>
      </c>
      <c r="B704" s="105" t="str">
        <f t="shared" si="43"/>
        <v>131104838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ЕУРОТЕРРА БЪЛГАРИЯ АД</v>
      </c>
      <c r="B705" s="105" t="str">
        <f t="shared" si="43"/>
        <v>131104838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ЕУРОТЕРРА БЪЛГАРИЯ АД</v>
      </c>
      <c r="B706" s="105" t="str">
        <f t="shared" si="43"/>
        <v>131104838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ЕУРОТЕРРА БЪЛГАРИЯ АД</v>
      </c>
      <c r="B707" s="105" t="str">
        <f t="shared" si="43"/>
        <v>131104838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ЕУРОТЕРРА БЪЛГАРИЯ АД</v>
      </c>
      <c r="B708" s="105" t="str">
        <f t="shared" si="43"/>
        <v>131104838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>
      <c r="A709" s="105" t="str">
        <f t="shared" si="42"/>
        <v>ЕУРОТЕРРА БЪЛГАРИЯ АД</v>
      </c>
      <c r="B709" s="105" t="str">
        <f t="shared" si="43"/>
        <v>131104838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>
      <c r="A710" s="105" t="str">
        <f t="shared" si="42"/>
        <v>ЕУРОТЕРРА БЪЛГАРИЯ АД</v>
      </c>
      <c r="B710" s="105" t="str">
        <f t="shared" si="43"/>
        <v>131104838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165</v>
      </c>
    </row>
    <row r="711" spans="1:8">
      <c r="A711" s="105" t="str">
        <f t="shared" si="42"/>
        <v>ЕУРОТЕРРА БЪЛГАРИЯ АД</v>
      </c>
      <c r="B711" s="105" t="str">
        <f t="shared" si="43"/>
        <v>131104838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ЕУРОТЕРРА БЪЛГАРИЯ АД</v>
      </c>
      <c r="B712" s="105" t="str">
        <f t="shared" si="43"/>
        <v>131104838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ЕУРОТЕРРА БЪЛГАРИЯ АД</v>
      </c>
      <c r="B713" s="105" t="str">
        <f t="shared" si="43"/>
        <v>131104838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ЕУРОТЕРРА БЪЛГАРИЯ АД</v>
      </c>
      <c r="B714" s="105" t="str">
        <f t="shared" si="43"/>
        <v>131104838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ЕУРОТЕРРА БЪЛГАРИЯ АД</v>
      </c>
      <c r="B715" s="105" t="str">
        <f t="shared" si="43"/>
        <v>131104838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ЕУРОТЕРРА БЪЛГАРИЯ АД</v>
      </c>
      <c r="B716" s="105" t="str">
        <f t="shared" si="43"/>
        <v>131104838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ЕУРОТЕРРА БЪЛГАРИЯ АД</v>
      </c>
      <c r="B717" s="105" t="str">
        <f t="shared" ref="B717:B780" si="46">pdeBulstat</f>
        <v>131104838</v>
      </c>
      <c r="C717" s="581">
        <f t="shared" ref="C717:C780" si="47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ЕУРОТЕРРА БЪЛГАРИЯ АД</v>
      </c>
      <c r="B718" s="105" t="str">
        <f t="shared" si="46"/>
        <v>131104838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ЕУРОТЕРРА БЪЛГАРИЯ АД</v>
      </c>
      <c r="B719" s="105" t="str">
        <f t="shared" si="46"/>
        <v>131104838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ЕУРОТЕРРА БЪЛГАРИЯ АД</v>
      </c>
      <c r="B720" s="105" t="str">
        <f t="shared" si="46"/>
        <v>131104838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ЕУРОТЕРРА БЪЛГАРИЯ АД</v>
      </c>
      <c r="B721" s="105" t="str">
        <f t="shared" si="46"/>
        <v>131104838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ЕУРОТЕРРА БЪЛГАРИЯ АД</v>
      </c>
      <c r="B722" s="105" t="str">
        <f t="shared" si="46"/>
        <v>131104838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ЕУРОТЕРРА БЪЛГАРИЯ АД</v>
      </c>
      <c r="B723" s="105" t="str">
        <f t="shared" si="46"/>
        <v>131104838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ЕУРОТЕРРА БЪЛГАРИЯ АД</v>
      </c>
      <c r="B724" s="105" t="str">
        <f t="shared" si="46"/>
        <v>131104838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ЕУРОТЕРРА БЪЛГАРИЯ АД</v>
      </c>
      <c r="B725" s="105" t="str">
        <f t="shared" si="46"/>
        <v>131104838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ЕУРОТЕРРА БЪЛГАРИЯ АД</v>
      </c>
      <c r="B726" s="105" t="str">
        <f t="shared" si="46"/>
        <v>131104838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ЕУРОТЕРРА БЪЛГАРИЯ АД</v>
      </c>
      <c r="B727" s="105" t="str">
        <f t="shared" si="46"/>
        <v>131104838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ЕУРОТЕРРА БЪЛГАРИЯ АД</v>
      </c>
      <c r="B728" s="105" t="str">
        <f t="shared" si="46"/>
        <v>131104838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ЕУРОТЕРРА БЪЛГАРИЯ АД</v>
      </c>
      <c r="B729" s="105" t="str">
        <f t="shared" si="46"/>
        <v>131104838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ЕУРОТЕРРА БЪЛГАРИЯ АД</v>
      </c>
      <c r="B730" s="105" t="str">
        <f t="shared" si="46"/>
        <v>131104838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168</v>
      </c>
    </row>
    <row r="731" spans="1:8">
      <c r="A731" s="105" t="str">
        <f t="shared" si="45"/>
        <v>ЕУРОТЕРРА БЪЛГАРИЯ АД</v>
      </c>
      <c r="B731" s="105" t="str">
        <f t="shared" si="46"/>
        <v>131104838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ЕУРОТЕРРА БЪЛГАРИЯ АД</v>
      </c>
      <c r="B732" s="105" t="str">
        <f t="shared" si="46"/>
        <v>131104838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ЕУРОТЕРРА БЪЛГАРИЯ АД</v>
      </c>
      <c r="B733" s="105" t="str">
        <f t="shared" si="46"/>
        <v>131104838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ЕУРОТЕРРА БЪЛГАРИЯ АД</v>
      </c>
      <c r="B734" s="105" t="str">
        <f t="shared" si="46"/>
        <v>131104838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ЕУРОТЕРРА БЪЛГАРИЯ АД</v>
      </c>
      <c r="B735" s="105" t="str">
        <f t="shared" si="46"/>
        <v>131104838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ЕУРОТЕРРА БЪЛГАРИЯ АД</v>
      </c>
      <c r="B736" s="105" t="str">
        <f t="shared" si="46"/>
        <v>131104838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ЕУРОТЕРРА БЪЛГАРИЯ АД</v>
      </c>
      <c r="B737" s="105" t="str">
        <f t="shared" si="46"/>
        <v>131104838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ЕУРОТЕРРА БЪЛГАРИЯ АД</v>
      </c>
      <c r="B738" s="105" t="str">
        <f t="shared" si="46"/>
        <v>131104838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ЕУРОТЕРРА БЪЛГАРИЯ АД</v>
      </c>
      <c r="B739" s="105" t="str">
        <f t="shared" si="46"/>
        <v>131104838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ЕУРОТЕРРА БЪЛГАРИЯ АД</v>
      </c>
      <c r="B740" s="105" t="str">
        <f t="shared" si="46"/>
        <v>131104838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ЕУРОТЕРРА БЪЛГАРИЯ АД</v>
      </c>
      <c r="B741" s="105" t="str">
        <f t="shared" si="46"/>
        <v>131104838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ЕУРОТЕРРА БЪЛГАРИЯ АД</v>
      </c>
      <c r="B742" s="105" t="str">
        <f t="shared" si="46"/>
        <v>131104838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ЕУРОТЕРРА БЪЛГАРИЯ АД</v>
      </c>
      <c r="B743" s="105" t="str">
        <f t="shared" si="46"/>
        <v>131104838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ЕУРОТЕРРА БЪЛГАРИЯ АД</v>
      </c>
      <c r="B744" s="105" t="str">
        <f t="shared" si="46"/>
        <v>131104838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ЕУРОТЕРРА БЪЛГАРИЯ АД</v>
      </c>
      <c r="B745" s="105" t="str">
        <f t="shared" si="46"/>
        <v>131104838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ЕУРОТЕРРА БЪЛГАРИЯ АД</v>
      </c>
      <c r="B746" s="105" t="str">
        <f t="shared" si="46"/>
        <v>131104838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ЕУРОТЕРРА БЪЛГАРИЯ АД</v>
      </c>
      <c r="B747" s="105" t="str">
        <f t="shared" si="46"/>
        <v>131104838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ЕУРОТЕРРА БЪЛГАРИЯ АД</v>
      </c>
      <c r="B748" s="105" t="str">
        <f t="shared" si="46"/>
        <v>131104838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ЕУРОТЕРРА БЪЛГАРИЯ АД</v>
      </c>
      <c r="B749" s="105" t="str">
        <f t="shared" si="46"/>
        <v>131104838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ЕУРОТЕРРА БЪЛГАРИЯ АД</v>
      </c>
      <c r="B750" s="105" t="str">
        <f t="shared" si="46"/>
        <v>131104838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ЕУРОТЕРРА БЪЛГАРИЯ АД</v>
      </c>
      <c r="B751" s="105" t="str">
        <f t="shared" si="46"/>
        <v>131104838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ЕУРОТЕРРА БЪЛГАРИЯ АД</v>
      </c>
      <c r="B752" s="105" t="str">
        <f t="shared" si="46"/>
        <v>131104838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ЕУРОТЕРРА БЪЛГАРИЯ АД</v>
      </c>
      <c r="B753" s="105" t="str">
        <f t="shared" si="46"/>
        <v>131104838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ЕУРОТЕРРА БЪЛГАРИЯ АД</v>
      </c>
      <c r="B754" s="105" t="str">
        <f t="shared" si="46"/>
        <v>131104838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ЕУРОТЕРРА БЪЛГАРИЯ АД</v>
      </c>
      <c r="B755" s="105" t="str">
        <f t="shared" si="46"/>
        <v>131104838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ЕУРОТЕРРА БЪЛГАРИЯ АД</v>
      </c>
      <c r="B756" s="105" t="str">
        <f t="shared" si="46"/>
        <v>131104838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ЕУРОТЕРРА БЪЛГАРИЯ АД</v>
      </c>
      <c r="B757" s="105" t="str">
        <f t="shared" si="46"/>
        <v>131104838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ЕУРОТЕРРА БЪЛГАРИЯ АД</v>
      </c>
      <c r="B758" s="105" t="str">
        <f t="shared" si="46"/>
        <v>131104838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ЕУРОТЕРРА БЪЛГАРИЯ АД</v>
      </c>
      <c r="B759" s="105" t="str">
        <f t="shared" si="46"/>
        <v>131104838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ЕУРОТЕРРА БЪЛГАРИЯ АД</v>
      </c>
      <c r="B760" s="105" t="str">
        <f t="shared" si="46"/>
        <v>131104838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 t="str">
        <f t="shared" si="45"/>
        <v>ЕУРОТЕРРА БЪЛГАРИЯ АД</v>
      </c>
      <c r="B761" s="105" t="str">
        <f t="shared" si="46"/>
        <v>131104838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ЕУРОТЕРРА БЪЛГАРИЯ АД</v>
      </c>
      <c r="B762" s="105" t="str">
        <f t="shared" si="46"/>
        <v>131104838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ЕУРОТЕРРА БЪЛГАРИЯ АД</v>
      </c>
      <c r="B763" s="105" t="str">
        <f t="shared" si="46"/>
        <v>131104838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29</v>
      </c>
    </row>
    <row r="764" spans="1:8">
      <c r="A764" s="105" t="str">
        <f t="shared" si="45"/>
        <v>ЕУРОТЕРРА БЪЛГАРИЯ АД</v>
      </c>
      <c r="B764" s="105" t="str">
        <f t="shared" si="46"/>
        <v>131104838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ЕУРОТЕРРА БЪЛГАРИЯ АД</v>
      </c>
      <c r="B765" s="105" t="str">
        <f t="shared" si="46"/>
        <v>131104838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ЕУРОТЕРРА БЪЛГАРИЯ АД</v>
      </c>
      <c r="B766" s="105" t="str">
        <f t="shared" si="46"/>
        <v>131104838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 t="str">
        <f t="shared" si="45"/>
        <v>ЕУРОТЕРРА БЪЛГАРИЯ АД</v>
      </c>
      <c r="B767" s="105" t="str">
        <f t="shared" si="46"/>
        <v>131104838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ЕУРОТЕРРА БЪЛГАРИЯ АД</v>
      </c>
      <c r="B768" s="105" t="str">
        <f t="shared" si="46"/>
        <v>131104838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133</v>
      </c>
    </row>
    <row r="769" spans="1:8">
      <c r="A769" s="105" t="str">
        <f t="shared" si="45"/>
        <v>ЕУРОТЕРРА БЪЛГАРИЯ АД</v>
      </c>
      <c r="B769" s="105" t="str">
        <f t="shared" si="46"/>
        <v>131104838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162</v>
      </c>
    </row>
    <row r="770" spans="1:8">
      <c r="A770" s="105" t="str">
        <f t="shared" si="45"/>
        <v>ЕУРОТЕРРА БЪЛГАРИЯ АД</v>
      </c>
      <c r="B770" s="105" t="str">
        <f t="shared" si="46"/>
        <v>131104838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2224</v>
      </c>
    </row>
    <row r="771" spans="1:8">
      <c r="A771" s="105" t="str">
        <f t="shared" si="45"/>
        <v>ЕУРОТЕРРА БЪЛГАРИЯ АД</v>
      </c>
      <c r="B771" s="105" t="str">
        <f t="shared" si="46"/>
        <v>131104838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ЕУРОТЕРРА БЪЛГАРИЯ АД</v>
      </c>
      <c r="B772" s="105" t="str">
        <f t="shared" si="46"/>
        <v>131104838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ЕУРОТЕРРА БЪЛГАРИЯ АД</v>
      </c>
      <c r="B773" s="105" t="str">
        <f t="shared" si="46"/>
        <v>131104838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ЕУРОТЕРРА БЪЛГАРИЯ АД</v>
      </c>
      <c r="B774" s="105" t="str">
        <f t="shared" si="46"/>
        <v>131104838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ЕУРОТЕРРА БЪЛГАРИЯ АД</v>
      </c>
      <c r="B775" s="105" t="str">
        <f t="shared" si="46"/>
        <v>131104838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ЕУРОТЕРРА БЪЛГАРИЯ АД</v>
      </c>
      <c r="B776" s="105" t="str">
        <f t="shared" si="46"/>
        <v>131104838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ЕУРОТЕРРА БЪЛГАРИЯ АД</v>
      </c>
      <c r="B777" s="105" t="str">
        <f t="shared" si="46"/>
        <v>131104838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ЕУРОТЕРРА БЪЛГАРИЯ АД</v>
      </c>
      <c r="B778" s="105" t="str">
        <f t="shared" si="46"/>
        <v>131104838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ЕУРОТЕРРА БЪЛГАРИЯ АД</v>
      </c>
      <c r="B779" s="105" t="str">
        <f t="shared" si="46"/>
        <v>131104838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ЕУРОТЕРРА БЪЛГАРИЯ АД</v>
      </c>
      <c r="B780" s="105" t="str">
        <f t="shared" si="46"/>
        <v>131104838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ЕУРОТЕРРА БЪЛГАРИЯ АД</v>
      </c>
      <c r="B781" s="105" t="str">
        <f t="shared" ref="B781:B844" si="49">pdeBulstat</f>
        <v>131104838</v>
      </c>
      <c r="C781" s="581">
        <f t="shared" ref="C781:C844" si="50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ЕУРОТЕРРА БЪЛГАРИЯ АД</v>
      </c>
      <c r="B782" s="105" t="str">
        <f t="shared" si="49"/>
        <v>131104838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ЕУРОТЕРРА БЪЛГАРИЯ АД</v>
      </c>
      <c r="B783" s="105" t="str">
        <f t="shared" si="49"/>
        <v>131104838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ЕУРОТЕРРА БЪЛГАРИЯ АД</v>
      </c>
      <c r="B784" s="105" t="str">
        <f t="shared" si="49"/>
        <v>131104838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ЕУРОТЕРРА БЪЛГАРИЯ АД</v>
      </c>
      <c r="B785" s="105" t="str">
        <f t="shared" si="49"/>
        <v>131104838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ЕУРОТЕРРА БЪЛГАРИЯ АД</v>
      </c>
      <c r="B786" s="105" t="str">
        <f t="shared" si="49"/>
        <v>131104838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ЕУРОТЕРРА БЪЛГАРИЯ АД</v>
      </c>
      <c r="B787" s="105" t="str">
        <f t="shared" si="49"/>
        <v>131104838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ЕУРОТЕРРА БЪЛГАРИЯ АД</v>
      </c>
      <c r="B788" s="105" t="str">
        <f t="shared" si="49"/>
        <v>131104838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ЕУРОТЕРРА БЪЛГАРИЯ АД</v>
      </c>
      <c r="B789" s="105" t="str">
        <f t="shared" si="49"/>
        <v>131104838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ЕУРОТЕРРА БЪЛГАРИЯ АД</v>
      </c>
      <c r="B790" s="105" t="str">
        <f t="shared" si="49"/>
        <v>131104838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2386</v>
      </c>
    </row>
    <row r="791" spans="1:8">
      <c r="A791" s="105" t="str">
        <f t="shared" si="48"/>
        <v>ЕУРОТЕРРА БЪЛГАРИЯ АД</v>
      </c>
      <c r="B791" s="105" t="str">
        <f t="shared" si="49"/>
        <v>131104838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ЕУРОТЕРРА БЪЛГАРИЯ АД</v>
      </c>
      <c r="B792" s="105" t="str">
        <f t="shared" si="49"/>
        <v>131104838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ЕУРОТЕРРА БЪЛГАРИЯ АД</v>
      </c>
      <c r="B793" s="105" t="str">
        <f t="shared" si="49"/>
        <v>131104838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ЕУРОТЕРРА БЪЛГАРИЯ АД</v>
      </c>
      <c r="B794" s="105" t="str">
        <f t="shared" si="49"/>
        <v>131104838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ЕУРОТЕРРА БЪЛГАРИЯ АД</v>
      </c>
      <c r="B795" s="105" t="str">
        <f t="shared" si="49"/>
        <v>131104838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ЕУРОТЕРРА БЪЛГАРИЯ АД</v>
      </c>
      <c r="B796" s="105" t="str">
        <f t="shared" si="49"/>
        <v>131104838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ЕУРОТЕРРА БЪЛГАРИЯ АД</v>
      </c>
      <c r="B797" s="105" t="str">
        <f t="shared" si="49"/>
        <v>131104838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ЕУРОТЕРРА БЪЛГАРИЯ АД</v>
      </c>
      <c r="B798" s="105" t="str">
        <f t="shared" si="49"/>
        <v>131104838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ЕУРОТЕРРА БЪЛГАРИЯ АД</v>
      </c>
      <c r="B799" s="105" t="str">
        <f t="shared" si="49"/>
        <v>131104838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ЕУРОТЕРРА БЪЛГАРИЯ АД</v>
      </c>
      <c r="B800" s="105" t="str">
        <f t="shared" si="49"/>
        <v>131104838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ЕУРОТЕРРА БЪЛГАРИЯ АД</v>
      </c>
      <c r="B801" s="105" t="str">
        <f t="shared" si="49"/>
        <v>131104838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ЕУРОТЕРРА БЪЛГАРИЯ АД</v>
      </c>
      <c r="B802" s="105" t="str">
        <f t="shared" si="49"/>
        <v>131104838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ЕУРОТЕРРА БЪЛГАРИЯ АД</v>
      </c>
      <c r="B803" s="105" t="str">
        <f t="shared" si="49"/>
        <v>131104838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ЕУРОТЕРРА БЪЛГАРИЯ АД</v>
      </c>
      <c r="B804" s="105" t="str">
        <f t="shared" si="49"/>
        <v>131104838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ЕУРОТЕРРА БЪЛГАРИЯ АД</v>
      </c>
      <c r="B805" s="105" t="str">
        <f t="shared" si="49"/>
        <v>131104838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ЕУРОТЕРРА БЪЛГАРИЯ АД</v>
      </c>
      <c r="B806" s="105" t="str">
        <f t="shared" si="49"/>
        <v>131104838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ЕУРОТЕРРА БЪЛГАРИЯ АД</v>
      </c>
      <c r="B807" s="105" t="str">
        <f t="shared" si="49"/>
        <v>131104838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ЕУРОТЕРРА БЪЛГАРИЯ АД</v>
      </c>
      <c r="B808" s="105" t="str">
        <f t="shared" si="49"/>
        <v>131104838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ЕУРОТЕРРА БЪЛГАРИЯ АД</v>
      </c>
      <c r="B809" s="105" t="str">
        <f t="shared" si="49"/>
        <v>131104838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ЕУРОТЕРРА БЪЛГАРИЯ АД</v>
      </c>
      <c r="B810" s="105" t="str">
        <f t="shared" si="49"/>
        <v>131104838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ЕУРОТЕРРА БЪЛГАРИЯ АД</v>
      </c>
      <c r="B811" s="105" t="str">
        <f t="shared" si="49"/>
        <v>131104838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ЕУРОТЕРРА БЪЛГАРИЯ АД</v>
      </c>
      <c r="B812" s="105" t="str">
        <f t="shared" si="49"/>
        <v>131104838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ЕУРОТЕРРА БЪЛГАРИЯ АД</v>
      </c>
      <c r="B813" s="105" t="str">
        <f t="shared" si="49"/>
        <v>131104838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ЕУРОТЕРРА БЪЛГАРИЯ АД</v>
      </c>
      <c r="B814" s="105" t="str">
        <f t="shared" si="49"/>
        <v>131104838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ЕУРОТЕРРА БЪЛГАРИЯ АД</v>
      </c>
      <c r="B815" s="105" t="str">
        <f t="shared" si="49"/>
        <v>131104838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ЕУРОТЕРРА БЪЛГАРИЯ АД</v>
      </c>
      <c r="B816" s="105" t="str">
        <f t="shared" si="49"/>
        <v>131104838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ЕУРОТЕРРА БЪЛГАРИЯ АД</v>
      </c>
      <c r="B817" s="105" t="str">
        <f t="shared" si="49"/>
        <v>131104838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ЕУРОТЕРРА БЪЛГАРИЯ АД</v>
      </c>
      <c r="B818" s="105" t="str">
        <f t="shared" si="49"/>
        <v>131104838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ЕУРОТЕРРА БЪЛГАРИЯ АД</v>
      </c>
      <c r="B819" s="105" t="str">
        <f t="shared" si="49"/>
        <v>131104838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ЕУРОТЕРРА БЪЛГАРИЯ АД</v>
      </c>
      <c r="B820" s="105" t="str">
        <f t="shared" si="49"/>
        <v>131104838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ЕУРОТЕРРА БЪЛГАРИЯ АД</v>
      </c>
      <c r="B821" s="105" t="str">
        <f t="shared" si="49"/>
        <v>131104838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ЕУРОТЕРРА БЪЛГАРИЯ АД</v>
      </c>
      <c r="B822" s="105" t="str">
        <f t="shared" si="49"/>
        <v>131104838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ЕУРОТЕРРА БЪЛГАРИЯ АД</v>
      </c>
      <c r="B823" s="105" t="str">
        <f t="shared" si="49"/>
        <v>131104838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ЕУРОТЕРРА БЪЛГАРИЯ АД</v>
      </c>
      <c r="B824" s="105" t="str">
        <f t="shared" si="49"/>
        <v>131104838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ЕУРОТЕРРА БЪЛГАРИЯ АД</v>
      </c>
      <c r="B825" s="105" t="str">
        <f t="shared" si="49"/>
        <v>131104838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ЕУРОТЕРРА БЪЛГАРИЯ АД</v>
      </c>
      <c r="B826" s="105" t="str">
        <f t="shared" si="49"/>
        <v>131104838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ЕУРОТЕРРА БЪЛГАРИЯ АД</v>
      </c>
      <c r="B827" s="105" t="str">
        <f t="shared" si="49"/>
        <v>131104838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ЕУРОТЕРРА БЪЛГАРИЯ АД</v>
      </c>
      <c r="B828" s="105" t="str">
        <f t="shared" si="49"/>
        <v>131104838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ЕУРОТЕРРА БЪЛГАРИЯ АД</v>
      </c>
      <c r="B829" s="105" t="str">
        <f t="shared" si="49"/>
        <v>131104838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ЕУРОТЕРРА БЪЛГАРИЯ АД</v>
      </c>
      <c r="B830" s="105" t="str">
        <f t="shared" si="49"/>
        <v>131104838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ЕУРОТЕРРА БЪЛГАРИЯ АД</v>
      </c>
      <c r="B831" s="105" t="str">
        <f t="shared" si="49"/>
        <v>131104838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ЕУРОТЕРРА БЪЛГАРИЯ АД</v>
      </c>
      <c r="B832" s="105" t="str">
        <f t="shared" si="49"/>
        <v>131104838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ЕУРОТЕРРА БЪЛГАРИЯ АД</v>
      </c>
      <c r="B833" s="105" t="str">
        <f t="shared" si="49"/>
        <v>131104838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ЕУРОТЕРРА БЪЛГАРИЯ АД</v>
      </c>
      <c r="B834" s="105" t="str">
        <f t="shared" si="49"/>
        <v>131104838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ЕУРОТЕРРА БЪЛГАРИЯ АД</v>
      </c>
      <c r="B835" s="105" t="str">
        <f t="shared" si="49"/>
        <v>131104838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ЕУРОТЕРРА БЪЛГАРИЯ АД</v>
      </c>
      <c r="B836" s="105" t="str">
        <f t="shared" si="49"/>
        <v>131104838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ЕУРОТЕРРА БЪЛГАРИЯ АД</v>
      </c>
      <c r="B837" s="105" t="str">
        <f t="shared" si="49"/>
        <v>131104838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ЕУРОТЕРРА БЪЛГАРИЯ АД</v>
      </c>
      <c r="B838" s="105" t="str">
        <f t="shared" si="49"/>
        <v>131104838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ЕУРОТЕРРА БЪЛГАРИЯ АД</v>
      </c>
      <c r="B839" s="105" t="str">
        <f t="shared" si="49"/>
        <v>131104838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ЕУРОТЕРРА БЪЛГАРИЯ АД</v>
      </c>
      <c r="B840" s="105" t="str">
        <f t="shared" si="49"/>
        <v>131104838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ЕУРОТЕРРА БЪЛГАРИЯ АД</v>
      </c>
      <c r="B841" s="105" t="str">
        <f t="shared" si="49"/>
        <v>131104838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ЕУРОТЕРРА БЪЛГАРИЯ АД</v>
      </c>
      <c r="B842" s="105" t="str">
        <f t="shared" si="49"/>
        <v>131104838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ЕУРОТЕРРА БЪЛГАРИЯ АД</v>
      </c>
      <c r="B843" s="105" t="str">
        <f t="shared" si="49"/>
        <v>131104838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ЕУРОТЕРРА БЪЛГАРИЯ АД</v>
      </c>
      <c r="B844" s="105" t="str">
        <f t="shared" si="49"/>
        <v>131104838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ЕУРОТЕРРА БЪЛГАРИЯ АД</v>
      </c>
      <c r="B845" s="105" t="str">
        <f t="shared" ref="B845:B910" si="52">pdeBulstat</f>
        <v>131104838</v>
      </c>
      <c r="C845" s="581">
        <f t="shared" ref="C845:C910" si="53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ЕУРОТЕРРА БЪЛГАРИЯ АД</v>
      </c>
      <c r="B846" s="105" t="str">
        <f t="shared" si="52"/>
        <v>131104838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ЕУРОТЕРРА БЪЛГАРИЯ АД</v>
      </c>
      <c r="B847" s="105" t="str">
        <f t="shared" si="52"/>
        <v>131104838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ЕУРОТЕРРА БЪЛГАРИЯ АД</v>
      </c>
      <c r="B848" s="105" t="str">
        <f t="shared" si="52"/>
        <v>131104838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ЕУРОТЕРРА БЪЛГАРИЯ АД</v>
      </c>
      <c r="B849" s="105" t="str">
        <f t="shared" si="52"/>
        <v>131104838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ЕУРОТЕРРА БЪЛГАРИЯ АД</v>
      </c>
      <c r="B850" s="105" t="str">
        <f t="shared" si="52"/>
        <v>131104838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ЕУРОТЕРРА БЪЛГАРИЯ АД</v>
      </c>
      <c r="B851" s="105" t="str">
        <f t="shared" si="52"/>
        <v>131104838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ЕУРОТЕРРА БЪЛГАРИЯ АД</v>
      </c>
      <c r="B852" s="105" t="str">
        <f t="shared" si="52"/>
        <v>131104838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ЕУРОТЕРРА БЪЛГАРИЯ АД</v>
      </c>
      <c r="B853" s="105" t="str">
        <f t="shared" si="52"/>
        <v>131104838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29</v>
      </c>
    </row>
    <row r="854" spans="1:8">
      <c r="A854" s="105" t="str">
        <f t="shared" si="51"/>
        <v>ЕУРОТЕРРА БЪЛГАРИЯ АД</v>
      </c>
      <c r="B854" s="105" t="str">
        <f t="shared" si="52"/>
        <v>131104838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ЕУРОТЕРРА БЪЛГАРИЯ АД</v>
      </c>
      <c r="B855" s="105" t="str">
        <f t="shared" si="52"/>
        <v>131104838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ЕУРОТЕРРА БЪЛГАРИЯ АД</v>
      </c>
      <c r="B856" s="105" t="str">
        <f t="shared" si="52"/>
        <v>131104838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 t="str">
        <f t="shared" si="51"/>
        <v>ЕУРОТЕРРА БЪЛГАРИЯ АД</v>
      </c>
      <c r="B857" s="105" t="str">
        <f t="shared" si="52"/>
        <v>131104838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ЕУРОТЕРРА БЪЛГАРИЯ АД</v>
      </c>
      <c r="B858" s="105" t="str">
        <f t="shared" si="52"/>
        <v>131104838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133</v>
      </c>
    </row>
    <row r="859" spans="1:8">
      <c r="A859" s="105" t="str">
        <f t="shared" si="51"/>
        <v>ЕУРОТЕРРА БЪЛГАРИЯ АД</v>
      </c>
      <c r="B859" s="105" t="str">
        <f t="shared" si="52"/>
        <v>131104838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162</v>
      </c>
    </row>
    <row r="860" spans="1:8">
      <c r="A860" s="105" t="str">
        <f t="shared" si="51"/>
        <v>ЕУРОТЕРРА БЪЛГАРИЯ АД</v>
      </c>
      <c r="B860" s="105" t="str">
        <f t="shared" si="52"/>
        <v>131104838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2224</v>
      </c>
    </row>
    <row r="861" spans="1:8">
      <c r="A861" s="105" t="str">
        <f t="shared" si="51"/>
        <v>ЕУРОТЕРРА БЪЛГАРИЯ АД</v>
      </c>
      <c r="B861" s="105" t="str">
        <f t="shared" si="52"/>
        <v>131104838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ЕУРОТЕРРА БЪЛГАРИЯ АД</v>
      </c>
      <c r="B862" s="105" t="str">
        <f t="shared" si="52"/>
        <v>131104838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ЕУРОТЕРРА БЪЛГАРИЯ АД</v>
      </c>
      <c r="B863" s="105" t="str">
        <f t="shared" si="52"/>
        <v>131104838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ЕУРОТЕРРА БЪЛГАРИЯ АД</v>
      </c>
      <c r="B864" s="105" t="str">
        <f t="shared" si="52"/>
        <v>131104838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ЕУРОТЕРРА БЪЛГАРИЯ АД</v>
      </c>
      <c r="B865" s="105" t="str">
        <f t="shared" si="52"/>
        <v>131104838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ЕУРОТЕРРА БЪЛГАРИЯ АД</v>
      </c>
      <c r="B866" s="105" t="str">
        <f t="shared" si="52"/>
        <v>131104838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ЕУРОТЕРРА БЪЛГАРИЯ АД</v>
      </c>
      <c r="B867" s="105" t="str">
        <f t="shared" si="52"/>
        <v>131104838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ЕУРОТЕРРА БЪЛГАРИЯ АД</v>
      </c>
      <c r="B868" s="105" t="str">
        <f t="shared" si="52"/>
        <v>131104838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ЕУРОТЕРРА БЪЛГАРИЯ АД</v>
      </c>
      <c r="B869" s="105" t="str">
        <f t="shared" si="52"/>
        <v>131104838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ЕУРОТЕРРА БЪЛГАРИЯ АД</v>
      </c>
      <c r="B870" s="105" t="str">
        <f t="shared" si="52"/>
        <v>131104838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ЕУРОТЕРРА БЪЛГАРИЯ АД</v>
      </c>
      <c r="B871" s="105" t="str">
        <f t="shared" si="52"/>
        <v>131104838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ЕУРОТЕРРА БЪЛГАРИЯ АД</v>
      </c>
      <c r="B872" s="105" t="str">
        <f t="shared" si="52"/>
        <v>131104838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ЕУРОТЕРРА БЪЛГАРИЯ АД</v>
      </c>
      <c r="B873" s="105" t="str">
        <f t="shared" si="52"/>
        <v>131104838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ЕУРОТЕРРА БЪЛГАРИЯ АД</v>
      </c>
      <c r="B874" s="105" t="str">
        <f t="shared" si="52"/>
        <v>131104838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ЕУРОТЕРРА БЪЛГАРИЯ АД</v>
      </c>
      <c r="B875" s="105" t="str">
        <f t="shared" si="52"/>
        <v>131104838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ЕУРОТЕРРА БЪЛГАРИЯ АД</v>
      </c>
      <c r="B876" s="105" t="str">
        <f t="shared" si="52"/>
        <v>131104838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ЕУРОТЕРРА БЪЛГАРИЯ АД</v>
      </c>
      <c r="B877" s="105" t="str">
        <f t="shared" si="52"/>
        <v>131104838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ЕУРОТЕРРА БЪЛГАРИЯ АД</v>
      </c>
      <c r="B878" s="105" t="str">
        <f t="shared" si="52"/>
        <v>131104838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ЕУРОТЕРРА БЪЛГАРИЯ АД</v>
      </c>
      <c r="B879" s="105" t="str">
        <f t="shared" si="52"/>
        <v>131104838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ЕУРОТЕРРА БЪЛГАРИЯ АД</v>
      </c>
      <c r="B880" s="105" t="str">
        <f t="shared" si="52"/>
        <v>131104838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2386</v>
      </c>
    </row>
    <row r="881" spans="1:8">
      <c r="A881" s="105" t="str">
        <f t="shared" si="51"/>
        <v>ЕУРОТЕРРА БЪЛГАРИЯ АД</v>
      </c>
      <c r="B881" s="105" t="str">
        <f t="shared" si="52"/>
        <v>131104838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ЕУРОТЕРРА БЪЛГАРИЯ АД</v>
      </c>
      <c r="B882" s="105" t="str">
        <f t="shared" si="52"/>
        <v>131104838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ЕУРОТЕРРА БЪЛГАРИЯ АД</v>
      </c>
      <c r="B883" s="105" t="str">
        <f t="shared" si="52"/>
        <v>131104838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ЕУРОТЕРРА БЪЛГАРИЯ АД</v>
      </c>
      <c r="B884" s="105" t="str">
        <f t="shared" si="52"/>
        <v>131104838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ЕУРОТЕРРА БЪЛГАРИЯ АД</v>
      </c>
      <c r="B885" s="105" t="str">
        <f t="shared" si="52"/>
        <v>131104838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ЕУРОТЕРРА БЪЛГАРИЯ АД</v>
      </c>
      <c r="B886" s="105" t="str">
        <f t="shared" si="52"/>
        <v>131104838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ЕУРОТЕРРА БЪЛГАРИЯ АД</v>
      </c>
      <c r="B887" s="105" t="str">
        <f t="shared" si="52"/>
        <v>131104838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ЕУРОТЕРРА БЪЛГАРИЯ АД</v>
      </c>
      <c r="B888" s="105" t="str">
        <f t="shared" si="52"/>
        <v>131104838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>
      <c r="A889" s="105" t="str">
        <f t="shared" si="51"/>
        <v>ЕУРОТЕРРА БЪЛГАРИЯ АД</v>
      </c>
      <c r="B889" s="105" t="str">
        <f t="shared" si="52"/>
        <v>131104838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>
      <c r="A890" s="105" t="str">
        <f t="shared" si="51"/>
        <v>ЕУРОТЕРРА БЪЛГАРИЯ АД</v>
      </c>
      <c r="B890" s="105" t="str">
        <f t="shared" si="52"/>
        <v>131104838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21184</v>
      </c>
    </row>
    <row r="891" spans="1:8">
      <c r="A891" s="105" t="str">
        <f t="shared" si="51"/>
        <v>ЕУРОТЕРРА БЪЛГАРИЯ АД</v>
      </c>
      <c r="B891" s="105" t="str">
        <f t="shared" si="52"/>
        <v>131104838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ЕУРОТЕРРА БЪЛГАРИЯ АД</v>
      </c>
      <c r="B892" s="105" t="str">
        <f t="shared" si="52"/>
        <v>131104838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ЕУРОТЕРРА БЪЛГАРИЯ АД</v>
      </c>
      <c r="B893" s="105" t="str">
        <f t="shared" si="52"/>
        <v>131104838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ЕУРОТЕРРА БЪЛГАРИЯ АД</v>
      </c>
      <c r="B894" s="105" t="str">
        <f t="shared" si="52"/>
        <v>131104838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ЕУРОТЕРРА БЪЛГАРИЯ АД</v>
      </c>
      <c r="B895" s="105" t="str">
        <f t="shared" si="52"/>
        <v>131104838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>
      <c r="A896" s="105" t="str">
        <f t="shared" si="51"/>
        <v>ЕУРОТЕРРА БЪЛГАРИЯ АД</v>
      </c>
      <c r="B896" s="105" t="str">
        <f t="shared" si="52"/>
        <v>131104838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>
      <c r="A897" s="105" t="str">
        <f t="shared" si="51"/>
        <v>ЕУРОТЕРРА БЪЛГАРИЯ АД</v>
      </c>
      <c r="B897" s="105" t="str">
        <f t="shared" si="52"/>
        <v>131104838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ЕУРОТЕРРА БЪЛГАРИЯ АД</v>
      </c>
      <c r="B898" s="105" t="str">
        <f t="shared" si="52"/>
        <v>131104838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ЕУРОТЕРРА БЪЛГАРИЯ АД</v>
      </c>
      <c r="B899" s="105" t="str">
        <f t="shared" si="52"/>
        <v>131104838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ЕУРОТЕРРА БЪЛГАРИЯ АД</v>
      </c>
      <c r="B900" s="105" t="str">
        <f t="shared" si="52"/>
        <v>131104838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ЕУРОТЕРРА БЪЛГАРИЯ АД</v>
      </c>
      <c r="B901" s="105" t="str">
        <f t="shared" si="52"/>
        <v>131104838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ЕУРОТЕРРА БЪЛГАРИЯ АД</v>
      </c>
      <c r="B902" s="105" t="str">
        <f t="shared" si="52"/>
        <v>131104838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ЕУРОТЕРРА БЪЛГАРИЯ АД</v>
      </c>
      <c r="B903" s="105" t="str">
        <f t="shared" si="52"/>
        <v>131104838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ЕУРОТЕРРА БЪЛГАРИЯ АД</v>
      </c>
      <c r="B904" s="105" t="str">
        <f t="shared" si="52"/>
        <v>131104838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ЕУРОТЕРРА БЪЛГАРИЯ АД</v>
      </c>
      <c r="B905" s="105" t="str">
        <f t="shared" si="52"/>
        <v>131104838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ЕУРОТЕРРА БЪЛГАРИЯ АД</v>
      </c>
      <c r="B906" s="105" t="str">
        <f t="shared" si="52"/>
        <v>131104838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ЕУРОТЕРРА БЪЛГАРИЯ АД</v>
      </c>
      <c r="B907" s="105" t="str">
        <f t="shared" si="52"/>
        <v>131104838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ЕУРОТЕРРА БЪЛГАРИЯ АД</v>
      </c>
      <c r="B908" s="105" t="str">
        <f t="shared" si="52"/>
        <v>131104838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ЕУРОТЕРРА БЪЛГАРИЯ АД</v>
      </c>
      <c r="B909" s="105" t="str">
        <f t="shared" si="52"/>
        <v>131104838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ЕУРОТЕРРА БЪЛГАРИЯ АД</v>
      </c>
      <c r="B910" s="105" t="str">
        <f t="shared" si="52"/>
        <v>131104838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21185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ЕУРОТЕРРА БЪЛГАРИЯ АД</v>
      </c>
      <c r="B912" s="105" t="str">
        <f t="shared" ref="B912:B975" si="55">pdeBulstat</f>
        <v>131104838</v>
      </c>
      <c r="C912" s="581">
        <f t="shared" ref="C912:C975" si="56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ЕУРОТЕРРА БЪЛГАРИЯ АД</v>
      </c>
      <c r="B913" s="105" t="str">
        <f t="shared" si="55"/>
        <v>131104838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989</v>
      </c>
    </row>
    <row r="914" spans="1:8">
      <c r="A914" s="105" t="str">
        <f t="shared" si="54"/>
        <v>ЕУРОТЕРРА БЪЛГАРИЯ АД</v>
      </c>
      <c r="B914" s="105" t="str">
        <f t="shared" si="55"/>
        <v>131104838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989</v>
      </c>
    </row>
    <row r="915" spans="1:8">
      <c r="A915" s="105" t="str">
        <f t="shared" si="54"/>
        <v>ЕУРОТЕРРА БЪЛГАРИЯ АД</v>
      </c>
      <c r="B915" s="105" t="str">
        <f t="shared" si="55"/>
        <v>131104838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ЕУРОТЕРРА БЪЛГАРИЯ АД</v>
      </c>
      <c r="B916" s="105" t="str">
        <f t="shared" si="55"/>
        <v>131104838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ЕУРОТЕРРА БЪЛГАРИЯ АД</v>
      </c>
      <c r="B917" s="105" t="str">
        <f t="shared" si="55"/>
        <v>131104838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ЕУРОТЕРРА БЪЛГАРИЯ АД</v>
      </c>
      <c r="B918" s="105" t="str">
        <f t="shared" si="55"/>
        <v>131104838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ЕУРОТЕРРА БЪЛГАРИЯ АД</v>
      </c>
      <c r="B919" s="105" t="str">
        <f t="shared" si="55"/>
        <v>131104838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ЕУРОТЕРРА БЪЛГАРИЯ АД</v>
      </c>
      <c r="B920" s="105" t="str">
        <f t="shared" si="55"/>
        <v>131104838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ЕУРОТЕРРА БЪЛГАРИЯ АД</v>
      </c>
      <c r="B921" s="105" t="str">
        <f t="shared" si="55"/>
        <v>131104838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989</v>
      </c>
    </row>
    <row r="922" spans="1:8">
      <c r="A922" s="105" t="str">
        <f t="shared" si="54"/>
        <v>ЕУРОТЕРРА БЪЛГАРИЯ АД</v>
      </c>
      <c r="B922" s="105" t="str">
        <f t="shared" si="55"/>
        <v>131104838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ЕУРОТЕРРА БЪЛГАРИЯ АД</v>
      </c>
      <c r="B923" s="105" t="str">
        <f t="shared" si="55"/>
        <v>131104838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28</v>
      </c>
    </row>
    <row r="924" spans="1:8">
      <c r="A924" s="105" t="str">
        <f t="shared" si="54"/>
        <v>ЕУРОТЕРРА БЪЛГАРИЯ АД</v>
      </c>
      <c r="B924" s="105" t="str">
        <f t="shared" si="55"/>
        <v>131104838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ЕУРОТЕРРА БЪЛГАРИЯ АД</v>
      </c>
      <c r="B925" s="105" t="str">
        <f t="shared" si="55"/>
        <v>131104838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28</v>
      </c>
    </row>
    <row r="926" spans="1:8">
      <c r="A926" s="105" t="str">
        <f t="shared" si="54"/>
        <v>ЕУРОТЕРРА БЪЛГАРИЯ АД</v>
      </c>
      <c r="B926" s="105" t="str">
        <f t="shared" si="55"/>
        <v>131104838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ЕУРОТЕРРА БЪЛГАРИЯ АД</v>
      </c>
      <c r="B927" s="105" t="str">
        <f t="shared" si="55"/>
        <v>131104838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136</v>
      </c>
    </row>
    <row r="928" spans="1:8">
      <c r="A928" s="105" t="str">
        <f t="shared" si="54"/>
        <v>ЕУРОТЕРРА БЪЛГАРИЯ АД</v>
      </c>
      <c r="B928" s="105" t="str">
        <f t="shared" si="55"/>
        <v>131104838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ЕУРОТЕРРА БЪЛГАРИЯ АД</v>
      </c>
      <c r="B929" s="105" t="str">
        <f t="shared" si="55"/>
        <v>131104838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ЕУРОТЕРРА БЪЛГАРИЯ АД</v>
      </c>
      <c r="B930" s="105" t="str">
        <f t="shared" si="55"/>
        <v>131104838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111</v>
      </c>
    </row>
    <row r="931" spans="1:8">
      <c r="A931" s="105" t="str">
        <f t="shared" si="54"/>
        <v>ЕУРОТЕРРА БЪЛГАРИЯ АД</v>
      </c>
      <c r="B931" s="105" t="str">
        <f t="shared" si="55"/>
        <v>131104838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ЕУРОТЕРРА БЪЛГАРИЯ АД</v>
      </c>
      <c r="B932" s="105" t="str">
        <f t="shared" si="55"/>
        <v>131104838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30</v>
      </c>
    </row>
    <row r="933" spans="1:8">
      <c r="A933" s="105" t="str">
        <f t="shared" si="54"/>
        <v>ЕУРОТЕРРА БЪЛГАРИЯ АД</v>
      </c>
      <c r="B933" s="105" t="str">
        <f t="shared" si="55"/>
        <v>131104838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30</v>
      </c>
    </row>
    <row r="934" spans="1:8">
      <c r="A934" s="105" t="str">
        <f t="shared" si="54"/>
        <v>ЕУРОТЕРРА БЪЛГАРИЯ АД</v>
      </c>
      <c r="B934" s="105" t="str">
        <f t="shared" si="55"/>
        <v>131104838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ЕУРОТЕРРА БЪЛГАРИЯ АД</v>
      </c>
      <c r="B935" s="105" t="str">
        <f t="shared" si="55"/>
        <v>131104838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ЕУРОТЕРРА БЪЛГАРИЯ АД</v>
      </c>
      <c r="B936" s="105" t="str">
        <f t="shared" si="55"/>
        <v>131104838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ЕУРОТЕРРА БЪЛГАРИЯ АД</v>
      </c>
      <c r="B937" s="105" t="str">
        <f t="shared" si="55"/>
        <v>131104838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19</v>
      </c>
    </row>
    <row r="938" spans="1:8">
      <c r="A938" s="105" t="str">
        <f t="shared" si="54"/>
        <v>ЕУРОТЕРРА БЪЛГАРИЯ АД</v>
      </c>
      <c r="B938" s="105" t="str">
        <f t="shared" si="55"/>
        <v>131104838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ЕУРОТЕРРА БЪЛГАРИЯ АД</v>
      </c>
      <c r="B939" s="105" t="str">
        <f t="shared" si="55"/>
        <v>131104838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ЕУРОТЕРРА БЪЛГАРИЯ АД</v>
      </c>
      <c r="B940" s="105" t="str">
        <f t="shared" si="55"/>
        <v>131104838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ЕУРОТЕРРА БЪЛГАРИЯ АД</v>
      </c>
      <c r="B941" s="105" t="str">
        <f t="shared" si="55"/>
        <v>131104838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19</v>
      </c>
    </row>
    <row r="942" spans="1:8">
      <c r="A942" s="105" t="str">
        <f t="shared" si="54"/>
        <v>ЕУРОТЕРРА БЪЛГАРИЯ АД</v>
      </c>
      <c r="B942" s="105" t="str">
        <f t="shared" si="55"/>
        <v>131104838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324</v>
      </c>
    </row>
    <row r="943" spans="1:8">
      <c r="A943" s="105" t="str">
        <f t="shared" si="54"/>
        <v>ЕУРОТЕРРА БЪЛГАРИЯ АД</v>
      </c>
      <c r="B943" s="105" t="str">
        <f t="shared" si="55"/>
        <v>131104838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1313</v>
      </c>
    </row>
    <row r="944" spans="1:8">
      <c r="A944" s="105" t="str">
        <f t="shared" si="54"/>
        <v>ЕУРОТЕРРА БЪЛГАРИЯ АД</v>
      </c>
      <c r="B944" s="105" t="str">
        <f t="shared" si="55"/>
        <v>131104838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ЕУРОТЕРРА БЪЛГАРИЯ АД</v>
      </c>
      <c r="B945" s="105" t="str">
        <f t="shared" si="55"/>
        <v>131104838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989</v>
      </c>
    </row>
    <row r="946" spans="1:8">
      <c r="A946" s="105" t="str">
        <f t="shared" si="54"/>
        <v>ЕУРОТЕРРА БЪЛГАРИЯ АД</v>
      </c>
      <c r="B946" s="105" t="str">
        <f t="shared" si="55"/>
        <v>131104838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989</v>
      </c>
    </row>
    <row r="947" spans="1:8">
      <c r="A947" s="105" t="str">
        <f t="shared" si="54"/>
        <v>ЕУРОТЕРРА БЪЛГАРИЯ АД</v>
      </c>
      <c r="B947" s="105" t="str">
        <f t="shared" si="55"/>
        <v>131104838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ЕУРОТЕРРА БЪЛГАРИЯ АД</v>
      </c>
      <c r="B948" s="105" t="str">
        <f t="shared" si="55"/>
        <v>131104838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ЕУРОТЕРРА БЪЛГАРИЯ АД</v>
      </c>
      <c r="B949" s="105" t="str">
        <f t="shared" si="55"/>
        <v>131104838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ЕУРОТЕРРА БЪЛГАРИЯ АД</v>
      </c>
      <c r="B950" s="105" t="str">
        <f t="shared" si="55"/>
        <v>131104838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ЕУРОТЕРРА БЪЛГАРИЯ АД</v>
      </c>
      <c r="B951" s="105" t="str">
        <f t="shared" si="55"/>
        <v>131104838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ЕУРОТЕРРА БЪЛГАРИЯ АД</v>
      </c>
      <c r="B952" s="105" t="str">
        <f t="shared" si="55"/>
        <v>131104838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ЕУРОТЕРРА БЪЛГАРИЯ АД</v>
      </c>
      <c r="B953" s="105" t="str">
        <f t="shared" si="55"/>
        <v>131104838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989</v>
      </c>
    </row>
    <row r="954" spans="1:8">
      <c r="A954" s="105" t="str">
        <f t="shared" si="54"/>
        <v>ЕУРОТЕРРА БЪЛГАРИЯ АД</v>
      </c>
      <c r="B954" s="105" t="str">
        <f t="shared" si="55"/>
        <v>131104838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ЕУРОТЕРРА БЪЛГАРИЯ АД</v>
      </c>
      <c r="B955" s="105" t="str">
        <f t="shared" si="55"/>
        <v>131104838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28</v>
      </c>
    </row>
    <row r="956" spans="1:8">
      <c r="A956" s="105" t="str">
        <f t="shared" si="54"/>
        <v>ЕУРОТЕРРА БЪЛГАРИЯ АД</v>
      </c>
      <c r="B956" s="105" t="str">
        <f t="shared" si="55"/>
        <v>131104838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ЕУРОТЕРРА БЪЛГАРИЯ АД</v>
      </c>
      <c r="B957" s="105" t="str">
        <f t="shared" si="55"/>
        <v>131104838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28</v>
      </c>
    </row>
    <row r="958" spans="1:8">
      <c r="A958" s="105" t="str">
        <f t="shared" si="54"/>
        <v>ЕУРОТЕРРА БЪЛГАРИЯ АД</v>
      </c>
      <c r="B958" s="105" t="str">
        <f t="shared" si="55"/>
        <v>131104838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ЕУРОТЕРРА БЪЛГАРИЯ АД</v>
      </c>
      <c r="B959" s="105" t="str">
        <f t="shared" si="55"/>
        <v>131104838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136</v>
      </c>
    </row>
    <row r="960" spans="1:8">
      <c r="A960" s="105" t="str">
        <f t="shared" si="54"/>
        <v>ЕУРОТЕРРА БЪЛГАРИЯ АД</v>
      </c>
      <c r="B960" s="105" t="str">
        <f t="shared" si="55"/>
        <v>131104838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ЕУРОТЕРРА БЪЛГАРИЯ АД</v>
      </c>
      <c r="B961" s="105" t="str">
        <f t="shared" si="55"/>
        <v>131104838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ЕУРОТЕРРА БЪЛГАРИЯ АД</v>
      </c>
      <c r="B962" s="105" t="str">
        <f t="shared" si="55"/>
        <v>131104838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111</v>
      </c>
    </row>
    <row r="963" spans="1:8">
      <c r="A963" s="105" t="str">
        <f t="shared" si="54"/>
        <v>ЕУРОТЕРРА БЪЛГАРИЯ АД</v>
      </c>
      <c r="B963" s="105" t="str">
        <f t="shared" si="55"/>
        <v>131104838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ЕУРОТЕРРА БЪЛГАРИЯ АД</v>
      </c>
      <c r="B964" s="105" t="str">
        <f t="shared" si="55"/>
        <v>131104838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30</v>
      </c>
    </row>
    <row r="965" spans="1:8">
      <c r="A965" s="105" t="str">
        <f t="shared" si="54"/>
        <v>ЕУРОТЕРРА БЪЛГАРИЯ АД</v>
      </c>
      <c r="B965" s="105" t="str">
        <f t="shared" si="55"/>
        <v>131104838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30</v>
      </c>
    </row>
    <row r="966" spans="1:8">
      <c r="A966" s="105" t="str">
        <f t="shared" si="54"/>
        <v>ЕУРОТЕРРА БЪЛГАРИЯ АД</v>
      </c>
      <c r="B966" s="105" t="str">
        <f t="shared" si="55"/>
        <v>131104838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ЕУРОТЕРРА БЪЛГАРИЯ АД</v>
      </c>
      <c r="B967" s="105" t="str">
        <f t="shared" si="55"/>
        <v>131104838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ЕУРОТЕРРА БЪЛГАРИЯ АД</v>
      </c>
      <c r="B968" s="105" t="str">
        <f t="shared" si="55"/>
        <v>131104838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ЕУРОТЕРРА БЪЛГАРИЯ АД</v>
      </c>
      <c r="B969" s="105" t="str">
        <f t="shared" si="55"/>
        <v>131104838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19</v>
      </c>
    </row>
    <row r="970" spans="1:8">
      <c r="A970" s="105" t="str">
        <f t="shared" si="54"/>
        <v>ЕУРОТЕРРА БЪЛГАРИЯ АД</v>
      </c>
      <c r="B970" s="105" t="str">
        <f t="shared" si="55"/>
        <v>131104838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ЕУРОТЕРРА БЪЛГАРИЯ АД</v>
      </c>
      <c r="B971" s="105" t="str">
        <f t="shared" si="55"/>
        <v>131104838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ЕУРОТЕРРА БЪЛГАРИЯ АД</v>
      </c>
      <c r="B972" s="105" t="str">
        <f t="shared" si="55"/>
        <v>131104838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ЕУРОТЕРРА БЪЛГАРИЯ АД</v>
      </c>
      <c r="B973" s="105" t="str">
        <f t="shared" si="55"/>
        <v>131104838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19</v>
      </c>
    </row>
    <row r="974" spans="1:8">
      <c r="A974" s="105" t="str">
        <f t="shared" si="54"/>
        <v>ЕУРОТЕРРА БЪЛГАРИЯ АД</v>
      </c>
      <c r="B974" s="105" t="str">
        <f t="shared" si="55"/>
        <v>131104838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324</v>
      </c>
    </row>
    <row r="975" spans="1:8">
      <c r="A975" s="105" t="str">
        <f t="shared" si="54"/>
        <v>ЕУРОТЕРРА БЪЛГАРИЯ АД</v>
      </c>
      <c r="B975" s="105" t="str">
        <f t="shared" si="55"/>
        <v>131104838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1313</v>
      </c>
    </row>
    <row r="976" spans="1:8">
      <c r="A976" s="105" t="str">
        <f t="shared" ref="A976:A1039" si="57">pdeName</f>
        <v>ЕУРОТЕРРА БЪЛГАРИЯ АД</v>
      </c>
      <c r="B976" s="105" t="str">
        <f t="shared" ref="B976:B1039" si="58">pdeBulstat</f>
        <v>131104838</v>
      </c>
      <c r="C976" s="581">
        <f t="shared" ref="C976:C1039" si="5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ЕУРОТЕРРА БЪЛГАРИЯ АД</v>
      </c>
      <c r="B977" s="105" t="str">
        <f t="shared" si="58"/>
        <v>131104838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ЕУРОТЕРРА БЪЛГАРИЯ АД</v>
      </c>
      <c r="B978" s="105" t="str">
        <f t="shared" si="58"/>
        <v>131104838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ЕУРОТЕРРА БЪЛГАРИЯ АД</v>
      </c>
      <c r="B979" s="105" t="str">
        <f t="shared" si="58"/>
        <v>131104838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ЕУРОТЕРРА БЪЛГАРИЯ АД</v>
      </c>
      <c r="B980" s="105" t="str">
        <f t="shared" si="58"/>
        <v>131104838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ЕУРОТЕРРА БЪЛГАРИЯ АД</v>
      </c>
      <c r="B981" s="105" t="str">
        <f t="shared" si="58"/>
        <v>131104838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ЕУРОТЕРРА БЪЛГАРИЯ АД</v>
      </c>
      <c r="B982" s="105" t="str">
        <f t="shared" si="58"/>
        <v>131104838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ЕУРОТЕРРА БЪЛГАРИЯ АД</v>
      </c>
      <c r="B983" s="105" t="str">
        <f t="shared" si="58"/>
        <v>131104838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ЕУРОТЕРРА БЪЛГАРИЯ АД</v>
      </c>
      <c r="B984" s="105" t="str">
        <f t="shared" si="58"/>
        <v>131104838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ЕУРОТЕРРА БЪЛГАРИЯ АД</v>
      </c>
      <c r="B985" s="105" t="str">
        <f t="shared" si="58"/>
        <v>131104838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ЕУРОТЕРРА БЪЛГАРИЯ АД</v>
      </c>
      <c r="B986" s="105" t="str">
        <f t="shared" si="58"/>
        <v>131104838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ЕУРОТЕРРА БЪЛГАРИЯ АД</v>
      </c>
      <c r="B987" s="105" t="str">
        <f t="shared" si="58"/>
        <v>131104838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ЕУРОТЕРРА БЪЛГАРИЯ АД</v>
      </c>
      <c r="B988" s="105" t="str">
        <f t="shared" si="58"/>
        <v>131104838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ЕУРОТЕРРА БЪЛГАРИЯ АД</v>
      </c>
      <c r="B989" s="105" t="str">
        <f t="shared" si="58"/>
        <v>131104838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ЕУРОТЕРРА БЪЛГАРИЯ АД</v>
      </c>
      <c r="B990" s="105" t="str">
        <f t="shared" si="58"/>
        <v>131104838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ЕУРОТЕРРА БЪЛГАРИЯ АД</v>
      </c>
      <c r="B991" s="105" t="str">
        <f t="shared" si="58"/>
        <v>131104838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ЕУРОТЕРРА БЪЛГАРИЯ АД</v>
      </c>
      <c r="B992" s="105" t="str">
        <f t="shared" si="58"/>
        <v>131104838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ЕУРОТЕРРА БЪЛГАРИЯ АД</v>
      </c>
      <c r="B993" s="105" t="str">
        <f t="shared" si="58"/>
        <v>131104838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ЕУРОТЕРРА БЪЛГАРИЯ АД</v>
      </c>
      <c r="B994" s="105" t="str">
        <f t="shared" si="58"/>
        <v>131104838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ЕУРОТЕРРА БЪЛГАРИЯ АД</v>
      </c>
      <c r="B995" s="105" t="str">
        <f t="shared" si="58"/>
        <v>131104838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ЕУРОТЕРРА БЪЛГАРИЯ АД</v>
      </c>
      <c r="B996" s="105" t="str">
        <f t="shared" si="58"/>
        <v>131104838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ЕУРОТЕРРА БЪЛГАРИЯ АД</v>
      </c>
      <c r="B997" s="105" t="str">
        <f t="shared" si="58"/>
        <v>131104838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ЕУРОТЕРРА БЪЛГАРИЯ АД</v>
      </c>
      <c r="B998" s="105" t="str">
        <f t="shared" si="58"/>
        <v>131104838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ЕУРОТЕРРА БЪЛГАРИЯ АД</v>
      </c>
      <c r="B999" s="105" t="str">
        <f t="shared" si="58"/>
        <v>131104838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ЕУРОТЕРРА БЪЛГАРИЯ АД</v>
      </c>
      <c r="B1000" s="105" t="str">
        <f t="shared" si="58"/>
        <v>131104838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ЕУРОТЕРРА БЪЛГАРИЯ АД</v>
      </c>
      <c r="B1001" s="105" t="str">
        <f t="shared" si="58"/>
        <v>131104838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ЕУРОТЕРРА БЪЛГАРИЯ АД</v>
      </c>
      <c r="B1002" s="105" t="str">
        <f t="shared" si="58"/>
        <v>131104838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ЕУРОТЕРРА БЪЛГАРИЯ АД</v>
      </c>
      <c r="B1003" s="105" t="str">
        <f t="shared" si="58"/>
        <v>131104838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ЕУРОТЕРРА БЪЛГАРИЯ АД</v>
      </c>
      <c r="B1004" s="105" t="str">
        <f t="shared" si="58"/>
        <v>131104838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ЕУРОТЕРРА БЪЛГАРИЯ АД</v>
      </c>
      <c r="B1005" s="105" t="str">
        <f t="shared" si="58"/>
        <v>131104838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ЕУРОТЕРРА БЪЛГАРИЯ АД</v>
      </c>
      <c r="B1006" s="105" t="str">
        <f t="shared" si="58"/>
        <v>131104838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ЕУРОТЕРРА БЪЛГАРИЯ АД</v>
      </c>
      <c r="B1007" s="105" t="str">
        <f t="shared" si="58"/>
        <v>131104838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ЕУРОТЕРРА БЪЛГАРИЯ АД</v>
      </c>
      <c r="B1008" s="105" t="str">
        <f t="shared" si="58"/>
        <v>131104838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705</v>
      </c>
    </row>
    <row r="1009" spans="1:8">
      <c r="A1009" s="105" t="str">
        <f t="shared" si="57"/>
        <v>ЕУРОТЕРРА БЪЛГАРИЯ АД</v>
      </c>
      <c r="B1009" s="105" t="str">
        <f t="shared" si="58"/>
        <v>131104838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705</v>
      </c>
    </row>
    <row r="1010" spans="1:8">
      <c r="A1010" s="105" t="str">
        <f t="shared" si="57"/>
        <v>ЕУРОТЕРРА БЪЛГАРИЯ АД</v>
      </c>
      <c r="B1010" s="105" t="str">
        <f t="shared" si="58"/>
        <v>131104838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ЕУРОТЕРРА БЪЛГАРИЯ АД</v>
      </c>
      <c r="B1011" s="105" t="str">
        <f t="shared" si="58"/>
        <v>131104838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ЕУРОТЕРРА БЪЛГАРИЯ АД</v>
      </c>
      <c r="B1012" s="105" t="str">
        <f t="shared" si="58"/>
        <v>131104838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12390</v>
      </c>
    </row>
    <row r="1013" spans="1:8">
      <c r="A1013" s="105" t="str">
        <f t="shared" si="57"/>
        <v>ЕУРОТЕРРА БЪЛГАРИЯ АД</v>
      </c>
      <c r="B1013" s="105" t="str">
        <f t="shared" si="58"/>
        <v>131104838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12390</v>
      </c>
    </row>
    <row r="1014" spans="1:8">
      <c r="A1014" s="105" t="str">
        <f t="shared" si="57"/>
        <v>ЕУРОТЕРРА БЪЛГАРИЯ АД</v>
      </c>
      <c r="B1014" s="105" t="str">
        <f t="shared" si="58"/>
        <v>131104838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ЕУРОТЕРРА БЪЛГАРИЯ АД</v>
      </c>
      <c r="B1015" s="105" t="str">
        <f t="shared" si="58"/>
        <v>131104838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ЕУРОТЕРРА БЪЛГАРИЯ АД</v>
      </c>
      <c r="B1016" s="105" t="str">
        <f t="shared" si="58"/>
        <v>131104838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ЕУРОТЕРРА БЪЛГАРИЯ АД</v>
      </c>
      <c r="B1017" s="105" t="str">
        <f t="shared" si="58"/>
        <v>131104838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ЕУРОТЕРРА БЪЛГАРИЯ АД</v>
      </c>
      <c r="B1018" s="105" t="str">
        <f t="shared" si="58"/>
        <v>131104838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ЕУРОТЕРРА БЪЛГАРИЯ АД</v>
      </c>
      <c r="B1019" s="105" t="str">
        <f t="shared" si="58"/>
        <v>131104838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ЕУРОТЕРРА БЪЛГАРИЯ АД</v>
      </c>
      <c r="B1020" s="105" t="str">
        <f t="shared" si="58"/>
        <v>131104838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ЕУРОТЕРРА БЪЛГАРИЯ АД</v>
      </c>
      <c r="B1021" s="105" t="str">
        <f t="shared" si="58"/>
        <v>131104838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ЕУРОТЕРРА БЪЛГАРИЯ АД</v>
      </c>
      <c r="B1022" s="105" t="str">
        <f t="shared" si="58"/>
        <v>131104838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13095</v>
      </c>
    </row>
    <row r="1023" spans="1:8">
      <c r="A1023" s="105" t="str">
        <f t="shared" si="57"/>
        <v>ЕУРОТЕРРА БЪЛГАРИЯ АД</v>
      </c>
      <c r="B1023" s="105" t="str">
        <f t="shared" si="58"/>
        <v>131104838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ЕУРОТЕРРА БЪЛГАРИЯ АД</v>
      </c>
      <c r="B1024" s="105" t="str">
        <f t="shared" si="58"/>
        <v>131104838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ЕУРОТЕРРА БЪЛГАРИЯ АД</v>
      </c>
      <c r="B1025" s="105" t="str">
        <f t="shared" si="58"/>
        <v>131104838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ЕУРОТЕРРА БЪЛГАРИЯ АД</v>
      </c>
      <c r="B1026" s="105" t="str">
        <f t="shared" si="58"/>
        <v>131104838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ЕУРОТЕРРА БЪЛГАРИЯ АД</v>
      </c>
      <c r="B1027" s="105" t="str">
        <f t="shared" si="58"/>
        <v>131104838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ЕУРОТЕРРА БЪЛГАРИЯ АД</v>
      </c>
      <c r="B1028" s="105" t="str">
        <f t="shared" si="58"/>
        <v>131104838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ЕУРОТЕРРА БЪЛГАРИЯ АД</v>
      </c>
      <c r="B1029" s="105" t="str">
        <f t="shared" si="58"/>
        <v>131104838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ЕУРОТЕРРА БЪЛГАРИЯ АД</v>
      </c>
      <c r="B1030" s="105" t="str">
        <f t="shared" si="58"/>
        <v>131104838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ЕУРОТЕРРА БЪЛГАРИЯ АД</v>
      </c>
      <c r="B1031" s="105" t="str">
        <f t="shared" si="58"/>
        <v>131104838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ЕУРОТЕРРА БЪЛГАРИЯ АД</v>
      </c>
      <c r="B1032" s="105" t="str">
        <f t="shared" si="58"/>
        <v>131104838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ЕУРОТЕРРА БЪЛГАРИЯ АД</v>
      </c>
      <c r="B1033" s="105" t="str">
        <f t="shared" si="58"/>
        <v>131104838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1155</v>
      </c>
    </row>
    <row r="1034" spans="1:8">
      <c r="A1034" s="105" t="str">
        <f t="shared" si="57"/>
        <v>ЕУРОТЕРРА БЪЛГАРИЯ АД</v>
      </c>
      <c r="B1034" s="105" t="str">
        <f t="shared" si="58"/>
        <v>131104838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ЕУРОТЕРРА БЪЛГАРИЯ АД</v>
      </c>
      <c r="B1035" s="105" t="str">
        <f t="shared" si="58"/>
        <v>131104838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ЕУРОТЕРРА БЪЛГАРИЯ АД</v>
      </c>
      <c r="B1036" s="105" t="str">
        <f t="shared" si="58"/>
        <v>131104838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906</v>
      </c>
    </row>
    <row r="1037" spans="1:8">
      <c r="A1037" s="105" t="str">
        <f t="shared" si="57"/>
        <v>ЕУРОТЕРРА БЪЛГАРИЯ АД</v>
      </c>
      <c r="B1037" s="105" t="str">
        <f t="shared" si="58"/>
        <v>131104838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249</v>
      </c>
    </row>
    <row r="1038" spans="1:8">
      <c r="A1038" s="105" t="str">
        <f t="shared" si="57"/>
        <v>ЕУРОТЕРРА БЪЛГАРИЯ АД</v>
      </c>
      <c r="B1038" s="105" t="str">
        <f t="shared" si="58"/>
        <v>131104838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297</v>
      </c>
    </row>
    <row r="1039" spans="1:8">
      <c r="A1039" s="105" t="str">
        <f t="shared" si="57"/>
        <v>ЕУРОТЕРРА БЪЛГАРИЯ АД</v>
      </c>
      <c r="B1039" s="105" t="str">
        <f t="shared" si="58"/>
        <v>131104838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ЕУРОТЕРРА БЪЛГАРИЯ АД</v>
      </c>
      <c r="B1040" s="105" t="str">
        <f t="shared" ref="B1040:B1103" si="61">pdeBulstat</f>
        <v>131104838</v>
      </c>
      <c r="C1040" s="581">
        <f t="shared" ref="C1040:C1103" si="62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>
      <c r="A1041" s="105" t="str">
        <f t="shared" si="60"/>
        <v>ЕУРОТЕРРА БЪЛГАРИЯ АД</v>
      </c>
      <c r="B1041" s="105" t="str">
        <f t="shared" si="61"/>
        <v>131104838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168</v>
      </c>
    </row>
    <row r="1042" spans="1:8">
      <c r="A1042" s="105" t="str">
        <f t="shared" si="60"/>
        <v>ЕУРОТЕРРА БЪЛГАРИЯ АД</v>
      </c>
      <c r="B1042" s="105" t="str">
        <f t="shared" si="61"/>
        <v>131104838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>
      <c r="A1043" s="105" t="str">
        <f t="shared" si="60"/>
        <v>ЕУРОТЕРРА БЪЛГАРИЯ АД</v>
      </c>
      <c r="B1043" s="105" t="str">
        <f t="shared" si="61"/>
        <v>131104838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118</v>
      </c>
    </row>
    <row r="1044" spans="1:8">
      <c r="A1044" s="105" t="str">
        <f t="shared" si="60"/>
        <v>ЕУРОТЕРРА БЪЛГАРИЯ АД</v>
      </c>
      <c r="B1044" s="105" t="str">
        <f t="shared" si="61"/>
        <v>131104838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ЕУРОТЕРРА БЪЛГАРИЯ АД</v>
      </c>
      <c r="B1045" s="105" t="str">
        <f t="shared" si="61"/>
        <v>131104838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113</v>
      </c>
    </row>
    <row r="1046" spans="1:8">
      <c r="A1046" s="105" t="str">
        <f t="shared" si="60"/>
        <v>ЕУРОТЕРРА БЪЛГАРИЯ АД</v>
      </c>
      <c r="B1046" s="105" t="str">
        <f t="shared" si="61"/>
        <v>131104838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>
      <c r="A1047" s="105" t="str">
        <f t="shared" si="60"/>
        <v>ЕУРОТЕРРА БЪЛГАРИЯ АД</v>
      </c>
      <c r="B1047" s="105" t="str">
        <f t="shared" si="61"/>
        <v>131104838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>
      <c r="A1048" s="105" t="str">
        <f t="shared" si="60"/>
        <v>ЕУРОТЕРРА БЪЛГАРИЯ АД</v>
      </c>
      <c r="B1048" s="105" t="str">
        <f t="shared" si="61"/>
        <v>131104838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34</v>
      </c>
    </row>
    <row r="1049" spans="1:8">
      <c r="A1049" s="105" t="str">
        <f t="shared" si="60"/>
        <v>ЕУРОТЕРРА БЪЛГАРИЯ АД</v>
      </c>
      <c r="B1049" s="105" t="str">
        <f t="shared" si="61"/>
        <v>131104838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1486</v>
      </c>
    </row>
    <row r="1050" spans="1:8">
      <c r="A1050" s="105" t="str">
        <f t="shared" si="60"/>
        <v>ЕУРОТЕРРА БЪЛГАРИЯ АД</v>
      </c>
      <c r="B1050" s="105" t="str">
        <f t="shared" si="61"/>
        <v>131104838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14581</v>
      </c>
    </row>
    <row r="1051" spans="1:8">
      <c r="A1051" s="105" t="str">
        <f t="shared" si="60"/>
        <v>ЕУРОТЕРРА БЪЛГАРИЯ АД</v>
      </c>
      <c r="B1051" s="105" t="str">
        <f t="shared" si="61"/>
        <v>131104838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ЕУРОТЕРРА БЪЛГАРИЯ АД</v>
      </c>
      <c r="B1052" s="105" t="str">
        <f t="shared" si="61"/>
        <v>131104838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ЕУРОТЕРРА БЪЛГАРИЯ АД</v>
      </c>
      <c r="B1053" s="105" t="str">
        <f t="shared" si="61"/>
        <v>131104838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ЕУРОТЕРРА БЪЛГАРИЯ АД</v>
      </c>
      <c r="B1054" s="105" t="str">
        <f t="shared" si="61"/>
        <v>131104838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ЕУРОТЕРРА БЪЛГАРИЯ АД</v>
      </c>
      <c r="B1055" s="105" t="str">
        <f t="shared" si="61"/>
        <v>131104838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ЕУРОТЕРРА БЪЛГАРИЯ АД</v>
      </c>
      <c r="B1056" s="105" t="str">
        <f t="shared" si="61"/>
        <v>131104838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ЕУРОТЕРРА БЪЛГАРИЯ АД</v>
      </c>
      <c r="B1057" s="105" t="str">
        <f t="shared" si="61"/>
        <v>131104838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ЕУРОТЕРРА БЪЛГАРИЯ АД</v>
      </c>
      <c r="B1058" s="105" t="str">
        <f t="shared" si="61"/>
        <v>131104838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ЕУРОТЕРРА БЪЛГАРИЯ АД</v>
      </c>
      <c r="B1059" s="105" t="str">
        <f t="shared" si="61"/>
        <v>131104838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ЕУРОТЕРРА БЪЛГАРИЯ АД</v>
      </c>
      <c r="B1060" s="105" t="str">
        <f t="shared" si="61"/>
        <v>131104838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ЕУРОТЕРРА БЪЛГАРИЯ АД</v>
      </c>
      <c r="B1061" s="105" t="str">
        <f t="shared" si="61"/>
        <v>131104838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ЕУРОТЕРРА БЪЛГАРИЯ АД</v>
      </c>
      <c r="B1062" s="105" t="str">
        <f t="shared" si="61"/>
        <v>131104838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ЕУРОТЕРРА БЪЛГАРИЯ АД</v>
      </c>
      <c r="B1063" s="105" t="str">
        <f t="shared" si="61"/>
        <v>131104838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ЕУРОТЕРРА БЪЛГАРИЯ АД</v>
      </c>
      <c r="B1064" s="105" t="str">
        <f t="shared" si="61"/>
        <v>131104838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ЕУРОТЕРРА БЪЛГАРИЯ АД</v>
      </c>
      <c r="B1065" s="105" t="str">
        <f t="shared" si="61"/>
        <v>131104838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ЕУРОТЕРРА БЪЛГАРИЯ АД</v>
      </c>
      <c r="B1066" s="105" t="str">
        <f t="shared" si="61"/>
        <v>131104838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ЕУРОТЕРРА БЪЛГАРИЯ АД</v>
      </c>
      <c r="B1067" s="105" t="str">
        <f t="shared" si="61"/>
        <v>131104838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ЕУРОТЕРРА БЪЛГАРИЯ АД</v>
      </c>
      <c r="B1068" s="105" t="str">
        <f t="shared" si="61"/>
        <v>131104838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ЕУРОТЕРРА БЪЛГАРИЯ АД</v>
      </c>
      <c r="B1069" s="105" t="str">
        <f t="shared" si="61"/>
        <v>131104838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ЕУРОТЕРРА БЪЛГАРИЯ АД</v>
      </c>
      <c r="B1070" s="105" t="str">
        <f t="shared" si="61"/>
        <v>131104838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ЕУРОТЕРРА БЪЛГАРИЯ АД</v>
      </c>
      <c r="B1071" s="105" t="str">
        <f t="shared" si="61"/>
        <v>131104838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ЕУРОТЕРРА БЪЛГАРИЯ АД</v>
      </c>
      <c r="B1072" s="105" t="str">
        <f t="shared" si="61"/>
        <v>131104838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ЕУРОТЕРРА БЪЛГАРИЯ АД</v>
      </c>
      <c r="B1073" s="105" t="str">
        <f t="shared" si="61"/>
        <v>131104838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ЕУРОТЕРРА БЪЛГАРИЯ АД</v>
      </c>
      <c r="B1074" s="105" t="str">
        <f t="shared" si="61"/>
        <v>131104838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ЕУРОТЕРРА БЪЛГАРИЯ АД</v>
      </c>
      <c r="B1075" s="105" t="str">
        <f t="shared" si="61"/>
        <v>131104838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ЕУРОТЕРРА БЪЛГАРИЯ АД</v>
      </c>
      <c r="B1076" s="105" t="str">
        <f t="shared" si="61"/>
        <v>131104838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1155</v>
      </c>
    </row>
    <row r="1077" spans="1:8">
      <c r="A1077" s="105" t="str">
        <f t="shared" si="60"/>
        <v>ЕУРОТЕРРА БЪЛГАРИЯ АД</v>
      </c>
      <c r="B1077" s="105" t="str">
        <f t="shared" si="61"/>
        <v>131104838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ЕУРОТЕРРА БЪЛГАРИЯ АД</v>
      </c>
      <c r="B1078" s="105" t="str">
        <f t="shared" si="61"/>
        <v>131104838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ЕУРОТЕРРА БЪЛГАРИЯ АД</v>
      </c>
      <c r="B1079" s="105" t="str">
        <f t="shared" si="61"/>
        <v>131104838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906</v>
      </c>
    </row>
    <row r="1080" spans="1:8">
      <c r="A1080" s="105" t="str">
        <f t="shared" si="60"/>
        <v>ЕУРОТЕРРА БЪЛГАРИЯ АД</v>
      </c>
      <c r="B1080" s="105" t="str">
        <f t="shared" si="61"/>
        <v>131104838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249</v>
      </c>
    </row>
    <row r="1081" spans="1:8">
      <c r="A1081" s="105" t="str">
        <f t="shared" si="60"/>
        <v>ЕУРОТЕРРА БЪЛГАРИЯ АД</v>
      </c>
      <c r="B1081" s="105" t="str">
        <f t="shared" si="61"/>
        <v>131104838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297</v>
      </c>
    </row>
    <row r="1082" spans="1:8">
      <c r="A1082" s="105" t="str">
        <f t="shared" si="60"/>
        <v>ЕУРОТЕРРА БЪЛГАРИЯ АД</v>
      </c>
      <c r="B1082" s="105" t="str">
        <f t="shared" si="61"/>
        <v>131104838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ЕУРОТЕРРА БЪЛГАРИЯ АД</v>
      </c>
      <c r="B1083" s="105" t="str">
        <f t="shared" si="61"/>
        <v>131104838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>
      <c r="A1084" s="105" t="str">
        <f t="shared" si="60"/>
        <v>ЕУРОТЕРРА БЪЛГАРИЯ АД</v>
      </c>
      <c r="B1084" s="105" t="str">
        <f t="shared" si="61"/>
        <v>131104838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168</v>
      </c>
    </row>
    <row r="1085" spans="1:8">
      <c r="A1085" s="105" t="str">
        <f t="shared" si="60"/>
        <v>ЕУРОТЕРРА БЪЛГАРИЯ АД</v>
      </c>
      <c r="B1085" s="105" t="str">
        <f t="shared" si="61"/>
        <v>131104838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>
      <c r="A1086" s="105" t="str">
        <f t="shared" si="60"/>
        <v>ЕУРОТЕРРА БЪЛГАРИЯ АД</v>
      </c>
      <c r="B1086" s="105" t="str">
        <f t="shared" si="61"/>
        <v>131104838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118</v>
      </c>
    </row>
    <row r="1087" spans="1:8">
      <c r="A1087" s="105" t="str">
        <f t="shared" si="60"/>
        <v>ЕУРОТЕРРА БЪЛГАРИЯ АД</v>
      </c>
      <c r="B1087" s="105" t="str">
        <f t="shared" si="61"/>
        <v>131104838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ЕУРОТЕРРА БЪЛГАРИЯ АД</v>
      </c>
      <c r="B1088" s="105" t="str">
        <f t="shared" si="61"/>
        <v>131104838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113</v>
      </c>
    </row>
    <row r="1089" spans="1:8">
      <c r="A1089" s="105" t="str">
        <f t="shared" si="60"/>
        <v>ЕУРОТЕРРА БЪЛГАРИЯ АД</v>
      </c>
      <c r="B1089" s="105" t="str">
        <f t="shared" si="61"/>
        <v>131104838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>
      <c r="A1090" s="105" t="str">
        <f t="shared" si="60"/>
        <v>ЕУРОТЕРРА БЪЛГАРИЯ АД</v>
      </c>
      <c r="B1090" s="105" t="str">
        <f t="shared" si="61"/>
        <v>131104838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>
      <c r="A1091" s="105" t="str">
        <f t="shared" si="60"/>
        <v>ЕУРОТЕРРА БЪЛГАРИЯ АД</v>
      </c>
      <c r="B1091" s="105" t="str">
        <f t="shared" si="61"/>
        <v>131104838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34</v>
      </c>
    </row>
    <row r="1092" spans="1:8">
      <c r="A1092" s="105" t="str">
        <f t="shared" si="60"/>
        <v>ЕУРОТЕРРА БЪЛГАРИЯ АД</v>
      </c>
      <c r="B1092" s="105" t="str">
        <f t="shared" si="61"/>
        <v>131104838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1486</v>
      </c>
    </row>
    <row r="1093" spans="1:8">
      <c r="A1093" s="105" t="str">
        <f t="shared" si="60"/>
        <v>ЕУРОТЕРРА БЪЛГАРИЯ АД</v>
      </c>
      <c r="B1093" s="105" t="str">
        <f t="shared" si="61"/>
        <v>131104838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1486</v>
      </c>
    </row>
    <row r="1094" spans="1:8">
      <c r="A1094" s="105" t="str">
        <f t="shared" si="60"/>
        <v>ЕУРОТЕРРА БЪЛГАРИЯ АД</v>
      </c>
      <c r="B1094" s="105" t="str">
        <f t="shared" si="61"/>
        <v>131104838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705</v>
      </c>
    </row>
    <row r="1095" spans="1:8">
      <c r="A1095" s="105" t="str">
        <f t="shared" si="60"/>
        <v>ЕУРОТЕРРА БЪЛГАРИЯ АД</v>
      </c>
      <c r="B1095" s="105" t="str">
        <f t="shared" si="61"/>
        <v>131104838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705</v>
      </c>
    </row>
    <row r="1096" spans="1:8">
      <c r="A1096" s="105" t="str">
        <f t="shared" si="60"/>
        <v>ЕУРОТЕРРА БЪЛГАРИЯ АД</v>
      </c>
      <c r="B1096" s="105" t="str">
        <f t="shared" si="61"/>
        <v>131104838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ЕУРОТЕРРА БЪЛГАРИЯ АД</v>
      </c>
      <c r="B1097" s="105" t="str">
        <f t="shared" si="61"/>
        <v>131104838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ЕУРОТЕРРА БЪЛГАРИЯ АД</v>
      </c>
      <c r="B1098" s="105" t="str">
        <f t="shared" si="61"/>
        <v>131104838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12390</v>
      </c>
    </row>
    <row r="1099" spans="1:8">
      <c r="A1099" s="105" t="str">
        <f t="shared" si="60"/>
        <v>ЕУРОТЕРРА БЪЛГАРИЯ АД</v>
      </c>
      <c r="B1099" s="105" t="str">
        <f t="shared" si="61"/>
        <v>131104838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12390</v>
      </c>
    </row>
    <row r="1100" spans="1:8">
      <c r="A1100" s="105" t="str">
        <f t="shared" si="60"/>
        <v>ЕУРОТЕРРА БЪЛГАРИЯ АД</v>
      </c>
      <c r="B1100" s="105" t="str">
        <f t="shared" si="61"/>
        <v>131104838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ЕУРОТЕРРА БЪЛГАРИЯ АД</v>
      </c>
      <c r="B1101" s="105" t="str">
        <f t="shared" si="61"/>
        <v>131104838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ЕУРОТЕРРА БЪЛГАРИЯ АД</v>
      </c>
      <c r="B1102" s="105" t="str">
        <f t="shared" si="61"/>
        <v>131104838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ЕУРОТЕРРА БЪЛГАРИЯ АД</v>
      </c>
      <c r="B1103" s="105" t="str">
        <f t="shared" si="61"/>
        <v>131104838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ЕУРОТЕРРА БЪЛГАРИЯ АД</v>
      </c>
      <c r="B1104" s="105" t="str">
        <f t="shared" ref="B1104:B1167" si="64">pdeBulstat</f>
        <v>131104838</v>
      </c>
      <c r="C1104" s="581">
        <f t="shared" ref="C1104:C1167" si="65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ЕУРОТЕРРА БЪЛГАРИЯ АД</v>
      </c>
      <c r="B1105" s="105" t="str">
        <f t="shared" si="64"/>
        <v>131104838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ЕУРОТЕРРА БЪЛГАРИЯ АД</v>
      </c>
      <c r="B1106" s="105" t="str">
        <f t="shared" si="64"/>
        <v>131104838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ЕУРОТЕРРА БЪЛГАРИЯ АД</v>
      </c>
      <c r="B1107" s="105" t="str">
        <f t="shared" si="64"/>
        <v>131104838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ЕУРОТЕРРА БЪЛГАРИЯ АД</v>
      </c>
      <c r="B1108" s="105" t="str">
        <f t="shared" si="64"/>
        <v>131104838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13095</v>
      </c>
    </row>
    <row r="1109" spans="1:8">
      <c r="A1109" s="105" t="str">
        <f t="shared" si="63"/>
        <v>ЕУРОТЕРРА БЪЛГАРИЯ АД</v>
      </c>
      <c r="B1109" s="105" t="str">
        <f t="shared" si="64"/>
        <v>131104838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ЕУРОТЕРРА БЪЛГАРИЯ АД</v>
      </c>
      <c r="B1110" s="105" t="str">
        <f t="shared" si="64"/>
        <v>131104838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ЕУРОТЕРРА БЪЛГАРИЯ АД</v>
      </c>
      <c r="B1111" s="105" t="str">
        <f t="shared" si="64"/>
        <v>131104838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ЕУРОТЕРРА БЪЛГАРИЯ АД</v>
      </c>
      <c r="B1112" s="105" t="str">
        <f t="shared" si="64"/>
        <v>131104838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ЕУРОТЕРРА БЪЛГАРИЯ АД</v>
      </c>
      <c r="B1113" s="105" t="str">
        <f t="shared" si="64"/>
        <v>131104838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ЕУРОТЕРРА БЪЛГАРИЯ АД</v>
      </c>
      <c r="B1114" s="105" t="str">
        <f t="shared" si="64"/>
        <v>131104838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ЕУРОТЕРРА БЪЛГАРИЯ АД</v>
      </c>
      <c r="B1115" s="105" t="str">
        <f t="shared" si="64"/>
        <v>131104838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ЕУРОТЕРРА БЪЛГАРИЯ АД</v>
      </c>
      <c r="B1116" s="105" t="str">
        <f t="shared" si="64"/>
        <v>131104838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ЕУРОТЕРРА БЪЛГАРИЯ АД</v>
      </c>
      <c r="B1117" s="105" t="str">
        <f t="shared" si="64"/>
        <v>131104838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ЕУРОТЕРРА БЪЛГАРИЯ АД</v>
      </c>
      <c r="B1118" s="105" t="str">
        <f t="shared" si="64"/>
        <v>131104838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ЕУРОТЕРРА БЪЛГАРИЯ АД</v>
      </c>
      <c r="B1119" s="105" t="str">
        <f t="shared" si="64"/>
        <v>131104838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ЕУРОТЕРРА БЪЛГАРИЯ АД</v>
      </c>
      <c r="B1120" s="105" t="str">
        <f t="shared" si="64"/>
        <v>131104838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ЕУРОТЕРРА БЪЛГАРИЯ АД</v>
      </c>
      <c r="B1121" s="105" t="str">
        <f t="shared" si="64"/>
        <v>131104838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ЕУРОТЕРРА БЪЛГАРИЯ АД</v>
      </c>
      <c r="B1122" s="105" t="str">
        <f t="shared" si="64"/>
        <v>131104838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ЕУРОТЕРРА БЪЛГАРИЯ АД</v>
      </c>
      <c r="B1123" s="105" t="str">
        <f t="shared" si="64"/>
        <v>131104838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ЕУРОТЕРРА БЪЛГАРИЯ АД</v>
      </c>
      <c r="B1124" s="105" t="str">
        <f t="shared" si="64"/>
        <v>131104838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ЕУРОТЕРРА БЪЛГАРИЯ АД</v>
      </c>
      <c r="B1125" s="105" t="str">
        <f t="shared" si="64"/>
        <v>131104838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ЕУРОТЕРРА БЪЛГАРИЯ АД</v>
      </c>
      <c r="B1126" s="105" t="str">
        <f t="shared" si="64"/>
        <v>131104838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ЕУРОТЕРРА БЪЛГАРИЯ АД</v>
      </c>
      <c r="B1127" s="105" t="str">
        <f t="shared" si="64"/>
        <v>131104838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ЕУРОТЕРРА БЪЛГАРИЯ АД</v>
      </c>
      <c r="B1128" s="105" t="str">
        <f t="shared" si="64"/>
        <v>131104838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ЕУРОТЕРРА БЪЛГАРИЯ АД</v>
      </c>
      <c r="B1129" s="105" t="str">
        <f t="shared" si="64"/>
        <v>131104838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ЕУРОТЕРРА БЪЛГАРИЯ АД</v>
      </c>
      <c r="B1130" s="105" t="str">
        <f t="shared" si="64"/>
        <v>131104838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ЕУРОТЕРРА БЪЛГАРИЯ АД</v>
      </c>
      <c r="B1131" s="105" t="str">
        <f t="shared" si="64"/>
        <v>131104838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ЕУРОТЕРРА БЪЛГАРИЯ АД</v>
      </c>
      <c r="B1132" s="105" t="str">
        <f t="shared" si="64"/>
        <v>131104838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ЕУРОТЕРРА БЪЛГАРИЯ АД</v>
      </c>
      <c r="B1133" s="105" t="str">
        <f t="shared" si="64"/>
        <v>131104838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ЕУРОТЕРРА БЪЛГАРИЯ АД</v>
      </c>
      <c r="B1134" s="105" t="str">
        <f t="shared" si="64"/>
        <v>131104838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ЕУРОТЕРРА БЪЛГАРИЯ АД</v>
      </c>
      <c r="B1135" s="105" t="str">
        <f t="shared" si="64"/>
        <v>131104838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ЕУРОТЕРРА БЪЛГАРИЯ АД</v>
      </c>
      <c r="B1136" s="105" t="str">
        <f t="shared" si="64"/>
        <v>131104838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13095</v>
      </c>
    </row>
    <row r="1137" spans="1:8">
      <c r="A1137" s="105" t="str">
        <f t="shared" si="63"/>
        <v>ЕУРОТЕРРА БЪЛГАРИЯ АД</v>
      </c>
      <c r="B1137" s="105" t="str">
        <f t="shared" si="64"/>
        <v>131104838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ЕУРОТЕРРА БЪЛГАРИЯ АД</v>
      </c>
      <c r="B1138" s="105" t="str">
        <f t="shared" si="64"/>
        <v>131104838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ЕУРОТЕРРА БЪЛГАРИЯ АД</v>
      </c>
      <c r="B1139" s="105" t="str">
        <f t="shared" si="64"/>
        <v>131104838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ЕУРОТЕРРА БЪЛГАРИЯ АД</v>
      </c>
      <c r="B1140" s="105" t="str">
        <f t="shared" si="64"/>
        <v>131104838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ЕУРОТЕРРА БЪЛГАРИЯ АД</v>
      </c>
      <c r="B1141" s="105" t="str">
        <f t="shared" si="64"/>
        <v>131104838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ЕУРОТЕРРА БЪЛГАРИЯ АД</v>
      </c>
      <c r="B1142" s="105" t="str">
        <f t="shared" si="64"/>
        <v>131104838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ЕУРОТЕРРА БЪЛГАРИЯ АД</v>
      </c>
      <c r="B1143" s="105" t="str">
        <f t="shared" si="64"/>
        <v>131104838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ЕУРОТЕРРА БЪЛГАРИЯ АД</v>
      </c>
      <c r="B1144" s="105" t="str">
        <f t="shared" si="64"/>
        <v>131104838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ЕУРОТЕРРА БЪЛГАРИЯ АД</v>
      </c>
      <c r="B1145" s="105" t="str">
        <f t="shared" si="64"/>
        <v>131104838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ЕУРОТЕРРА БЪЛГАРИЯ АД</v>
      </c>
      <c r="B1146" s="105" t="str">
        <f t="shared" si="64"/>
        <v>131104838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ЕУРОТЕРРА БЪЛГАРИЯ АД</v>
      </c>
      <c r="B1147" s="105" t="str">
        <f t="shared" si="64"/>
        <v>131104838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ЕУРОТЕРРА БЪЛГАРИЯ АД</v>
      </c>
      <c r="B1148" s="105" t="str">
        <f t="shared" si="64"/>
        <v>131104838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ЕУРОТЕРРА БЪЛГАРИЯ АД</v>
      </c>
      <c r="B1149" s="105" t="str">
        <f t="shared" si="64"/>
        <v>131104838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ЕУРОТЕРРА БЪЛГАРИЯ АД</v>
      </c>
      <c r="B1150" s="105" t="str">
        <f t="shared" si="64"/>
        <v>131104838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ЕУРОТЕРРА БЪЛГАРИЯ АД</v>
      </c>
      <c r="B1151" s="105" t="str">
        <f t="shared" si="64"/>
        <v>131104838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ЕУРОТЕРРА БЪЛГАРИЯ АД</v>
      </c>
      <c r="B1152" s="105" t="str">
        <f t="shared" si="64"/>
        <v>131104838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ЕУРОТЕРРА БЪЛГАРИЯ АД</v>
      </c>
      <c r="B1153" s="105" t="str">
        <f t="shared" si="64"/>
        <v>131104838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ЕУРОТЕРРА БЪЛГАРИЯ АД</v>
      </c>
      <c r="B1154" s="105" t="str">
        <f t="shared" si="64"/>
        <v>131104838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ЕУРОТЕРРА БЪЛГАРИЯ АД</v>
      </c>
      <c r="B1155" s="105" t="str">
        <f t="shared" si="64"/>
        <v>131104838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ЕУРОТЕРРА БЪЛГАРИЯ АД</v>
      </c>
      <c r="B1156" s="105" t="str">
        <f t="shared" si="64"/>
        <v>131104838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ЕУРОТЕРРА БЪЛГАРИЯ АД</v>
      </c>
      <c r="B1157" s="105" t="str">
        <f t="shared" si="64"/>
        <v>131104838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ЕУРОТЕРРА БЪЛГАРИЯ АД</v>
      </c>
      <c r="B1158" s="105" t="str">
        <f t="shared" si="64"/>
        <v>131104838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ЕУРОТЕРРА БЪЛГАРИЯ АД</v>
      </c>
      <c r="B1159" s="105" t="str">
        <f t="shared" si="64"/>
        <v>131104838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ЕУРОТЕРРА БЪЛГАРИЯ АД</v>
      </c>
      <c r="B1160" s="105" t="str">
        <f t="shared" si="64"/>
        <v>131104838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ЕУРОТЕРРА БЪЛГАРИЯ АД</v>
      </c>
      <c r="B1161" s="105" t="str">
        <f t="shared" si="64"/>
        <v>131104838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ЕУРОТЕРРА БЪЛГАРИЯ АД</v>
      </c>
      <c r="B1162" s="105" t="str">
        <f t="shared" si="64"/>
        <v>131104838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ЕУРОТЕРРА БЪЛГАРИЯ АД</v>
      </c>
      <c r="B1163" s="105" t="str">
        <f t="shared" si="64"/>
        <v>131104838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ЕУРОТЕРРА БЪЛГАРИЯ АД</v>
      </c>
      <c r="B1164" s="105" t="str">
        <f t="shared" si="64"/>
        <v>131104838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ЕУРОТЕРРА БЪЛГАРИЯ АД</v>
      </c>
      <c r="B1165" s="105" t="str">
        <f t="shared" si="64"/>
        <v>131104838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ЕУРОТЕРРА БЪЛГАРИЯ АД</v>
      </c>
      <c r="B1166" s="105" t="str">
        <f t="shared" si="64"/>
        <v>131104838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ЕУРОТЕРРА БЪЛГАРИЯ АД</v>
      </c>
      <c r="B1167" s="105" t="str">
        <f t="shared" si="64"/>
        <v>131104838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ЕУРОТЕРРА БЪЛГАРИЯ АД</v>
      </c>
      <c r="B1168" s="105" t="str">
        <f t="shared" ref="B1168:B1195" si="67">pdeBulstat</f>
        <v>131104838</v>
      </c>
      <c r="C1168" s="581">
        <f t="shared" ref="C1168:C1195" si="68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ЕУРОТЕРРА БЪЛГАРИЯ АД</v>
      </c>
      <c r="B1169" s="105" t="str">
        <f t="shared" si="67"/>
        <v>131104838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ЕУРОТЕРРА БЪЛГАРИЯ АД</v>
      </c>
      <c r="B1170" s="105" t="str">
        <f t="shared" si="67"/>
        <v>131104838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ЕУРОТЕРРА БЪЛГАРИЯ АД</v>
      </c>
      <c r="B1171" s="105" t="str">
        <f t="shared" si="67"/>
        <v>131104838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ЕУРОТЕРРА БЪЛГАРИЯ АД</v>
      </c>
      <c r="B1172" s="105" t="str">
        <f t="shared" si="67"/>
        <v>131104838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ЕУРОТЕРРА БЪЛГАРИЯ АД</v>
      </c>
      <c r="B1173" s="105" t="str">
        <f t="shared" si="67"/>
        <v>131104838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ЕУРОТЕРРА БЪЛГАРИЯ АД</v>
      </c>
      <c r="B1174" s="105" t="str">
        <f t="shared" si="67"/>
        <v>131104838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ЕУРОТЕРРА БЪЛГАРИЯ АД</v>
      </c>
      <c r="B1175" s="105" t="str">
        <f t="shared" si="67"/>
        <v>131104838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ЕУРОТЕРРА БЪЛГАРИЯ АД</v>
      </c>
      <c r="B1176" s="105" t="str">
        <f t="shared" si="67"/>
        <v>131104838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ЕУРОТЕРРА БЪЛГАРИЯ АД</v>
      </c>
      <c r="B1177" s="105" t="str">
        <f t="shared" si="67"/>
        <v>131104838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ЕУРОТЕРРА БЪЛГАРИЯ АД</v>
      </c>
      <c r="B1178" s="105" t="str">
        <f t="shared" si="67"/>
        <v>131104838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ЕУРОТЕРРА БЪЛГАРИЯ АД</v>
      </c>
      <c r="B1179" s="105" t="str">
        <f t="shared" si="67"/>
        <v>131104838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ЕУРОТЕРРА БЪЛГАРИЯ АД</v>
      </c>
      <c r="B1180" s="105" t="str">
        <f t="shared" si="67"/>
        <v>131104838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ЕУРОТЕРРА БЪЛГАРИЯ АД</v>
      </c>
      <c r="B1181" s="105" t="str">
        <f t="shared" si="67"/>
        <v>131104838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ЕУРОТЕРРА БЪЛГАРИЯ АД</v>
      </c>
      <c r="B1182" s="105" t="str">
        <f t="shared" si="67"/>
        <v>131104838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57</v>
      </c>
    </row>
    <row r="1183" spans="1:8">
      <c r="A1183" s="105" t="str">
        <f t="shared" si="66"/>
        <v>ЕУРОТЕРРА БЪЛГАРИЯ АД</v>
      </c>
      <c r="B1183" s="105" t="str">
        <f t="shared" si="67"/>
        <v>131104838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57</v>
      </c>
    </row>
    <row r="1184" spans="1:8">
      <c r="A1184" s="105" t="str">
        <f t="shared" si="66"/>
        <v>ЕУРОТЕРРА БЪЛГАРИЯ АД</v>
      </c>
      <c r="B1184" s="105" t="str">
        <f t="shared" si="67"/>
        <v>131104838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ЕУРОТЕРРА БЪЛГАРИЯ АД</v>
      </c>
      <c r="B1185" s="105" t="str">
        <f t="shared" si="67"/>
        <v>131104838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ЕУРОТЕРРА БЪЛГАРИЯ АД</v>
      </c>
      <c r="B1186" s="105" t="str">
        <f t="shared" si="67"/>
        <v>131104838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120</v>
      </c>
    </row>
    <row r="1187" spans="1:8">
      <c r="A1187" s="105" t="str">
        <f t="shared" si="66"/>
        <v>ЕУРОТЕРРА БЪЛГАРИЯ АД</v>
      </c>
      <c r="B1187" s="105" t="str">
        <f t="shared" si="67"/>
        <v>131104838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120</v>
      </c>
    </row>
    <row r="1188" spans="1:8">
      <c r="A1188" s="105" t="str">
        <f t="shared" si="66"/>
        <v>ЕУРОТЕРРА БЪЛГАРИЯ АД</v>
      </c>
      <c r="B1188" s="105" t="str">
        <f t="shared" si="67"/>
        <v>131104838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ЕУРОТЕРРА БЪЛГАРИЯ АД</v>
      </c>
      <c r="B1189" s="105" t="str">
        <f t="shared" si="67"/>
        <v>131104838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ЕУРОТЕРРА БЪЛГАРИЯ АД</v>
      </c>
      <c r="B1190" s="105" t="str">
        <f t="shared" si="67"/>
        <v>131104838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ЕУРОТЕРРА БЪЛГАРИЯ АД</v>
      </c>
      <c r="B1191" s="105" t="str">
        <f t="shared" si="67"/>
        <v>131104838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ЕУРОТЕРРА БЪЛГАРИЯ АД</v>
      </c>
      <c r="B1192" s="105" t="str">
        <f t="shared" si="67"/>
        <v>131104838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ЕУРОТЕРРА БЪЛГАРИЯ АД</v>
      </c>
      <c r="B1193" s="105" t="str">
        <f t="shared" si="67"/>
        <v>131104838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ЕУРОТЕРРА БЪЛГАРИЯ АД</v>
      </c>
      <c r="B1194" s="105" t="str">
        <f t="shared" si="67"/>
        <v>131104838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177</v>
      </c>
    </row>
    <row r="1195" spans="1:8">
      <c r="A1195" s="105" t="str">
        <f t="shared" si="66"/>
        <v>ЕУРОТЕРРА БЪЛГАРИЯ АД</v>
      </c>
      <c r="B1195" s="105" t="str">
        <f t="shared" si="67"/>
        <v>131104838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177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ЕУРОТЕРРА БЪЛГАРИЯ АД</v>
      </c>
      <c r="B1197" s="105" t="str">
        <f t="shared" ref="B1197:B1228" si="70">pdeBulstat</f>
        <v>131104838</v>
      </c>
      <c r="C1197" s="581">
        <f t="shared" ref="C1197:C1228" si="71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ЕУРОТЕРРА БЪЛГАРИЯ АД</v>
      </c>
      <c r="B1198" s="105" t="str">
        <f t="shared" si="70"/>
        <v>131104838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ЕУРОТЕРРА БЪЛГАРИЯ АД</v>
      </c>
      <c r="B1199" s="105" t="str">
        <f t="shared" si="70"/>
        <v>131104838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ЕУРОТЕРРА БЪЛГАРИЯ АД</v>
      </c>
      <c r="B1200" s="105" t="str">
        <f t="shared" si="70"/>
        <v>131104838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ЕУРОТЕРРА БЪЛГАРИЯ АД</v>
      </c>
      <c r="B1201" s="105" t="str">
        <f t="shared" si="70"/>
        <v>131104838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ЕУРОТЕРРА БЪЛГАРИЯ АД</v>
      </c>
      <c r="B1202" s="105" t="str">
        <f t="shared" si="70"/>
        <v>131104838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ЕУРОТЕРРА БЪЛГАРИЯ АД</v>
      </c>
      <c r="B1203" s="105" t="str">
        <f t="shared" si="70"/>
        <v>131104838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ЕУРОТЕРРА БЪЛГАРИЯ АД</v>
      </c>
      <c r="B1204" s="105" t="str">
        <f t="shared" si="70"/>
        <v>131104838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129845</v>
      </c>
    </row>
    <row r="1205" spans="1:8">
      <c r="A1205" s="105" t="str">
        <f t="shared" si="69"/>
        <v>ЕУРОТЕРРА БЪЛГАРИЯ АД</v>
      </c>
      <c r="B1205" s="105" t="str">
        <f t="shared" si="70"/>
        <v>131104838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ЕУРОТЕРРА БЪЛГАРИЯ АД</v>
      </c>
      <c r="B1206" s="105" t="str">
        <f t="shared" si="70"/>
        <v>131104838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ЕУРОТЕРРА БЪЛГАРИЯ АД</v>
      </c>
      <c r="B1207" s="105" t="str">
        <f t="shared" si="70"/>
        <v>131104838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ЕУРОТЕРРА БЪЛГАРИЯ АД</v>
      </c>
      <c r="B1208" s="105" t="str">
        <f t="shared" si="70"/>
        <v>131104838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ЕУРОТЕРРА БЪЛГАРИЯ АД</v>
      </c>
      <c r="B1209" s="105" t="str">
        <f t="shared" si="70"/>
        <v>131104838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ЕУРОТЕРРА БЪЛГАРИЯ АД</v>
      </c>
      <c r="B1210" s="105" t="str">
        <f t="shared" si="70"/>
        <v>131104838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129845</v>
      </c>
    </row>
    <row r="1211" spans="1:8">
      <c r="A1211" s="105" t="str">
        <f t="shared" si="69"/>
        <v>ЕУРОТЕРРА БЪЛГАРИЯ АД</v>
      </c>
      <c r="B1211" s="105" t="str">
        <f t="shared" si="70"/>
        <v>131104838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ЕУРОТЕРРА БЪЛГАРИЯ АД</v>
      </c>
      <c r="B1212" s="105" t="str">
        <f t="shared" si="70"/>
        <v>131104838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ЕУРОТЕРРА БЪЛГАРИЯ АД</v>
      </c>
      <c r="B1213" s="105" t="str">
        <f t="shared" si="70"/>
        <v>131104838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ЕУРОТЕРРА БЪЛГАРИЯ АД</v>
      </c>
      <c r="B1214" s="105" t="str">
        <f t="shared" si="70"/>
        <v>131104838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ЕУРОТЕРРА БЪЛГАРИЯ АД</v>
      </c>
      <c r="B1215" s="105" t="str">
        <f t="shared" si="70"/>
        <v>131104838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ЕУРОТЕРРА БЪЛГАРИЯ АД</v>
      </c>
      <c r="B1216" s="105" t="str">
        <f t="shared" si="70"/>
        <v>131104838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ЕУРОТЕРРА БЪЛГАРИЯ АД</v>
      </c>
      <c r="B1217" s="105" t="str">
        <f t="shared" si="70"/>
        <v>131104838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ЕУРОТЕРРА БЪЛГАРИЯ АД</v>
      </c>
      <c r="B1218" s="105" t="str">
        <f t="shared" si="70"/>
        <v>131104838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ЕУРОТЕРРА БЪЛГАРИЯ АД</v>
      </c>
      <c r="B1219" s="105" t="str">
        <f t="shared" si="70"/>
        <v>131104838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ЕУРОТЕРРА БЪЛГАРИЯ АД</v>
      </c>
      <c r="B1220" s="105" t="str">
        <f t="shared" si="70"/>
        <v>131104838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ЕУРОТЕРРА БЪЛГАРИЯ АД</v>
      </c>
      <c r="B1221" s="105" t="str">
        <f t="shared" si="70"/>
        <v>131104838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ЕУРОТЕРРА БЪЛГАРИЯ АД</v>
      </c>
      <c r="B1222" s="105" t="str">
        <f t="shared" si="70"/>
        <v>131104838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ЕУРОТЕРРА БЪЛГАРИЯ АД</v>
      </c>
      <c r="B1223" s="105" t="str">
        <f t="shared" si="70"/>
        <v>131104838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ЕУРОТЕРРА БЪЛГАРИЯ АД</v>
      </c>
      <c r="B1224" s="105" t="str">
        <f t="shared" si="70"/>
        <v>131104838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ЕУРОТЕРРА БЪЛГАРИЯ АД</v>
      </c>
      <c r="B1225" s="105" t="str">
        <f t="shared" si="70"/>
        <v>131104838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ЕУРОТЕРРА БЪЛГАРИЯ АД</v>
      </c>
      <c r="B1226" s="105" t="str">
        <f t="shared" si="70"/>
        <v>131104838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ЕУРОТЕРРА БЪЛГАРИЯ АД</v>
      </c>
      <c r="B1227" s="105" t="str">
        <f t="shared" si="70"/>
        <v>131104838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ЕУРОТЕРРА БЪЛГАРИЯ АД</v>
      </c>
      <c r="B1228" s="105" t="str">
        <f t="shared" si="70"/>
        <v>131104838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ЕУРОТЕРРА БЪЛГАРИЯ АД</v>
      </c>
      <c r="B1229" s="105" t="str">
        <f t="shared" ref="B1229:B1260" si="73">pdeBulstat</f>
        <v>131104838</v>
      </c>
      <c r="C1229" s="581">
        <f t="shared" ref="C1229:C1260" si="74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ЕУРОТЕРРА БЪЛГАРИЯ АД</v>
      </c>
      <c r="B1230" s="105" t="str">
        <f t="shared" si="73"/>
        <v>131104838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ЕУРОТЕРРА БЪЛГАРИЯ АД</v>
      </c>
      <c r="B1231" s="105" t="str">
        <f t="shared" si="73"/>
        <v>131104838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ЕУРОТЕРРА БЪЛГАРИЯ АД</v>
      </c>
      <c r="B1232" s="105" t="str">
        <f t="shared" si="73"/>
        <v>131104838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ЕУРОТЕРРА БЪЛГАРИЯ АД</v>
      </c>
      <c r="B1233" s="105" t="str">
        <f t="shared" si="73"/>
        <v>131104838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ЕУРОТЕРРА БЪЛГАРИЯ АД</v>
      </c>
      <c r="B1234" s="105" t="str">
        <f t="shared" si="73"/>
        <v>131104838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ЕУРОТЕРРА БЪЛГАРИЯ АД</v>
      </c>
      <c r="B1235" s="105" t="str">
        <f t="shared" si="73"/>
        <v>131104838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ЕУРОТЕРРА БЪЛГАРИЯ АД</v>
      </c>
      <c r="B1236" s="105" t="str">
        <f t="shared" si="73"/>
        <v>131104838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ЕУРОТЕРРА БЪЛГАРИЯ АД</v>
      </c>
      <c r="B1237" s="105" t="str">
        <f t="shared" si="73"/>
        <v>131104838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ЕУРОТЕРРА БЪЛГАРИЯ АД</v>
      </c>
      <c r="B1238" s="105" t="str">
        <f t="shared" si="73"/>
        <v>131104838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ЕУРОТЕРРА БЪЛГАРИЯ АД</v>
      </c>
      <c r="B1239" s="105" t="str">
        <f t="shared" si="73"/>
        <v>131104838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ЕУРОТЕРРА БЪЛГАРИЯ АД</v>
      </c>
      <c r="B1240" s="105" t="str">
        <f t="shared" si="73"/>
        <v>131104838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ЕУРОТЕРРА БЪЛГАРИЯ АД</v>
      </c>
      <c r="B1241" s="105" t="str">
        <f t="shared" si="73"/>
        <v>131104838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ЕУРОТЕРРА БЪЛГАРИЯ АД</v>
      </c>
      <c r="B1242" s="105" t="str">
        <f t="shared" si="73"/>
        <v>131104838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ЕУРОТЕРРА БЪЛГАРИЯ АД</v>
      </c>
      <c r="B1243" s="105" t="str">
        <f t="shared" si="73"/>
        <v>131104838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ЕУРОТЕРРА БЪЛГАРИЯ АД</v>
      </c>
      <c r="B1244" s="105" t="str">
        <f t="shared" si="73"/>
        <v>131104838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ЕУРОТЕРРА БЪЛГАРИЯ АД</v>
      </c>
      <c r="B1245" s="105" t="str">
        <f t="shared" si="73"/>
        <v>131104838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ЕУРОТЕРРА БЪЛГАРИЯ АД</v>
      </c>
      <c r="B1246" s="105" t="str">
        <f t="shared" si="73"/>
        <v>131104838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130</v>
      </c>
    </row>
    <row r="1247" spans="1:8">
      <c r="A1247" s="105" t="str">
        <f t="shared" si="72"/>
        <v>ЕУРОТЕРРА БЪЛГАРИЯ АД</v>
      </c>
      <c r="B1247" s="105" t="str">
        <f t="shared" si="73"/>
        <v>131104838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ЕУРОТЕРРА БЪЛГАРИЯ АД</v>
      </c>
      <c r="B1248" s="105" t="str">
        <f t="shared" si="73"/>
        <v>131104838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ЕУРОТЕРРА БЪЛГАРИЯ АД</v>
      </c>
      <c r="B1249" s="105" t="str">
        <f t="shared" si="73"/>
        <v>131104838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ЕУРОТЕРРА БЪЛГАРИЯ АД</v>
      </c>
      <c r="B1250" s="105" t="str">
        <f t="shared" si="73"/>
        <v>131104838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ЕУРОТЕРРА БЪЛГАРИЯ АД</v>
      </c>
      <c r="B1251" s="105" t="str">
        <f t="shared" si="73"/>
        <v>131104838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ЕУРОТЕРРА БЪЛГАРИЯ АД</v>
      </c>
      <c r="B1252" s="105" t="str">
        <f t="shared" si="73"/>
        <v>131104838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130</v>
      </c>
    </row>
    <row r="1253" spans="1:8">
      <c r="A1253" s="105" t="str">
        <f t="shared" si="72"/>
        <v>ЕУРОТЕРРА БЪЛГАРИЯ АД</v>
      </c>
      <c r="B1253" s="105" t="str">
        <f t="shared" si="73"/>
        <v>131104838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ЕУРОТЕРРА БЪЛГАРИЯ АД</v>
      </c>
      <c r="B1254" s="105" t="str">
        <f t="shared" si="73"/>
        <v>131104838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ЕУРОТЕРРА БЪЛГАРИЯ АД</v>
      </c>
      <c r="B1255" s="105" t="str">
        <f t="shared" si="73"/>
        <v>131104838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ЕУРОТЕРРА БЪЛГАРИЯ АД</v>
      </c>
      <c r="B1256" s="105" t="str">
        <f t="shared" si="73"/>
        <v>131104838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ЕУРОТЕРРА БЪЛГАРИЯ АД</v>
      </c>
      <c r="B1257" s="105" t="str">
        <f t="shared" si="73"/>
        <v>131104838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ЕУРОТЕРРА БЪЛГАРИЯ АД</v>
      </c>
      <c r="B1258" s="105" t="str">
        <f t="shared" si="73"/>
        <v>131104838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ЕУРОТЕРРА БЪЛГАРИЯ АД</v>
      </c>
      <c r="B1259" s="105" t="str">
        <f t="shared" si="73"/>
        <v>131104838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ЕУРОТЕРРА БЪЛГАРИЯ АД</v>
      </c>
      <c r="B1260" s="105" t="str">
        <f t="shared" si="73"/>
        <v>131104838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ЕУРОТЕРРА БЪЛГАРИЯ АД</v>
      </c>
      <c r="B1261" s="105" t="str">
        <f t="shared" ref="B1261:B1294" si="76">pdeBulstat</f>
        <v>131104838</v>
      </c>
      <c r="C1261" s="581">
        <f t="shared" ref="C1261:C1294" si="77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ЕУРОТЕРРА БЪЛГАРИЯ АД</v>
      </c>
      <c r="B1262" s="105" t="str">
        <f t="shared" si="76"/>
        <v>131104838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ЕУРОТЕРРА БЪЛГАРИЯ АД</v>
      </c>
      <c r="B1263" s="105" t="str">
        <f t="shared" si="76"/>
        <v>131104838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ЕУРОТЕРРА БЪЛГАРИЯ АД</v>
      </c>
      <c r="B1264" s="105" t="str">
        <f t="shared" si="76"/>
        <v>131104838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ЕУРОТЕРРА БЪЛГАРИЯ АД</v>
      </c>
      <c r="B1265" s="105" t="str">
        <f t="shared" si="76"/>
        <v>131104838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ЕУРОТЕРРА БЪЛГАРИЯ АД</v>
      </c>
      <c r="B1266" s="105" t="str">
        <f t="shared" si="76"/>
        <v>131104838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ЕУРОТЕРРА БЪЛГАРИЯ АД</v>
      </c>
      <c r="B1267" s="105" t="str">
        <f t="shared" si="76"/>
        <v>131104838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ЕУРОТЕРРА БЪЛГАРИЯ АД</v>
      </c>
      <c r="B1268" s="105" t="str">
        <f t="shared" si="76"/>
        <v>131104838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ЕУРОТЕРРА БЪЛГАРИЯ АД</v>
      </c>
      <c r="B1269" s="105" t="str">
        <f t="shared" si="76"/>
        <v>131104838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ЕУРОТЕРРА БЪЛГАРИЯ АД</v>
      </c>
      <c r="B1270" s="105" t="str">
        <f t="shared" si="76"/>
        <v>131104838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ЕУРОТЕРРА БЪЛГАРИЯ АД</v>
      </c>
      <c r="B1271" s="105" t="str">
        <f t="shared" si="76"/>
        <v>131104838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ЕУРОТЕРРА БЪЛГАРИЯ АД</v>
      </c>
      <c r="B1272" s="105" t="str">
        <f t="shared" si="76"/>
        <v>131104838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ЕУРОТЕРРА БЪЛГАРИЯ АД</v>
      </c>
      <c r="B1273" s="105" t="str">
        <f t="shared" si="76"/>
        <v>131104838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ЕУРОТЕРРА БЪЛГАРИЯ АД</v>
      </c>
      <c r="B1274" s="105" t="str">
        <f t="shared" si="76"/>
        <v>131104838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ЕУРОТЕРРА БЪЛГАРИЯ АД</v>
      </c>
      <c r="B1275" s="105" t="str">
        <f t="shared" si="76"/>
        <v>131104838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ЕУРОТЕРРА БЪЛГАРИЯ АД</v>
      </c>
      <c r="B1276" s="105" t="str">
        <f t="shared" si="76"/>
        <v>131104838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ЕУРОТЕРРА БЪЛГАРИЯ АД</v>
      </c>
      <c r="B1277" s="105" t="str">
        <f t="shared" si="76"/>
        <v>131104838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ЕУРОТЕРРА БЪЛГАРИЯ АД</v>
      </c>
      <c r="B1278" s="105" t="str">
        <f t="shared" si="76"/>
        <v>131104838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ЕУРОТЕРРА БЪЛГАРИЯ АД</v>
      </c>
      <c r="B1279" s="105" t="str">
        <f t="shared" si="76"/>
        <v>131104838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ЕУРОТЕРРА БЪЛГАРИЯ АД</v>
      </c>
      <c r="B1280" s="105" t="str">
        <f t="shared" si="76"/>
        <v>131104838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ЕУРОТЕРРА БЪЛГАРИЯ АД</v>
      </c>
      <c r="B1281" s="105" t="str">
        <f t="shared" si="76"/>
        <v>131104838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ЕУРОТЕРРА БЪЛГАРИЯ АД</v>
      </c>
      <c r="B1282" s="105" t="str">
        <f t="shared" si="76"/>
        <v>131104838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ЕУРОТЕРРА БЪЛГАРИЯ АД</v>
      </c>
      <c r="B1283" s="105" t="str">
        <f t="shared" si="76"/>
        <v>131104838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ЕУРОТЕРРА БЪЛГАРИЯ АД</v>
      </c>
      <c r="B1284" s="105" t="str">
        <f t="shared" si="76"/>
        <v>131104838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ЕУРОТЕРРА БЪЛГАРИЯ АД</v>
      </c>
      <c r="B1285" s="105" t="str">
        <f t="shared" si="76"/>
        <v>131104838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ЕУРОТЕРРА БЪЛГАРИЯ АД</v>
      </c>
      <c r="B1286" s="105" t="str">
        <f t="shared" si="76"/>
        <v>131104838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ЕУРОТЕРРА БЪЛГАРИЯ АД</v>
      </c>
      <c r="B1287" s="105" t="str">
        <f t="shared" si="76"/>
        <v>131104838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ЕУРОТЕРРА БЪЛГАРИЯ АД</v>
      </c>
      <c r="B1288" s="105" t="str">
        <f t="shared" si="76"/>
        <v>131104838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130</v>
      </c>
    </row>
    <row r="1289" spans="1:8">
      <c r="A1289" s="105" t="str">
        <f t="shared" si="75"/>
        <v>ЕУРОТЕРРА БЪЛГАРИЯ АД</v>
      </c>
      <c r="B1289" s="105" t="str">
        <f t="shared" si="76"/>
        <v>131104838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ЕУРОТЕРРА БЪЛГАРИЯ АД</v>
      </c>
      <c r="B1290" s="105" t="str">
        <f t="shared" si="76"/>
        <v>131104838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ЕУРОТЕРРА БЪЛГАРИЯ АД</v>
      </c>
      <c r="B1291" s="105" t="str">
        <f t="shared" si="76"/>
        <v>131104838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ЕУРОТЕРРА БЪЛГАРИЯ АД</v>
      </c>
      <c r="B1292" s="105" t="str">
        <f t="shared" si="76"/>
        <v>131104838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ЕУРОТЕРРА БЪЛГАРИЯ АД</v>
      </c>
      <c r="B1293" s="105" t="str">
        <f t="shared" si="76"/>
        <v>131104838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ЕУРОТЕРРА БЪЛГАРИЯ АД</v>
      </c>
      <c r="B1294" s="105" t="str">
        <f t="shared" si="76"/>
        <v>131104838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130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ЕУРОТЕРРА БЪЛГАРИЯ АД</v>
      </c>
      <c r="B1296" s="105" t="str">
        <f t="shared" ref="B1296:B1335" si="79">pdeBulstat</f>
        <v>131104838</v>
      </c>
      <c r="C1296" s="581">
        <f t="shared" ref="C1296:C1335" si="80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ЕУРОТЕРРА БЪЛГАРИЯ АД</v>
      </c>
      <c r="B1297" s="105" t="str">
        <f t="shared" si="79"/>
        <v>131104838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ЕУРОТЕРРА БЪЛГАРИЯ АД</v>
      </c>
      <c r="B1298" s="105" t="str">
        <f t="shared" si="79"/>
        <v>131104838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ЕУРОТЕРРА БЪЛГАРИЯ АД</v>
      </c>
      <c r="B1299" s="105" t="str">
        <f t="shared" si="79"/>
        <v>131104838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ЕУРОТЕРРА БЪЛГАРИЯ АД</v>
      </c>
      <c r="B1300" s="105" t="str">
        <f t="shared" si="79"/>
        <v>131104838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ЕУРОТЕРРА БЪЛГАРИЯ АД</v>
      </c>
      <c r="B1301" s="105" t="str">
        <f t="shared" si="79"/>
        <v>131104838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ЕУРОТЕРРА БЪЛГАРИЯ АД</v>
      </c>
      <c r="B1302" s="105" t="str">
        <f t="shared" si="79"/>
        <v>131104838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ЕУРОТЕРРА БЪЛГАРИЯ АД</v>
      </c>
      <c r="B1303" s="105" t="str">
        <f t="shared" si="79"/>
        <v>131104838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ЕУРОТЕРРА БЪЛГАРИЯ АД</v>
      </c>
      <c r="B1304" s="105" t="str">
        <f t="shared" si="79"/>
        <v>131104838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ЕУРОТЕРРА БЪЛГАРИЯ АД</v>
      </c>
      <c r="B1305" s="105" t="str">
        <f t="shared" si="79"/>
        <v>131104838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ЕУРОТЕРРА БЪЛГАРИЯ АД</v>
      </c>
      <c r="B1306" s="105" t="str">
        <f t="shared" si="79"/>
        <v>131104838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ЕУРОТЕРРА БЪЛГАРИЯ АД</v>
      </c>
      <c r="B1307" s="105" t="str">
        <f t="shared" si="79"/>
        <v>131104838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ЕУРОТЕРРА БЪЛГАРИЯ АД</v>
      </c>
      <c r="B1308" s="105" t="str">
        <f t="shared" si="79"/>
        <v>131104838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ЕУРОТЕРРА БЪЛГАРИЯ АД</v>
      </c>
      <c r="B1309" s="105" t="str">
        <f t="shared" si="79"/>
        <v>131104838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ЕУРОТЕРРА БЪЛГАРИЯ АД</v>
      </c>
      <c r="B1310" s="105" t="str">
        <f t="shared" si="79"/>
        <v>131104838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ЕУРОТЕРРА БЪЛГАРИЯ АД</v>
      </c>
      <c r="B1311" s="105" t="str">
        <f t="shared" si="79"/>
        <v>131104838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ЕУРОТЕРРА БЪЛГАРИЯ АД</v>
      </c>
      <c r="B1312" s="105" t="str">
        <f t="shared" si="79"/>
        <v>131104838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ЕУРОТЕРРА БЪЛГАРИЯ АД</v>
      </c>
      <c r="B1313" s="105" t="str">
        <f t="shared" si="79"/>
        <v>131104838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ЕУРОТЕРРА БЪЛГАРИЯ АД</v>
      </c>
      <c r="B1314" s="105" t="str">
        <f t="shared" si="79"/>
        <v>131104838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ЕУРОТЕРРА БЪЛГАРИЯ АД</v>
      </c>
      <c r="B1315" s="105" t="str">
        <f t="shared" si="79"/>
        <v>131104838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ЕУРОТЕРРА БЪЛГАРИЯ АД</v>
      </c>
      <c r="B1316" s="105" t="str">
        <f t="shared" si="79"/>
        <v>131104838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ЕУРОТЕРРА БЪЛГАРИЯ АД</v>
      </c>
      <c r="B1317" s="105" t="str">
        <f t="shared" si="79"/>
        <v>131104838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ЕУРОТЕРРА БЪЛГАРИЯ АД</v>
      </c>
      <c r="B1318" s="105" t="str">
        <f t="shared" si="79"/>
        <v>131104838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ЕУРОТЕРРА БЪЛГАРИЯ АД</v>
      </c>
      <c r="B1319" s="105" t="str">
        <f t="shared" si="79"/>
        <v>131104838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ЕУРОТЕРРА БЪЛГАРИЯ АД</v>
      </c>
      <c r="B1320" s="105" t="str">
        <f t="shared" si="79"/>
        <v>131104838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ЕУРОТЕРРА БЪЛГАРИЯ АД</v>
      </c>
      <c r="B1321" s="105" t="str">
        <f t="shared" si="79"/>
        <v>131104838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ЕУРОТЕРРА БЪЛГАРИЯ АД</v>
      </c>
      <c r="B1322" s="105" t="str">
        <f t="shared" si="79"/>
        <v>131104838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ЕУРОТЕРРА БЪЛГАРИЯ АД</v>
      </c>
      <c r="B1323" s="105" t="str">
        <f t="shared" si="79"/>
        <v>131104838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ЕУРОТЕРРА БЪЛГАРИЯ АД</v>
      </c>
      <c r="B1324" s="105" t="str">
        <f t="shared" si="79"/>
        <v>131104838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ЕУРОТЕРРА БЪЛГАРИЯ АД</v>
      </c>
      <c r="B1325" s="105" t="str">
        <f t="shared" si="79"/>
        <v>131104838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ЕУРОТЕРРА БЪЛГАРИЯ АД</v>
      </c>
      <c r="B1326" s="105" t="str">
        <f t="shared" si="79"/>
        <v>131104838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ЕУРОТЕРРА БЪЛГАРИЯ АД</v>
      </c>
      <c r="B1327" s="105" t="str">
        <f t="shared" si="79"/>
        <v>131104838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ЕУРОТЕРРА БЪЛГАРИЯ АД</v>
      </c>
      <c r="B1328" s="105" t="str">
        <f t="shared" si="79"/>
        <v>131104838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ЕУРОТЕРРА БЪЛГАРИЯ АД</v>
      </c>
      <c r="B1329" s="105" t="str">
        <f t="shared" si="79"/>
        <v>131104838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ЕУРОТЕРРА БЪЛГАРИЯ АД</v>
      </c>
      <c r="B1330" s="105" t="str">
        <f t="shared" si="79"/>
        <v>131104838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ЕУРОТЕРРА БЪЛГАРИЯ АД</v>
      </c>
      <c r="B1331" s="105" t="str">
        <f t="shared" si="79"/>
        <v>131104838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ЕУРОТЕРРА БЪЛГАРИЯ АД</v>
      </c>
      <c r="B1332" s="105" t="str">
        <f t="shared" si="79"/>
        <v>131104838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ЕУРОТЕРРА БЪЛГАРИЯ АД</v>
      </c>
      <c r="B1333" s="105" t="str">
        <f t="shared" si="79"/>
        <v>131104838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ЕУРОТЕРРА БЪЛГАРИЯ АД</v>
      </c>
      <c r="B1334" s="105" t="str">
        <f t="shared" si="79"/>
        <v>131104838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ЕУРОТЕРРА БЪЛГАРИЯ АД</v>
      </c>
      <c r="B1335" s="105" t="str">
        <f t="shared" si="79"/>
        <v>131104838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2" sqref="B12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topLeftCell="D67" zoomScale="85" zoomScaleNormal="85" zoomScaleSheetLayoutView="80" workbookViewId="0">
      <selection activeCell="H60" activeCellId="1" sqref="H45 H60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ЕУРОТЕРРА БЪЛГАРИЯ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131104838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4550</v>
      </c>
      <c r="H12" s="196">
        <v>4550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>
      <c r="A14" s="89" t="s">
        <v>30</v>
      </c>
      <c r="B14" s="91" t="s">
        <v>31</v>
      </c>
      <c r="C14" s="197"/>
      <c r="D14" s="197">
        <v>1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>
        <v>-130</v>
      </c>
      <c r="H15" s="196">
        <v>-130</v>
      </c>
    </row>
    <row r="16" spans="1:8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7">
        <v>4060</v>
      </c>
      <c r="E18" s="481" t="s">
        <v>47</v>
      </c>
      <c r="F18" s="480" t="s">
        <v>48</v>
      </c>
      <c r="G18" s="609">
        <f>G12+G15+G16+G17</f>
        <v>4420</v>
      </c>
      <c r="H18" s="610">
        <f>H12+H15+H16+H17</f>
        <v>4420</v>
      </c>
    </row>
    <row r="19" spans="1:13">
      <c r="A19" s="89" t="s">
        <v>49</v>
      </c>
      <c r="B19" s="91" t="s">
        <v>50</v>
      </c>
      <c r="C19" s="197">
        <v>1</v>
      </c>
      <c r="D19" s="197">
        <v>2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1</v>
      </c>
      <c r="D20" s="598">
        <f>SUM(D12:D19)</f>
        <v>4063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>
        <v>21184</v>
      </c>
      <c r="D21" s="477">
        <v>21697</v>
      </c>
      <c r="E21" s="89" t="s">
        <v>58</v>
      </c>
      <c r="F21" s="93" t="s">
        <v>59</v>
      </c>
      <c r="G21" s="197">
        <v>6131</v>
      </c>
      <c r="H21" s="196">
        <v>6131</v>
      </c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168</v>
      </c>
      <c r="H22" s="614">
        <f>SUM(H23:H25)</f>
        <v>168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168</v>
      </c>
      <c r="H23" s="196">
        <v>168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6299</v>
      </c>
      <c r="H26" s="598">
        <f>H20+H21+H22</f>
        <v>6299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-2075</v>
      </c>
      <c r="H28" s="596">
        <f>SUM(H29:H31)</f>
        <v>-1979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-2075</v>
      </c>
      <c r="H30" s="196">
        <v>-1979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659-8</f>
        <v>651</v>
      </c>
      <c r="H32" s="196"/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-96</v>
      </c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-1424</v>
      </c>
      <c r="H34" s="598">
        <f>H28+H32+H33</f>
        <v>-2075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9295</v>
      </c>
      <c r="H37" s="600">
        <f>H26+H18+H34</f>
        <v>8644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705</v>
      </c>
      <c r="H44" s="196">
        <v>246</v>
      </c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12390</v>
      </c>
      <c r="H45" s="196">
        <v>14266</v>
      </c>
    </row>
    <row r="46" spans="1:13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>
        <v>989</v>
      </c>
      <c r="D48" s="196">
        <v>26</v>
      </c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13095</v>
      </c>
      <c r="H50" s="596">
        <f>SUM(H44:H49)</f>
        <v>14512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989</v>
      </c>
      <c r="D52" s="598">
        <f>SUM(D48:D51)</f>
        <v>26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22174</v>
      </c>
      <c r="D56" s="602">
        <f>D20+D21+D22+D28+D33+D46+D52+D54+D55</f>
        <v>25786</v>
      </c>
      <c r="E56" s="100" t="s">
        <v>850</v>
      </c>
      <c r="F56" s="99" t="s">
        <v>172</v>
      </c>
      <c r="G56" s="599">
        <f>G50+G52+G53+G54+G55</f>
        <v>13095</v>
      </c>
      <c r="H56" s="600">
        <f>H50+H52+H53+H54+H55</f>
        <v>14512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1155</v>
      </c>
      <c r="H60" s="196">
        <v>880</v>
      </c>
      <c r="M60" s="98"/>
    </row>
    <row r="61" spans="1:13">
      <c r="A61" s="89" t="s">
        <v>182</v>
      </c>
      <c r="B61" s="91" t="s">
        <v>183</v>
      </c>
      <c r="C61" s="197">
        <v>1244</v>
      </c>
      <c r="D61" s="196">
        <v>185</v>
      </c>
      <c r="E61" s="200" t="s">
        <v>188</v>
      </c>
      <c r="F61" s="93" t="s">
        <v>189</v>
      </c>
      <c r="G61" s="595">
        <f>SUM(G62:G68)</f>
        <v>305</v>
      </c>
      <c r="H61" s="596">
        <f>SUM(H62:H68)</f>
        <v>336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8</v>
      </c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>
        <v>4</v>
      </c>
      <c r="M64" s="98"/>
    </row>
    <row r="65" spans="1:13">
      <c r="A65" s="482" t="s">
        <v>52</v>
      </c>
      <c r="B65" s="96" t="s">
        <v>198</v>
      </c>
      <c r="C65" s="597">
        <f>SUM(C59:C64)</f>
        <v>1244</v>
      </c>
      <c r="D65" s="598">
        <f>SUM(D59:D64)</f>
        <v>185</v>
      </c>
      <c r="E65" s="89" t="s">
        <v>201</v>
      </c>
      <c r="F65" s="93" t="s">
        <v>202</v>
      </c>
      <c r="G65" s="197">
        <v>168</v>
      </c>
      <c r="H65" s="196">
        <v>248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8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6</v>
      </c>
    </row>
    <row r="68" spans="1:13">
      <c r="A68" s="89" t="s">
        <v>206</v>
      </c>
      <c r="B68" s="91" t="s">
        <v>207</v>
      </c>
      <c r="C68" s="197">
        <v>28</v>
      </c>
      <c r="D68" s="196">
        <v>83</v>
      </c>
      <c r="E68" s="89" t="s">
        <v>212</v>
      </c>
      <c r="F68" s="93" t="s">
        <v>213</v>
      </c>
      <c r="G68" s="197">
        <v>118</v>
      </c>
      <c r="H68" s="196">
        <v>70</v>
      </c>
    </row>
    <row r="69" spans="1:13">
      <c r="A69" s="89" t="s">
        <v>210</v>
      </c>
      <c r="B69" s="91" t="s">
        <v>211</v>
      </c>
      <c r="C69" s="197">
        <f>29+107</f>
        <v>136</v>
      </c>
      <c r="D69" s="196">
        <v>67</v>
      </c>
      <c r="E69" s="201" t="s">
        <v>79</v>
      </c>
      <c r="F69" s="93" t="s">
        <v>216</v>
      </c>
      <c r="G69" s="197">
        <v>26</v>
      </c>
      <c r="H69" s="196">
        <v>3</v>
      </c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177</v>
      </c>
      <c r="H70" s="196">
        <v>57</v>
      </c>
    </row>
    <row r="71" spans="1:13">
      <c r="A71" s="89" t="s">
        <v>217</v>
      </c>
      <c r="B71" s="91" t="s">
        <v>218</v>
      </c>
      <c r="C71" s="197">
        <f>107-107</f>
        <v>0</v>
      </c>
      <c r="D71" s="196"/>
      <c r="E71" s="474" t="s">
        <v>47</v>
      </c>
      <c r="F71" s="95" t="s">
        <v>223</v>
      </c>
      <c r="G71" s="597">
        <f>G59+G60+G61+G69+G70</f>
        <v>1663</v>
      </c>
      <c r="H71" s="598">
        <f>H59+H60+H61+H69+H70</f>
        <v>1276</v>
      </c>
    </row>
    <row r="72" spans="1:13">
      <c r="A72" s="89" t="s">
        <v>221</v>
      </c>
      <c r="B72" s="91" t="s">
        <v>222</v>
      </c>
      <c r="C72" s="197">
        <v>111</v>
      </c>
      <c r="D72" s="196">
        <v>111</v>
      </c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>
        <v>30</v>
      </c>
      <c r="D73" s="196">
        <v>47</v>
      </c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v>19</v>
      </c>
      <c r="D75" s="196">
        <v>1</v>
      </c>
      <c r="E75" s="485" t="s">
        <v>160</v>
      </c>
      <c r="F75" s="95" t="s">
        <v>233</v>
      </c>
      <c r="G75" s="478">
        <v>28</v>
      </c>
      <c r="H75" s="479">
        <v>1961</v>
      </c>
    </row>
    <row r="76" spans="1:13">
      <c r="A76" s="482" t="s">
        <v>77</v>
      </c>
      <c r="B76" s="96" t="s">
        <v>232</v>
      </c>
      <c r="C76" s="597">
        <f>SUM(C68:C75)</f>
        <v>324</v>
      </c>
      <c r="D76" s="598">
        <f>SUM(D68:D75)</f>
        <v>309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1691</v>
      </c>
      <c r="H79" s="600">
        <f>H71+H73+H75+H77</f>
        <v>3237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5</v>
      </c>
      <c r="D88" s="196">
        <v>14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329</v>
      </c>
      <c r="D89" s="196">
        <v>93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334</v>
      </c>
      <c r="D92" s="598">
        <f>SUM(D88:D91)</f>
        <v>107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5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1907</v>
      </c>
      <c r="D94" s="602">
        <f>D65+D76+D85+D92+D93</f>
        <v>607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24081</v>
      </c>
      <c r="D95" s="604">
        <f>D94+D56</f>
        <v>26393</v>
      </c>
      <c r="E95" s="229" t="s">
        <v>942</v>
      </c>
      <c r="F95" s="489" t="s">
        <v>268</v>
      </c>
      <c r="G95" s="603">
        <f>G37+G40+G56+G79</f>
        <v>24081</v>
      </c>
      <c r="H95" s="604">
        <f>H37+H40+H56+H79</f>
        <v>26393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2">
        <f>pdeReportingDate</f>
        <v>44000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Лидия Герджикова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13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13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topLeftCell="C25" zoomScaleSheetLayoutView="80" workbookViewId="0">
      <selection activeCell="A18" sqref="A18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ЕУРОТЕРРА БЪЛГАРИЯ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131104838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3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>
      <c r="A13" s="194" t="s">
        <v>279</v>
      </c>
      <c r="B13" s="190" t="s">
        <v>280</v>
      </c>
      <c r="C13" s="316">
        <v>390</v>
      </c>
      <c r="D13" s="317">
        <v>331</v>
      </c>
      <c r="E13" s="194" t="s">
        <v>281</v>
      </c>
      <c r="F13" s="240" t="s">
        <v>282</v>
      </c>
      <c r="G13" s="316">
        <f>2450</f>
        <v>2450</v>
      </c>
      <c r="H13" s="317">
        <v>1693</v>
      </c>
    </row>
    <row r="14" spans="1:8">
      <c r="A14" s="194" t="s">
        <v>283</v>
      </c>
      <c r="B14" s="190" t="s">
        <v>284</v>
      </c>
      <c r="C14" s="316">
        <v>168</v>
      </c>
      <c r="D14" s="317">
        <v>172</v>
      </c>
      <c r="E14" s="245" t="s">
        <v>285</v>
      </c>
      <c r="F14" s="240" t="s">
        <v>286</v>
      </c>
      <c r="G14" s="316">
        <f>2196</f>
        <v>2196</v>
      </c>
      <c r="H14" s="317">
        <f>1597+92</f>
        <v>1689</v>
      </c>
    </row>
    <row r="15" spans="1:8">
      <c r="A15" s="194" t="s">
        <v>287</v>
      </c>
      <c r="B15" s="190" t="s">
        <v>288</v>
      </c>
      <c r="C15" s="316">
        <v>299</v>
      </c>
      <c r="D15" s="317">
        <v>423</v>
      </c>
      <c r="E15" s="245" t="s">
        <v>79</v>
      </c>
      <c r="F15" s="240" t="s">
        <v>289</v>
      </c>
      <c r="G15" s="316">
        <f>880+80</f>
        <v>960</v>
      </c>
      <c r="H15" s="317">
        <f>92-92</f>
        <v>0</v>
      </c>
    </row>
    <row r="16" spans="1:8">
      <c r="A16" s="194" t="s">
        <v>290</v>
      </c>
      <c r="B16" s="190" t="s">
        <v>291</v>
      </c>
      <c r="C16" s="316">
        <v>29</v>
      </c>
      <c r="D16" s="317">
        <v>45</v>
      </c>
      <c r="E16" s="236" t="s">
        <v>52</v>
      </c>
      <c r="F16" s="264" t="s">
        <v>292</v>
      </c>
      <c r="G16" s="628">
        <f>SUM(G12:G15)</f>
        <v>5606</v>
      </c>
      <c r="H16" s="629">
        <f>SUM(H12:H15)</f>
        <v>3382</v>
      </c>
    </row>
    <row r="17" spans="1:8" ht="31.5">
      <c r="A17" s="194" t="s">
        <v>293</v>
      </c>
      <c r="B17" s="190" t="s">
        <v>294</v>
      </c>
      <c r="C17" s="316">
        <v>3366</v>
      </c>
      <c r="D17" s="317">
        <v>1789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266</v>
      </c>
      <c r="D19" s="317">
        <v>231</v>
      </c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4521</v>
      </c>
      <c r="D22" s="629">
        <f>SUM(D12:D18)+D19</f>
        <v>2994</v>
      </c>
      <c r="E22" s="194" t="s">
        <v>309</v>
      </c>
      <c r="F22" s="237" t="s">
        <v>310</v>
      </c>
      <c r="G22" s="316">
        <v>3</v>
      </c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418</v>
      </c>
      <c r="D25" s="317">
        <v>479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</v>
      </c>
      <c r="D27" s="317">
        <v>1</v>
      </c>
      <c r="E27" s="236" t="s">
        <v>104</v>
      </c>
      <c r="F27" s="238" t="s">
        <v>326</v>
      </c>
      <c r="G27" s="628">
        <f>SUM(G22:G26)</f>
        <v>3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>
        <v>17</v>
      </c>
      <c r="D28" s="317">
        <v>4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437</v>
      </c>
      <c r="D29" s="629">
        <f>SUM(D25:D28)</f>
        <v>484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4958</v>
      </c>
      <c r="D31" s="635">
        <f>D29+D22</f>
        <v>3478</v>
      </c>
      <c r="E31" s="251" t="s">
        <v>824</v>
      </c>
      <c r="F31" s="266" t="s">
        <v>331</v>
      </c>
      <c r="G31" s="253">
        <f>G16+G18+G27</f>
        <v>5609</v>
      </c>
      <c r="H31" s="254">
        <f>H16+H18+H27</f>
        <v>3382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651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96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4958</v>
      </c>
      <c r="D36" s="637">
        <f>D31-D34+D35</f>
        <v>3478</v>
      </c>
      <c r="E36" s="262" t="s">
        <v>346</v>
      </c>
      <c r="F36" s="256" t="s">
        <v>347</v>
      </c>
      <c r="G36" s="267">
        <f>G35-G34+G31</f>
        <v>5609</v>
      </c>
      <c r="H36" s="268">
        <f>H35-H34+H31</f>
        <v>3382</v>
      </c>
    </row>
    <row r="37" spans="1:8">
      <c r="A37" s="261" t="s">
        <v>348</v>
      </c>
      <c r="B37" s="231" t="s">
        <v>349</v>
      </c>
      <c r="C37" s="634">
        <f>IF((G36-C36)&gt;0,G36-C36,0)</f>
        <v>651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96</v>
      </c>
    </row>
    <row r="38" spans="1:8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651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96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651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96</v>
      </c>
    </row>
    <row r="45" spans="1:8" ht="16.5" thickBot="1">
      <c r="A45" s="270" t="s">
        <v>371</v>
      </c>
      <c r="B45" s="271" t="s">
        <v>372</v>
      </c>
      <c r="C45" s="630">
        <f>C36+C38+C42</f>
        <v>5609</v>
      </c>
      <c r="D45" s="631">
        <f>D36+D38+D42</f>
        <v>3478</v>
      </c>
      <c r="E45" s="270" t="s">
        <v>373</v>
      </c>
      <c r="F45" s="272" t="s">
        <v>374</v>
      </c>
      <c r="G45" s="630">
        <f>G42+G36</f>
        <v>5609</v>
      </c>
      <c r="H45" s="631">
        <f>H42+H36</f>
        <v>3478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2">
        <f>pdeReportingDate</f>
        <v>44000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Лидия Герджикова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1" right="0" top="0.74803149606299213" bottom="0.74803149606299213" header="0.31496062992125984" footer="0.31496062992125984"/>
  <pageSetup paperSize="9" scale="53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101"/>
  <sheetViews>
    <sheetView topLeftCell="A28" zoomScaleSheetLayoutView="80" workbookViewId="0">
      <selection activeCell="C42" sqref="C42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ЕУРОТЕРРА БЪЛГАРИЯ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131104838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f>4104-880</f>
        <v>3224</v>
      </c>
      <c r="D11" s="196">
        <v>3678</v>
      </c>
      <c r="E11" s="177"/>
      <c r="F11" s="177"/>
    </row>
    <row r="12" spans="1:13">
      <c r="A12" s="277" t="s">
        <v>380</v>
      </c>
      <c r="B12" s="178" t="s">
        <v>381</v>
      </c>
      <c r="C12" s="197">
        <f>-422</f>
        <v>-422</v>
      </c>
      <c r="D12" s="196">
        <v>-1172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f>-341+19</f>
        <v>-322</v>
      </c>
      <c r="D14" s="196">
        <v>-470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-513-8</f>
        <v>-521</v>
      </c>
      <c r="D15" s="196">
        <v>-559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-21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>
        <v>-2</v>
      </c>
      <c r="D19" s="196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f>-19-7</f>
        <v>-26</v>
      </c>
      <c r="D20" s="196">
        <v>-65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1910</v>
      </c>
      <c r="D21" s="659">
        <f>SUM(D11:D20)</f>
        <v>1410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>
        <v>880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880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>
        <f>538+489+215+100</f>
        <v>1342</v>
      </c>
      <c r="D37" s="196">
        <v>246</v>
      </c>
      <c r="E37" s="177"/>
      <c r="F37" s="177"/>
    </row>
    <row r="38" spans="1:13">
      <c r="A38" s="277" t="s">
        <v>429</v>
      </c>
      <c r="B38" s="178" t="s">
        <v>430</v>
      </c>
      <c r="C38" s="197">
        <f>-1850-538-100</f>
        <v>-2488</v>
      </c>
      <c r="D38" s="196">
        <v>-1966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5">
      <c r="A40" s="277" t="s">
        <v>433</v>
      </c>
      <c r="B40" s="178" t="s">
        <v>434</v>
      </c>
      <c r="C40" s="197">
        <v>-414</v>
      </c>
      <c r="D40" s="196">
        <v>-478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>
        <f>-17-986</f>
        <v>-1003</v>
      </c>
      <c r="D42" s="196">
        <v>-3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-2563</v>
      </c>
      <c r="D43" s="661">
        <f>SUM(D35:D42)</f>
        <v>-2201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227</v>
      </c>
      <c r="D44" s="307">
        <f>D43+D33+D21</f>
        <v>-791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107</v>
      </c>
      <c r="D45" s="309">
        <v>898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334</v>
      </c>
      <c r="D46" s="311">
        <f>D45+D44</f>
        <v>107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334</v>
      </c>
      <c r="D47" s="298">
        <v>107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6" t="s">
        <v>974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2">
        <f>pdeReportingDate</f>
        <v>44000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Лидия Герджикова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topLeftCell="B22" zoomScaleSheetLayoutView="80" workbookViewId="0">
      <selection activeCell="I18" sqref="I18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ЕУРОТЕРРА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131104838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4420</v>
      </c>
      <c r="D13" s="584">
        <f>'1-Баланс'!H20</f>
        <v>0</v>
      </c>
      <c r="E13" s="584">
        <f>'1-Баланс'!H21</f>
        <v>6131</v>
      </c>
      <c r="F13" s="584">
        <f>'1-Баланс'!H23</f>
        <v>168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-2075</v>
      </c>
      <c r="K13" s="585"/>
      <c r="L13" s="584">
        <f>SUM(C13:K13)</f>
        <v>8644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4420</v>
      </c>
      <c r="D17" s="653">
        <f t="shared" ref="D17:M17" si="2">D13+D14</f>
        <v>0</v>
      </c>
      <c r="E17" s="653">
        <f t="shared" si="2"/>
        <v>6131</v>
      </c>
      <c r="F17" s="653">
        <f t="shared" si="2"/>
        <v>168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-2075</v>
      </c>
      <c r="K17" s="653">
        <f t="shared" si="2"/>
        <v>0</v>
      </c>
      <c r="L17" s="584">
        <f t="shared" si="1"/>
        <v>8644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651</v>
      </c>
      <c r="J18" s="584">
        <f>+'1-Баланс'!G33</f>
        <v>0</v>
      </c>
      <c r="K18" s="585"/>
      <c r="L18" s="584">
        <f t="shared" si="1"/>
        <v>651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4420</v>
      </c>
      <c r="D31" s="653">
        <f t="shared" ref="D31:M31" si="6">D19+D22+D23+D26+D30+D29+D17+D18</f>
        <v>0</v>
      </c>
      <c r="E31" s="653">
        <f t="shared" si="6"/>
        <v>6131</v>
      </c>
      <c r="F31" s="653">
        <f t="shared" si="6"/>
        <v>168</v>
      </c>
      <c r="G31" s="653">
        <f t="shared" si="6"/>
        <v>0</v>
      </c>
      <c r="H31" s="653">
        <f t="shared" si="6"/>
        <v>0</v>
      </c>
      <c r="I31" s="653">
        <f t="shared" si="6"/>
        <v>651</v>
      </c>
      <c r="J31" s="653">
        <f t="shared" si="6"/>
        <v>-2075</v>
      </c>
      <c r="K31" s="653">
        <f t="shared" si="6"/>
        <v>0</v>
      </c>
      <c r="L31" s="584">
        <f t="shared" si="1"/>
        <v>9295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4420</v>
      </c>
      <c r="D34" s="587">
        <f t="shared" si="7"/>
        <v>0</v>
      </c>
      <c r="E34" s="587">
        <f t="shared" si="7"/>
        <v>6131</v>
      </c>
      <c r="F34" s="587">
        <f t="shared" si="7"/>
        <v>168</v>
      </c>
      <c r="G34" s="587">
        <f t="shared" si="7"/>
        <v>0</v>
      </c>
      <c r="H34" s="587">
        <f t="shared" si="7"/>
        <v>0</v>
      </c>
      <c r="I34" s="587">
        <f t="shared" si="7"/>
        <v>651</v>
      </c>
      <c r="J34" s="587">
        <f t="shared" si="7"/>
        <v>-2075</v>
      </c>
      <c r="K34" s="587">
        <f t="shared" si="7"/>
        <v>0</v>
      </c>
      <c r="L34" s="651">
        <f t="shared" si="1"/>
        <v>9295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2">
        <f>pdeReportingDate</f>
        <v>44000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Лидия Герджикова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topLeftCell="A121" zoomScale="70" zoomScaleNormal="70" zoomScaleSheetLayoutView="70" workbookViewId="0">
      <selection activeCell="J44" sqref="J44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ЕУРОТЕРРА БЪЛГАРИЯ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131104838</v>
      </c>
      <c r="B4" s="40"/>
      <c r="C4" s="23"/>
      <c r="D4" s="22"/>
    </row>
    <row r="5" spans="1: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2">
        <f>pdeReportingDate</f>
        <v>44000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Лидия Герджикова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3"/>
  <sheetViews>
    <sheetView topLeftCell="C16" zoomScale="85" zoomScaleNormal="85" zoomScaleSheetLayoutView="80" workbookViewId="0">
      <selection activeCell="H23" sqref="H23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ЕУРОТЕРРА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131104838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78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29</v>
      </c>
      <c r="E13" s="328"/>
      <c r="F13" s="328"/>
      <c r="G13" s="329">
        <f t="shared" si="2"/>
        <v>29</v>
      </c>
      <c r="H13" s="328"/>
      <c r="I13" s="328"/>
      <c r="J13" s="329">
        <f t="shared" si="3"/>
        <v>29</v>
      </c>
      <c r="K13" s="328">
        <v>28</v>
      </c>
      <c r="L13" s="328">
        <v>1</v>
      </c>
      <c r="M13" s="328"/>
      <c r="N13" s="329">
        <f t="shared" si="4"/>
        <v>29</v>
      </c>
      <c r="O13" s="328"/>
      <c r="P13" s="328"/>
      <c r="Q13" s="329">
        <f t="shared" si="0"/>
        <v>29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4060</v>
      </c>
      <c r="E17" s="328">
        <v>17</v>
      </c>
      <c r="F17" s="328">
        <v>4077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134</v>
      </c>
      <c r="E18" s="328"/>
      <c r="F18" s="328"/>
      <c r="G18" s="329">
        <f t="shared" si="2"/>
        <v>134</v>
      </c>
      <c r="H18" s="328"/>
      <c r="I18" s="328"/>
      <c r="J18" s="329">
        <f t="shared" si="3"/>
        <v>134</v>
      </c>
      <c r="K18" s="328">
        <v>131</v>
      </c>
      <c r="L18" s="328">
        <v>2</v>
      </c>
      <c r="M18" s="328"/>
      <c r="N18" s="329">
        <f t="shared" si="4"/>
        <v>133</v>
      </c>
      <c r="O18" s="328"/>
      <c r="P18" s="328"/>
      <c r="Q18" s="329">
        <f t="shared" si="0"/>
        <v>133</v>
      </c>
      <c r="R18" s="340">
        <f t="shared" si="1"/>
        <v>1</v>
      </c>
    </row>
    <row r="19" spans="1:18">
      <c r="A19" s="339"/>
      <c r="B19" s="322" t="s">
        <v>544</v>
      </c>
      <c r="C19" s="156" t="s">
        <v>545</v>
      </c>
      <c r="D19" s="330">
        <f>SUM(D11:D18)</f>
        <v>4223</v>
      </c>
      <c r="E19" s="330">
        <f>SUM(E11:E18)</f>
        <v>17</v>
      </c>
      <c r="F19" s="330">
        <f>SUM(F11:F18)</f>
        <v>4077</v>
      </c>
      <c r="G19" s="329">
        <f t="shared" si="2"/>
        <v>163</v>
      </c>
      <c r="H19" s="330">
        <f>SUM(H11:H18)</f>
        <v>0</v>
      </c>
      <c r="I19" s="330">
        <f>SUM(I11:I18)</f>
        <v>0</v>
      </c>
      <c r="J19" s="329">
        <f t="shared" si="3"/>
        <v>163</v>
      </c>
      <c r="K19" s="330">
        <f>SUM(K11:K18)</f>
        <v>159</v>
      </c>
      <c r="L19" s="330">
        <f>SUM(L11:L18)</f>
        <v>3</v>
      </c>
      <c r="M19" s="330">
        <f>SUM(M11:M18)</f>
        <v>0</v>
      </c>
      <c r="N19" s="329">
        <f t="shared" si="4"/>
        <v>162</v>
      </c>
      <c r="O19" s="330">
        <f>SUM(O11:O18)</f>
        <v>0</v>
      </c>
      <c r="P19" s="330">
        <f>SUM(P11:P18)</f>
        <v>0</v>
      </c>
      <c r="Q19" s="329">
        <f t="shared" si="0"/>
        <v>162</v>
      </c>
      <c r="R19" s="340">
        <f t="shared" si="1"/>
        <v>1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23756</v>
      </c>
      <c r="E20" s="328"/>
      <c r="F20" s="328">
        <v>348</v>
      </c>
      <c r="G20" s="329">
        <f t="shared" si="2"/>
        <v>23408</v>
      </c>
      <c r="H20" s="328"/>
      <c r="I20" s="328"/>
      <c r="J20" s="329">
        <f t="shared" si="3"/>
        <v>23408</v>
      </c>
      <c r="K20" s="328">
        <v>2059</v>
      </c>
      <c r="L20" s="328">
        <v>165</v>
      </c>
      <c r="M20" s="328"/>
      <c r="N20" s="329">
        <f t="shared" si="4"/>
        <v>2224</v>
      </c>
      <c r="O20" s="328"/>
      <c r="P20" s="328"/>
      <c r="Q20" s="329">
        <f t="shared" si="0"/>
        <v>2224</v>
      </c>
      <c r="R20" s="340">
        <f t="shared" si="1"/>
        <v>21184</v>
      </c>
    </row>
    <row r="21" spans="1:18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/>
      <c r="B27" s="322" t="s">
        <v>559</v>
      </c>
      <c r="C27" s="158" t="s">
        <v>560</v>
      </c>
      <c r="D27" s="332">
        <f>SUM(D23:D26)</f>
        <v>0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27979</v>
      </c>
      <c r="E42" s="349">
        <f>E19+E20+E21+E27+E40+E41</f>
        <v>17</v>
      </c>
      <c r="F42" s="349">
        <f t="shared" ref="F42:R42" si="11">F19+F20+F21+F27+F40+F41</f>
        <v>4425</v>
      </c>
      <c r="G42" s="349">
        <f t="shared" si="11"/>
        <v>23571</v>
      </c>
      <c r="H42" s="349">
        <f t="shared" si="11"/>
        <v>0</v>
      </c>
      <c r="I42" s="349">
        <f t="shared" si="11"/>
        <v>0</v>
      </c>
      <c r="J42" s="349">
        <f t="shared" si="11"/>
        <v>23571</v>
      </c>
      <c r="K42" s="349">
        <f t="shared" si="11"/>
        <v>2218</v>
      </c>
      <c r="L42" s="349">
        <f t="shared" si="11"/>
        <v>168</v>
      </c>
      <c r="M42" s="349">
        <f t="shared" si="11"/>
        <v>0</v>
      </c>
      <c r="N42" s="349">
        <f t="shared" si="11"/>
        <v>2386</v>
      </c>
      <c r="O42" s="349">
        <f t="shared" si="11"/>
        <v>0</v>
      </c>
      <c r="P42" s="349">
        <f t="shared" si="11"/>
        <v>0</v>
      </c>
      <c r="Q42" s="349">
        <f t="shared" si="11"/>
        <v>2386</v>
      </c>
      <c r="R42" s="350">
        <f t="shared" si="11"/>
        <v>21185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977</v>
      </c>
      <c r="C45" s="702">
        <f>pdeReportingDate</f>
        <v>44000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3" t="str">
        <f>authorName</f>
        <v>Лидия Герджикова</v>
      </c>
      <c r="D47" s="703"/>
      <c r="E47" s="703"/>
      <c r="F47" s="703"/>
      <c r="G47" s="703"/>
      <c r="H47" s="703"/>
      <c r="I47" s="703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topLeftCell="A76" zoomScale="85" zoomScaleNormal="85" zoomScaleSheetLayoutView="70" workbookViewId="0">
      <selection activeCell="I99" sqref="I99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ЕУРОТЕРРА БЪЛГАРИЯ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131104838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989</v>
      </c>
      <c r="D13" s="362">
        <f>SUM(D14:D16)</f>
        <v>989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>
        <v>989</v>
      </c>
      <c r="D14" s="368">
        <v>989</v>
      </c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989</v>
      </c>
      <c r="D21" s="440">
        <f>D13+D17+D18</f>
        <v>989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28</v>
      </c>
      <c r="D26" s="362">
        <f>SUM(D27:D29)</f>
        <v>28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28</v>
      </c>
      <c r="D28" s="368">
        <v>28</v>
      </c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136</v>
      </c>
      <c r="D30" s="368">
        <v>136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>
        <v>111</v>
      </c>
      <c r="D33" s="368">
        <v>111</v>
      </c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30</v>
      </c>
      <c r="D35" s="362">
        <f>SUM(D36:D39)</f>
        <v>30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>
        <v>30</v>
      </c>
      <c r="D36" s="368">
        <v>30</v>
      </c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19</v>
      </c>
      <c r="D40" s="362">
        <f>SUM(D41:D44)</f>
        <v>19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19</v>
      </c>
      <c r="D44" s="368">
        <v>19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324</v>
      </c>
      <c r="D45" s="438">
        <f>D26+D30+D31+D33+D32+D34+D35+D40</f>
        <v>324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1313</v>
      </c>
      <c r="D46" s="444">
        <f>D45+D23+D21+D11</f>
        <v>1313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705</v>
      </c>
      <c r="D54" s="138">
        <f>SUM(D55:D57)</f>
        <v>0</v>
      </c>
      <c r="E54" s="136">
        <f>C54-D54</f>
        <v>705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>
        <v>705</v>
      </c>
      <c r="D55" s="197"/>
      <c r="E55" s="136">
        <f>C55-D55</f>
        <v>705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12390</v>
      </c>
      <c r="D58" s="138">
        <f>D59+D61</f>
        <v>0</v>
      </c>
      <c r="E58" s="136">
        <f t="shared" si="1"/>
        <v>12390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12390</v>
      </c>
      <c r="D59" s="197"/>
      <c r="E59" s="136">
        <f t="shared" si="1"/>
        <v>12390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13095</v>
      </c>
      <c r="D68" s="435">
        <f>D54+D58+D63+D64+D65+D66</f>
        <v>0</v>
      </c>
      <c r="E68" s="436">
        <f t="shared" si="1"/>
        <v>13095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1155</v>
      </c>
      <c r="D82" s="138">
        <f>SUM(D83:D86)</f>
        <v>1155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906</v>
      </c>
      <c r="D85" s="197">
        <v>906</v>
      </c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>
        <v>249</v>
      </c>
      <c r="D86" s="197">
        <v>249</v>
      </c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297</v>
      </c>
      <c r="D87" s="134">
        <f>SUM(D88:D92)+D96</f>
        <v>297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>
        <v>168</v>
      </c>
      <c r="D90" s="197">
        <v>168</v>
      </c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118</v>
      </c>
      <c r="D92" s="138">
        <f>SUM(D93:D95)</f>
        <v>118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113</v>
      </c>
      <c r="D94" s="197">
        <v>113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34</v>
      </c>
      <c r="D97" s="197">
        <v>34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1486</v>
      </c>
      <c r="D98" s="433">
        <f>D87+D82+D77+D73+D97</f>
        <v>1486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14581</v>
      </c>
      <c r="D99" s="427">
        <f>D98+D70+D68</f>
        <v>1486</v>
      </c>
      <c r="E99" s="427">
        <f>E98+E70+E68</f>
        <v>13095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>
        <v>57</v>
      </c>
      <c r="D106" s="280">
        <v>120</v>
      </c>
      <c r="E106" s="280"/>
      <c r="F106" s="423">
        <f>C106+D106-E106</f>
        <v>177</v>
      </c>
    </row>
    <row r="107" spans="1:27" ht="16.5" thickBot="1">
      <c r="A107" s="418" t="s">
        <v>752</v>
      </c>
      <c r="B107" s="424" t="s">
        <v>753</v>
      </c>
      <c r="C107" s="425">
        <f>SUM(C104:C106)</f>
        <v>57</v>
      </c>
      <c r="D107" s="425">
        <f>SUM(D104:D106)</f>
        <v>120</v>
      </c>
      <c r="E107" s="425">
        <f>SUM(E104:E106)</f>
        <v>0</v>
      </c>
      <c r="F107" s="426">
        <f>SUM(F104:F106)</f>
        <v>177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2">
        <f>pdeReportingDate</f>
        <v>44000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Лидия Герджикова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tabSelected="1" zoomScale="85" zoomScaleNormal="85" zoomScaleSheetLayoutView="85" workbookViewId="0">
      <selection activeCell="M15" sqref="M15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ЕУРОТЕРРА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131104838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129845</v>
      </c>
      <c r="D21" s="449"/>
      <c r="E21" s="449"/>
      <c r="F21" s="449">
        <v>130</v>
      </c>
      <c r="G21" s="449"/>
      <c r="H21" s="449"/>
      <c r="I21" s="450">
        <f t="shared" si="0"/>
        <v>130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129845</v>
      </c>
      <c r="D27" s="456">
        <f t="shared" si="2"/>
        <v>0</v>
      </c>
      <c r="E27" s="456">
        <f t="shared" si="2"/>
        <v>0</v>
      </c>
      <c r="F27" s="456">
        <f t="shared" si="2"/>
        <v>130</v>
      </c>
      <c r="G27" s="456">
        <f t="shared" si="2"/>
        <v>0</v>
      </c>
      <c r="H27" s="456">
        <f t="shared" si="2"/>
        <v>0</v>
      </c>
      <c r="I27" s="457">
        <f t="shared" si="0"/>
        <v>130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2">
        <f>pdeReportingDate</f>
        <v>44000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Лидия Герджикова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34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Sheet1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lg</cp:lastModifiedBy>
  <cp:lastPrinted>2020-04-14T14:19:28Z</cp:lastPrinted>
  <dcterms:created xsi:type="dcterms:W3CDTF">2006-09-16T00:00:00Z</dcterms:created>
  <dcterms:modified xsi:type="dcterms:W3CDTF">2020-06-17T08:58:57Z</dcterms:modified>
</cp:coreProperties>
</file>