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05" yWindow="-105" windowWidth="23250" windowHeight="1272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E91" i="9"/>
  <c r="H1128" i="2" s="1"/>
  <c r="E90" i="9"/>
  <c r="H1127" i="2"/>
  <c r="E89" i="9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E36" i="9"/>
  <c r="H997" i="2" s="1"/>
  <c r="D35" i="9"/>
  <c r="C35" i="9"/>
  <c r="H932" i="2" s="1"/>
  <c r="E34" i="9"/>
  <c r="H995" i="2"/>
  <c r="E33" i="9"/>
  <c r="H994" i="2" s="1"/>
  <c r="E32" i="9"/>
  <c r="H993" i="2" s="1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G37" i="8"/>
  <c r="H574" i="2" s="1"/>
  <c r="J37" i="8"/>
  <c r="N36" i="8"/>
  <c r="G36" i="8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 s="1"/>
  <c r="O30" i="8"/>
  <c r="M30" i="8"/>
  <c r="L30" i="8"/>
  <c r="K30" i="8"/>
  <c r="I30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H654" i="2" s="1"/>
  <c r="N25" i="8"/>
  <c r="G25" i="8"/>
  <c r="H563" i="2" s="1"/>
  <c r="J25" i="8"/>
  <c r="N24" i="8"/>
  <c r="Q24" i="8" s="1"/>
  <c r="G24" i="8"/>
  <c r="H562" i="2" s="1"/>
  <c r="J24" i="8"/>
  <c r="N23" i="8"/>
  <c r="Q23" i="8" s="1"/>
  <c r="G23" i="8"/>
  <c r="J23" i="8" s="1"/>
  <c r="R23" i="8" s="1"/>
  <c r="N22" i="8"/>
  <c r="G22" i="8"/>
  <c r="N20" i="8"/>
  <c r="H770" i="2"/>
  <c r="Q20" i="8"/>
  <c r="H860" i="2" s="1"/>
  <c r="G20" i="8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F43" i="8" s="1"/>
  <c r="H550" i="2" s="1"/>
  <c r="E19" i="8"/>
  <c r="H499" i="2" s="1"/>
  <c r="D19" i="8"/>
  <c r="H469" i="2" s="1"/>
  <c r="N18" i="8"/>
  <c r="G18" i="8"/>
  <c r="H558" i="2" s="1"/>
  <c r="N17" i="8"/>
  <c r="H767" i="2" s="1"/>
  <c r="G17" i="8"/>
  <c r="N16" i="8"/>
  <c r="H766" i="2"/>
  <c r="Q16" i="8"/>
  <c r="H856" i="2"/>
  <c r="G16" i="8"/>
  <c r="H556" i="2" s="1"/>
  <c r="J16" i="8"/>
  <c r="H646" i="2" s="1"/>
  <c r="N15" i="8"/>
  <c r="H765" i="2"/>
  <c r="Q15" i="8"/>
  <c r="H855" i="2" s="1"/>
  <c r="G15" i="8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6" i="5"/>
  <c r="G16" i="5"/>
  <c r="H161" i="2" s="1"/>
  <c r="D92" i="4"/>
  <c r="C9" i="14" s="1"/>
  <c r="D9" i="14" s="1"/>
  <c r="C92" i="4"/>
  <c r="D79" i="4"/>
  <c r="D85" i="4" s="1"/>
  <c r="C79" i="4"/>
  <c r="D76" i="4"/>
  <c r="C76" i="4"/>
  <c r="H57" i="2" s="1"/>
  <c r="D65" i="4"/>
  <c r="C65" i="4"/>
  <c r="H61" i="4"/>
  <c r="H71" i="4"/>
  <c r="H79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H79" i="2" s="1"/>
  <c r="E7" i="14"/>
  <c r="E73" i="9"/>
  <c r="H1110" i="2" s="1"/>
  <c r="H1327" i="2"/>
  <c r="G56" i="4"/>
  <c r="H17" i="7"/>
  <c r="H332" i="2"/>
  <c r="H945" i="2"/>
  <c r="D21" i="9"/>
  <c r="H953" i="2"/>
  <c r="H1192" i="2"/>
  <c r="H1172" i="2"/>
  <c r="F87" i="9"/>
  <c r="H1303" i="2"/>
  <c r="E149" i="11"/>
  <c r="H1325" i="2"/>
  <c r="D87" i="9"/>
  <c r="H1081" i="2" s="1"/>
  <c r="H747" i="2"/>
  <c r="H979" i="2"/>
  <c r="H950" i="2"/>
  <c r="H1121" i="2"/>
  <c r="H1133" i="2"/>
  <c r="E79" i="11"/>
  <c r="H1320" i="2"/>
  <c r="H565" i="2"/>
  <c r="H1244" i="2"/>
  <c r="C149" i="11"/>
  <c r="H1305" i="2" s="1"/>
  <c r="E15" i="14"/>
  <c r="D15" i="14"/>
  <c r="H1296" i="2"/>
  <c r="H107" i="2"/>
  <c r="H977" i="2"/>
  <c r="H1129" i="2"/>
  <c r="C21" i="9"/>
  <c r="H921" i="2"/>
  <c r="H918" i="2"/>
  <c r="E82" i="9"/>
  <c r="H1119" i="2" s="1"/>
  <c r="H1130" i="2"/>
  <c r="G17" i="7"/>
  <c r="H310" i="2" s="1"/>
  <c r="J17" i="7"/>
  <c r="H376" i="2" s="1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H862" i="2"/>
  <c r="H772" i="2"/>
  <c r="H48" i="2"/>
  <c r="H1193" i="2"/>
  <c r="F107" i="9"/>
  <c r="H1195" i="2" s="1"/>
  <c r="E12" i="14"/>
  <c r="D12" i="14" s="1"/>
  <c r="C79" i="11"/>
  <c r="H1300" i="2" s="1"/>
  <c r="D3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 s="1"/>
  <c r="H900" i="2" s="1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H660" i="2"/>
  <c r="P43" i="8"/>
  <c r="H850" i="2" s="1"/>
  <c r="H848" i="2"/>
  <c r="H776" i="2"/>
  <c r="H518" i="2"/>
  <c r="H987" i="2"/>
  <c r="M31" i="7"/>
  <c r="H456" i="2" s="1"/>
  <c r="H667" i="2"/>
  <c r="H875" i="2"/>
  <c r="M34" i="7"/>
  <c r="H459" i="2" s="1"/>
  <c r="D34" i="7"/>
  <c r="H261" i="2" s="1"/>
  <c r="R34" i="8"/>
  <c r="H901" i="2"/>
  <c r="H871" i="2"/>
  <c r="H669" i="2"/>
  <c r="H662" i="2"/>
  <c r="H652" i="2"/>
  <c r="R24" i="8"/>
  <c r="H892" i="2" s="1"/>
  <c r="H66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H643" i="2"/>
  <c r="H648" i="2" l="1"/>
  <c r="J31" i="8"/>
  <c r="H1252" i="2"/>
  <c r="I27" i="10"/>
  <c r="H1294" i="2" s="1"/>
  <c r="C87" i="9"/>
  <c r="H1038" i="2" s="1"/>
  <c r="H1043" i="2"/>
  <c r="H1126" i="2"/>
  <c r="E87" i="9"/>
  <c r="D45" i="9"/>
  <c r="H964" i="2"/>
  <c r="H998" i="2"/>
  <c r="E35" i="9"/>
  <c r="H350" i="2"/>
  <c r="I17" i="7"/>
  <c r="H354" i="2" s="1"/>
  <c r="H110" i="2"/>
  <c r="G71" i="4"/>
  <c r="H69" i="2"/>
  <c r="C10" i="14"/>
  <c r="C85" i="4"/>
  <c r="H58" i="2"/>
  <c r="G31" i="5"/>
  <c r="D15" i="12"/>
  <c r="H137" i="2"/>
  <c r="C31" i="5"/>
  <c r="H143" i="2" s="1"/>
  <c r="F61" i="11"/>
  <c r="H1328" i="2" s="1"/>
  <c r="E21" i="9"/>
  <c r="H985" i="2" s="1"/>
  <c r="H982" i="2"/>
  <c r="H784" i="2"/>
  <c r="Q37" i="8"/>
  <c r="Q36" i="8"/>
  <c r="H873" i="2" s="1"/>
  <c r="H783" i="2"/>
  <c r="H573" i="2"/>
  <c r="J36" i="8"/>
  <c r="R31" i="8"/>
  <c r="H898" i="2" s="1"/>
  <c r="H658" i="2"/>
  <c r="H687" i="2"/>
  <c r="K41" i="8"/>
  <c r="N30" i="8"/>
  <c r="H627" i="2"/>
  <c r="I41" i="8"/>
  <c r="H638" i="2" s="1"/>
  <c r="H477" i="2"/>
  <c r="G30" i="8"/>
  <c r="H567" i="2" s="1"/>
  <c r="R27" i="8"/>
  <c r="H895" i="2" s="1"/>
  <c r="H655" i="2"/>
  <c r="Q25" i="8"/>
  <c r="H863" i="2" s="1"/>
  <c r="H773" i="2"/>
  <c r="H653" i="2"/>
  <c r="R25" i="8"/>
  <c r="H893" i="2" s="1"/>
  <c r="Q22" i="8"/>
  <c r="H861" i="2" s="1"/>
  <c r="H771" i="2"/>
  <c r="J22" i="8"/>
  <c r="H561" i="2"/>
  <c r="H560" i="2"/>
  <c r="J20" i="8"/>
  <c r="Q18" i="8"/>
  <c r="H858" i="2" s="1"/>
  <c r="H768" i="2"/>
  <c r="H555" i="2"/>
  <c r="J15" i="8"/>
  <c r="J11" i="8"/>
  <c r="H641" i="2" s="1"/>
  <c r="H551" i="2"/>
  <c r="B52" i="5"/>
  <c r="C48" i="8"/>
  <c r="B40" i="7"/>
  <c r="B100" i="4"/>
  <c r="H87" i="2"/>
  <c r="I31" i="7"/>
  <c r="L18" i="7"/>
  <c r="H421" i="2" s="1"/>
  <c r="L13" i="7"/>
  <c r="H416" i="2" s="1"/>
  <c r="H244" i="2"/>
  <c r="H37" i="4"/>
  <c r="H95" i="4" s="1"/>
  <c r="H218" i="2"/>
  <c r="D56" i="4"/>
  <c r="D44" i="6"/>
  <c r="D46" i="6" s="1"/>
  <c r="D31" i="5"/>
  <c r="D36" i="5" s="1"/>
  <c r="A3" i="14"/>
  <c r="C76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18" i="8" l="1"/>
  <c r="H888" i="2" s="1"/>
  <c r="E98" i="9"/>
  <c r="H1135" i="2" s="1"/>
  <c r="H1124" i="2"/>
  <c r="H974" i="2"/>
  <c r="D46" i="9"/>
  <c r="H975" i="2" s="1"/>
  <c r="E45" i="9"/>
  <c r="H996" i="2"/>
  <c r="H120" i="2"/>
  <c r="G79" i="4"/>
  <c r="G95" i="4" s="1"/>
  <c r="H64" i="2"/>
  <c r="C94" i="4"/>
  <c r="H170" i="2"/>
  <c r="G36" i="5"/>
  <c r="H174" i="2" s="1"/>
  <c r="G33" i="5"/>
  <c r="H171" i="2" s="1"/>
  <c r="C33" i="5"/>
  <c r="H144" i="2" s="1"/>
  <c r="C36" i="5"/>
  <c r="R37" i="8"/>
  <c r="H904" i="2" s="1"/>
  <c r="H874" i="2"/>
  <c r="R36" i="8"/>
  <c r="H903" i="2" s="1"/>
  <c r="H663" i="2"/>
  <c r="K43" i="8"/>
  <c r="H700" i="2" s="1"/>
  <c r="H698" i="2"/>
  <c r="H777" i="2"/>
  <c r="Q30" i="8"/>
  <c r="R22" i="8"/>
  <c r="H891" i="2" s="1"/>
  <c r="H651" i="2"/>
  <c r="H650" i="2"/>
  <c r="R20" i="8"/>
  <c r="H890" i="2" s="1"/>
  <c r="R15" i="8"/>
  <c r="H885" i="2" s="1"/>
  <c r="H645" i="2"/>
  <c r="I34" i="7"/>
  <c r="H371" i="2" s="1"/>
  <c r="H368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E46" i="9"/>
  <c r="H1007" i="2" s="1"/>
  <c r="D5" i="12"/>
  <c r="D19" i="12" s="1"/>
  <c r="H124" i="2"/>
  <c r="D11" i="12"/>
  <c r="D13" i="12"/>
  <c r="D12" i="12"/>
  <c r="H71" i="2"/>
  <c r="D10" i="12"/>
  <c r="C42" i="5"/>
  <c r="D8" i="12"/>
  <c r="G37" i="5"/>
  <c r="C37" i="5"/>
  <c r="H147" i="2"/>
  <c r="H867" i="2"/>
  <c r="R30" i="8"/>
  <c r="H897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G42" i="5"/>
  <c r="G44" i="5" s="1"/>
  <c r="H178" i="2" s="1"/>
  <c r="H175" i="2"/>
  <c r="D21" i="12"/>
  <c r="H148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76" i="2" l="1"/>
  <c r="G45" i="5"/>
  <c r="H179" i="2" s="1"/>
  <c r="C44" i="5"/>
  <c r="D23" i="12"/>
  <c r="D22" i="12"/>
  <c r="D24" i="12"/>
  <c r="H44" i="5"/>
  <c r="D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<sst xmlns="http://schemas.openxmlformats.org/spreadsheetml/2006/main" count="4325" uniqueCount="1004">
  <si>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</si>
  <si>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</si>
  <si>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</si>
  <si>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</si>
  <si>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</si>
  <si>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</si>
  <si>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</si>
  <si>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</si>
  <si>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</si>
  <si>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</si>
  <si>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</si>
  <si>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</si>
  <si>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</si>
  <si>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</si>
  <si>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</si>
  <si>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</si>
  <si>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</si>
  <si>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</si>
  <si>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</si>
  <si>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</si>
  <si>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</si>
  <si>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</si>
  <si>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</si>
  <si>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</si>
  <si>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</si>
  <si>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</si>
  <si>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</si>
  <si>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</si>
  <si>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</si>
  <si>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</si>
  <si>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</si>
  <si>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</si>
  <si>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</si>
  <si>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</si>
  <si>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</si>
  <si>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</si>
  <si>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</si>
  <si>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</si>
  <si>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</si>
  <si>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</si>
  <si>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</si>
  <si>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</si>
  <si>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</si>
  <si>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</si>
  <si>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</si>
  <si>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</si>
  <si>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</si>
  <si>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</si>
  <si>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</si>
  <si>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</si>
  <si>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</si>
  <si>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</si>
  <si>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</si>
  <si>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</si>
  <si>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</si>
  <si>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</si>
  <si>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</si>
  <si>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</si>
  <si>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</si>
  <si>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</si>
  <si>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</si>
  <si>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</si>
  <si>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</si>
  <si>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</si>
  <si>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</si>
  <si>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</si>
  <si>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</si>
  <si>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</si>
  <si>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</si>
  <si>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</si>
  <si>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</si>
  <si>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</si>
  <si>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</si>
  <si>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</si>
  <si>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</si>
  <si>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</si>
  <si>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</si>
  <si>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</si>
  <si>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</si>
  <si>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</si>
  <si>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</si>
  <si>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</si>
  <si>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</si>
  <si>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</si>
  <si>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</si>
  <si>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</si>
  <si>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</si>
  <si>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</si>
  <si>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</si>
  <si>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</si>
  <si>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</si>
  <si>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</si>
  <si>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</si>
  <si>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</si>
  <si>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</si>
  <si>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</si>
  <si>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</si>
  <si>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</si>
  <si>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</si>
  <si>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</si>
  <si>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</si>
  <si>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</si>
  <si>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</si>
  <si>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</si>
  <si>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</si>
  <si>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</si>
  <si>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</si>
  <si>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</si>
  <si>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</si>
  <si>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</si>
  <si>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</si>
  <si>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</si>
  <si>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</si>
  <si>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</si>
  <si>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</si>
  <si>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</si>
  <si>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</si>
  <si>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</si>
  <si>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</si>
  <si>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</si>
  <si>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</si>
  <si>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</si>
  <si>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</si>
  <si>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</si>
  <si>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</si>
  <si>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</si>
  <si>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</si>
  <si>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</si>
  <si>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</si>
  <si>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</si>
  <si>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</si>
  <si>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</si>
  <si>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</si>
  <si>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</si>
  <si>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</si>
  <si>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</si>
  <si>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</si>
  <si>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</si>
  <si>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</si>
  <si>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</si>
  <si>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</si>
  <si>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</si>
  <si>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</si>
  <si>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</si>
  <si>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</si>
  <si>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</si>
  <si>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</si>
  <si>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</si>
  <si>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</si>
  <si>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</si>
  <si>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</si>
  <si>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</si>
  <si>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</si>
  <si>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</si>
  <si>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</si>
  <si>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</si>
  <si>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</si>
  <si>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</si>
  <si>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</si>
  <si>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</si>
  <si>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</si>
  <si>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</si>
  <si>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</si>
  <si>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</si>
  <si>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</si>
  <si>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</si>
  <si>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</si>
  <si>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</si>
  <si>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</si>
  <si>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</si>
  <si>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</si>
  <si>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</si>
  <si>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</si>
  <si>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</si>
  <si>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</si>
  <si>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</si>
  <si>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</si>
  <si>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</si>
  <si>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</si>
  <si>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</si>
  <si>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</si>
  <si>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</si>
  <si>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</si>
  <si>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</si>
  <si>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</si>
  <si>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</si>
  <si>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</si>
  <si>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</si>
  <si>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</si>
  <si>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</si>
  <si>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</si>
  <si>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</si>
  <si>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</si>
  <si>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</si>
  <si>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</si>
  <si>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</si>
  <si>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</si>
  <si>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</si>
  <si>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</si>
  <si>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</si>
  <si>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</si>
  <si>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</si>
  <si>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</si>
  <si>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</si>
  <si>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</si>
  <si>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</si>
  <si>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</si>
  <si>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</si>
  <si>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</si>
  <si>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</si>
  <si>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</si>
  <si>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</si>
  <si>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</si>
  <si>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</si>
  <si>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</si>
  <si>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</si>
  <si>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</si>
  <si>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</si>
  <si>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</si>
  <si>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</si>
  <si>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</si>
  <si>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</si>
  <si>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</si>
  <si>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</si>
  <si>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</si>
  <si>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</si>
  <si>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</si>
  <si>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</si>
  <si>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</si>
  <si>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</si>
  <si>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</si>
  <si>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</si>
  <si>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</si>
  <si>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</si>
  <si>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</si>
  <si>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</si>
  <si>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</si>
  <si>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</si>
  <si>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</si>
  <si>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</si>
  <si>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</si>
  <si>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</si>
  <si>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</si>
  <si>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</si>
  <si>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</si>
  <si>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</si>
  <si>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</si>
  <si>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</si>
  <si>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</si>
  <si>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</si>
  <si>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</si>
  <si>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</si>
  <si>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</si>
  <si>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</si>
  <si>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</si>
  <si>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</si>
  <si>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</si>
  <si>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</si>
  <si>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</si>
  <si>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</si>
  <si>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</si>
  <si>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</si>
  <si>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</si>
  <si>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</si>
  <si>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</si>
  <si>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</si>
  <si>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</si>
  <si>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</si>
  <si>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</si>
  <si>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</si>
  <si>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</si>
  <si>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</si>
  <si>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</si>
  <si>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</si>
  <si>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</si>
  <si>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</si>
  <si>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</si>
  <si>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</si>
  <si>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</si>
  <si>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</si>
  <si>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</si>
  <si>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</si>
  <si>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</si>
  <si>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</si>
  <si>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</si>
  <si>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</si>
  <si>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</si>
  <si>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</si>
  <si>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</si>
  <si>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</si>
  <si>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</si>
  <si>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</si>
  <si>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</si>
  <si>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</si>
  <si>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</si>
  <si>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</si>
  <si>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</si>
  <si>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</si>
  <si>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</si>
  <si>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</si>
  <si>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</si>
  <si>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</si>
  <si>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</si>
  <si>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</si>
  <si>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</si>
  <si>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</si>
  <si>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</si>
  <si>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</si>
  <si>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</si>
  <si>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</si>
  <si>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</si>
  <si>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</si>
  <si>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</si>
  <si>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</si>
  <si>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</si>
  <si>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</si>
  <si>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</si>
  <si>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</si>
  <si>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</si>
  <si>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</si>
  <si>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</si>
  <si>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</si>
  <si>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</si>
  <si>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</si>
  <si>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</si>
  <si>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</si>
  <si>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</si>
  <si>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</si>
  <si>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</si>
  <si>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</si>
  <si>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</si>
  <si>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</si>
  <si>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</si>
  <si>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</si>
  <si>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</si>
  <si>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</si>
  <si>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</si>
  <si>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</si>
  <si>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</si>
  <si>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</si>
  <si>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</si>
  <si>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</si>
  <si>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</si>
  <si>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</si>
  <si>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</si>
  <si>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</si>
  <si>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</si>
  <si>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</si>
  <si>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</si>
  <si>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</si>
  <si>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</si>
  <si>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</si>
  <si>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</si>
  <si>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</si>
  <si>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</si>
  <si>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</si>
  <si>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</si>
  <si>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</si>
  <si>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</si>
  <si>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</si>
  <si>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</si>
  <si>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</si>
  <si>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</si>
  <si>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</si>
  <si>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</si>
  <si>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</si>
  <si>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</si>
  <si>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</si>
  <si>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</si>
  <si>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</si>
  <si>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</si>
  <si>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</si>
  <si>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</si>
  <si>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</si>
  <si>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</si>
  <si>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</si>
  <si>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</si>
  <si>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</si>
  <si>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</si>
  <si>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</si>
  <si>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</si>
  <si>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</si>
  <si>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</si>
  <si>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</si>
  <si>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</si>
  <si>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</si>
  <si>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</si>
  <si>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</si>
  <si>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</si>
  <si>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</si>
  <si>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</si>
  <si>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</si>
  <si>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</si>
  <si>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</si>
  <si>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</si>
  <si>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</si>
  <si>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</si>
  <si>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</si>
  <si>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</si>
  <si>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</si>
  <si>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</si>
  <si>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</si>
  <si>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</si>
  <si>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</si>
  <si>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</si>
  <si>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</si>
  <si>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</si>
  <si>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</si>
  <si>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</si>
  <si>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</si>
  <si>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</si>
  <si>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</si>
  <si>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</si>
  <si>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</si>
  <si>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</si>
  <si>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</si>
  <si>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</si>
  <si>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</si>
  <si>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</si>
  <si>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</si>
  <si>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</si>
  <si>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</si>
  <si>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</si>
  <si>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</si>
  <si>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</si>
  <si>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</si>
  <si>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</si>
  <si>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</si>
  <si>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</si>
  <si>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</si>
  <si>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</si>
  <si>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</si>
  <si>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</si>
  <si>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</si>
  <si>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</si>
  <si>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</si>
  <si>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</si>
  <si>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</si>
  <si>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</si>
  <si>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</si>
  <si>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</si>
  <si>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</si>
  <si>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</si>
  <si>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</si>
  <si>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</si>
  <si>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</si>
  <si>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</si>
  <si>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</si>
  <si>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</si>
  <si>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</si>
  <si>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</si>
  <si>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</si>
  <si>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</si>
  <si>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</si>
  <si>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</si>
  <si>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</si>
  <si>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</si>
  <si>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</si>
  <si>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</si>
  <si>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</si>
  <si>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</si>
  <si>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</si>
  <si>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</si>
  <si>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</si>
  <si>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</si>
  <si>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</si>
  <si>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</si>
  <si>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</si>
  <si>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</si>
  <si>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</si>
  <si>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</si>
  <si>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</si>
  <si>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</si>
  <si>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</si>
  <si>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</si>
  <si>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</si>
  <si>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</si>
  <si>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</si>
  <si>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</si>
  <si>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</si>
  <si>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</si>
  <si>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</si>
  <si>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</si>
  <si>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</si>
  <si>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</si>
  <si>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</si>
  <si>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</si>
  <si>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</si>
  <si>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</si>
  <si>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</si>
  <si>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</si>
  <si>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</si>
  <si>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</si>
  <si>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</si>
  <si>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</si>
  <si>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</si>
  <si>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</si>
  <si>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</si>
  <si>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</si>
  <si>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</si>
  <si>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</si>
  <si>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</si>
  <si>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</si>
  <si>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</si>
  <si>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</si>
  <si>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</si>
  <si>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</si>
  <si>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</si>
  <si>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</si>
  <si>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</si>
  <si>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</si>
  <si>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</si>
  <si>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</si>
  <si>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</si>
  <si>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</si>
  <si>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</si>
  <si>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</si>
  <si>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</si>
  <si>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</si>
  <si>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</si>
  <si>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</si>
  <si>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</si>
  <si>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</si>
  <si>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</si>
  <si>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</si>
  <si>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</si>
  <si>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</si>
  <si>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</si>
  <si>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</si>
  <si>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</si>
  <si>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</si>
  <si>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</si>
  <si>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</si>
  <si>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</si>
  <si>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</si>
  <si>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</si>
  <si>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</si>
  <si>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</si>
  <si>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</si>
  <si>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</si>
  <si>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</si>
  <si>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</si>
  <si>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</si>
  <si>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</si>
  <si>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</si>
  <si>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</si>
  <si>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</si>
  <si>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</si>
  <si>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</si>
  <si>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</si>
  <si>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</si>
  <si>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</si>
  <si>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</si>
  <si>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</si>
  <si>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</si>
  <si>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</si>
  <si>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</si>
  <si>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</si>
  <si>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</si>
  <si>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</si>
  <si>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</si>
  <si>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</si>
  <si>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</si>
  <si>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</si>
  <si>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</si>
  <si>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</si>
  <si>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</si>
  <si>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</si>
  <si>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</si>
  <si>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</si>
  <si>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</si>
  <si>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</si>
  <si>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</si>
  <si>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</si>
  <si>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</si>
  <si>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</si>
  <si>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</si>
  <si>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</si>
  <si>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</si>
  <si>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</si>
  <si>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</si>
  <si>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</si>
  <si>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</si>
  <si>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</si>
  <si>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</si>
  <si>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</si>
  <si>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</si>
  <si>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</si>
  <si>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</si>
  <si>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</si>
  <si>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</si>
  <si>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</si>
  <si>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</si>
  <si>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</si>
  <si>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</si>
  <si>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</si>
  <si>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</si>
  <si>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</si>
  <si>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</si>
  <si>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</si>
  <si>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</si>
  <si>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</si>
  <si>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</si>
  <si>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</si>
  <si>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</si>
  <si>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</si>
  <si>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</si>
  <si>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</si>
  <si>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</si>
  <si>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</si>
  <si>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</si>
  <si>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</si>
  <si>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</si>
  <si>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</si>
  <si>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</si>
  <si>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</si>
  <si>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</si>
  <si>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</si>
  <si>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</si>
  <si>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</si>
  <si>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</si>
  <si>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</si>
  <si>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</si>
  <si>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</si>
  <si>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</si>
  <si>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</si>
  <si>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</si>
  <si>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</si>
  <si>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</si>
  <si>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</si>
  <si>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</si>
  <si>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</si>
  <si>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</si>
  <si>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</si>
  <si>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</si>
  <si>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</si>
  <si>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</si>
  <si>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</si>
  <si>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</si>
  <si>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</si>
  <si>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</si>
  <si>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</si>
  <si>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</si>
  <si>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</si>
  <si>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</si>
  <si>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</si>
  <si>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</si>
  <si>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</si>
  <si>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</si>
  <si>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</si>
  <si>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</si>
  <si>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</si>
  <si>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</si>
  <si>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</si>
  <si>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</si>
  <si>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</si>
  <si>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</si>
  <si>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</si>
  <si>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</si>
  <si>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</si>
  <si>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</si>
  <si>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</si>
  <si>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</si>
  <si>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</si>
  <si>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</si>
  <si>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</si>
  <si>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</si>
  <si>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</si>
  <si>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</si>
  <si>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</si>
  <si>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</si>
  <si>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</si>
  <si>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</si>
  <si>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</si>
  <si>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</si>
  <si>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</si>
  <si>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</si>
  <si>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</si>
  <si>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</si>
  <si>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</si>
  <si>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</si>
  <si>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</si>
  <si>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</si>
  <si>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</si>
  <si>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</si>
  <si>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</si>
  <si>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</si>
  <si>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</si>
  <si>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</si>
  <si>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</si>
  <si>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</si>
  <si>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</si>
  <si>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</si>
  <si>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</si>
  <si>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</si>
  <si>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</si>
  <si>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</si>
  <si>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</si>
  <si>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</si>
  <si>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</si>
  <si>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</si>
  <si>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</si>
  <si>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</si>
  <si>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</si>
  <si>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</si>
  <si>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</si>
  <si>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</si>
  <si>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</si>
  <si>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</si>
  <si>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</si>
  <si>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</si>
  <si>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</si>
  <si>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</si>
  <si>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</si>
  <si>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</si>
  <si>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</si>
  <si>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</si>
  <si>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</si>
  <si>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</si>
  <si>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</si>
  <si>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</si>
  <si>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</si>
  <si>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</si>
  <si>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</si>
  <si>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</si>
  <si>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</si>
  <si>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</si>
  <si>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</si>
  <si>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</si>
  <si>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</si>
  <si>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</si>
  <si>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</si>
  <si>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</si>
  <si>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</si>
  <si>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</si>
  <si>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</si>
  <si>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</si>
  <si>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</si>
  <si>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</si>
  <si>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</si>
  <si>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</si>
  <si>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</si>
  <si>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</si>
  <si>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</si>
  <si>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</si>
  <si>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</si>
  <si>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</si>
  <si>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</si>
  <si>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</si>
  <si>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</si>
  <si>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</si>
  <si>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</si>
  <si>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</si>
  <si>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</si>
  <si>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</si>
  <si>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</si>
  <si>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</si>
  <si>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</si>
  <si>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</si>
  <si>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</si>
  <si>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</si>
  <si>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</si>
  <si>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</si>
  <si>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</si>
  <si>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</si>
  <si>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</si>
  <si>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</si>
  <si>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</si>
  <si>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</si>
  <si>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</si>
  <si>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</si>
  <si>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</si>
  <si>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</si>
  <si>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</si>
  <si>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</si>
  <si>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</si>
  <si>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</si>
  <si>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</si>
  <si>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</si>
  <si>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</si>
  <si>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</si>
  <si>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</si>
  <si>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</si>
  <si>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</si>
  <si>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</si>
  <si>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</si>
  <si>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</si>
  <si>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</si>
  <si>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</si>
  <si>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</si>
  <si>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</si>
  <si>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</si>
  <si>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</si>
  <si>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</si>
  <si>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</si>
  <si>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</si>
  <si>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</si>
  <si>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</si>
  <si>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</si>
  <si>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</si>
  <si>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</si>
  <si>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</si>
  <si>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</si>
  <si>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</si>
  <si>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</si>
  <si>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</si>
  <si>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</si>
  <si>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</si>
  <si>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</si>
  <si>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</si>
  <si>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</si>
  <si>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</si>
  <si>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</si>
  <si>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</si>
  <si>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</si>
  <si>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</si>
  <si>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</si>
  <si>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</si>
  <si>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</si>
  <si>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</si>
  <si>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</si>
  <si>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</si>
  <si>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</si>
  <si>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</si>
  <si>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</si>
  <si>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</si>
  <si>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</si>
  <si>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</si>
  <si>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</si>
  <si>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</si>
  <si>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</si>
  <si>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</si>
  <si>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</si>
  <si>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</si>
  <si>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</si>
  <si>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</si>
  <si>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</si>
  <si>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</si>
  <si>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</si>
  <si>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</si>
  <si>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</si>
  <si>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</si>
  <si>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</si>
  <si>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</si>
  <si>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</si>
  <si>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</si>
  <si>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</si>
  <si>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</si>
  <si>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</si>
  <si>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</si>
  <si>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</si>
  <si>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</si>
  <si>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</si>
  <si>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</si>
  <si>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</si>
  <si>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</si>
  <si>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</si>
  <si>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</si>
  <si>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</si>
  <si>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</si>
  <si>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</si>
  <si>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</si>
  <si>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</si>
  <si>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</si>
  <si>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</si>
  <si>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</si>
  <si>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</si>
  <si>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</si>
  <si>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</si>
  <si>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</si>
  <si>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</si>
  <si>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</si>
  <si>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</si>
  <si>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</si>
  <si>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</si>
  <si>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</si>
  <si>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</si>
  <si>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</si>
  <si>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</si>
  <si>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</si>
  <si>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</si>
  <si>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</si>
  <si>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</si>
  <si>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</si>
  <si>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</si>
  <si>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</si>
  <si>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</si>
  <si>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</si>
  <si>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</si>
  <si>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</si>
  <si>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</si>
  <si>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</si>
  <si>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</si>
  <si>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</si>
  <si>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</si>
  <si>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</si>
  <si>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</si>
  <si>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</si>
  <si>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</si>
  <si>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</si>
  <si>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</si>
  <si>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</si>
  <si>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</si>
  <si>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</si>
  <si>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</si>
  <si>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</si>
  <si>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</si>
  <si>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</si>
  <si>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</si>
  <si>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</si>
  <si>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</si>
  <si>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</si>
  <si>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</si>
  <si>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</si>
  <si>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</si>
  <si>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</si>
  <si>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</si>
  <si>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</si>
  <si>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</si>
  <si>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</si>
  <si>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</si>
  <si>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</si>
  <si>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</si>
  <si>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</si>
  <si>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</si>
  <si>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</si>
  <si>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</si>
  <si>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</si>
  <si>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</si>
  <si>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</si>
  <si>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</si>
  <si>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</si>
  <si>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</si>
  <si>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</si>
  <si>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</si>
  <si>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</si>
  <si>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</si>
  <si>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</si>
  <si>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</si>
  <si>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</si>
  <si>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</si>
  <si>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</si>
  <si>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</si>
  <si>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</si>
  <si>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</si>
  <si>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</si>
  <si>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</si>
  <si>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</si>
  <si>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</si>
  <si>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</si>
  <si>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</si>
  <si>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</si>
  <si>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</si>
  <si>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</si>
  <si>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</si>
  <si>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</si>
  <si>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</si>
  <si>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</si>
  <si>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</si>
  <si>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</si>
  <si>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</si>
  <si>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</si>
  <si>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</si>
  <si>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</si>
  <si>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</si>
  <si>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</si>
  <si>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</si>
  <si>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</si>
  <si>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</si>
  <si>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</si>
  <si>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</si>
  <si>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</si>
  <si>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</si>
  <si>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</si>
  <si>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</si>
  <si>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</si>
  <si>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</si>
  <si>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</si>
  <si>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</si>
  <si>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</si>
  <si>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</si>
  <si>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</si>
  <si>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</si>
  <si>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</si>
  <si>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</si>
  <si>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</si>
  <si>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</si>
  <si>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</si>
  <si>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</si>
  <si>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</si>
  <si>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203125790</t>
  </si>
  <si>
    <t>Изпълнителен директор</t>
  </si>
  <si>
    <t>гр. София, ул. "Позитано" № 9 вх.Б ет.3, офис № 9</t>
  </si>
  <si>
    <t>0888902858</t>
  </si>
  <si>
    <t>solarlogistic@abv.bg</t>
  </si>
  <si>
    <t>www.solarlogistic.eu</t>
  </si>
  <si>
    <t>1 Соларен Парк Летница ЕООД</t>
  </si>
  <si>
    <t>2. Балкан Енерджи ЕООД</t>
  </si>
  <si>
    <t>1 Други</t>
  </si>
  <si>
    <t>управител</t>
  </si>
  <si>
    <t>Счетоводна Кантора Бахарян ЕООД, чрез Такухи Бахарян</t>
  </si>
  <si>
    <t>СОЛАР ЛОГИСТИК АД</t>
  </si>
  <si>
    <t>Нели Илиева Кръстева Кьосева</t>
  </si>
  <si>
    <t>www.infostock.bg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</si>
</sst>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0" fontId="3" fillId="3" borderId="10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49" fontId="23" fillId="3" borderId="5" xfId="3" applyNumberFormat="1" applyFill="1" applyBorder="1" applyAlignment="1" applyProtection="1"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stock.bg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topLeftCell="A6" zoomScaleNormal="100" zoomScaleSheetLayoutView="100" workbookViewId="0">
      <selection activeCell="B26" sqref="B26"/>
    </sheetView>
  </sheetViews>
  <sheetFormatPr defaultColWidth="9.140625"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46231</v>
      </c>
    </row>
    <row r="3" spans="1:27">
      <c r="A3" s="603" t="s">
        <v>2</v>
      </c>
      <c r="B3" s="604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Счетоводна Кантора Бахарян ЕООД, чрез Такухи Бахарян</v>
      </c>
    </row>
    <row r="4" spans="1:27">
      <c r="A4" s="601" t="s">
        <v>3</v>
      </c>
      <c r="B4" s="602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5">
      <c r="A5" s="605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4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4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4">
        <v>46231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5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634" t="s">
        <v>1001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5" t="s">
        <v>977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634" t="s">
        <v>990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634" t="s">
        <v>1002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634" t="s">
        <v>991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634" t="s">
        <v>992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634" t="s">
        <v>992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5" t="s">
        <v>993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5" t="s">
        <v>993</v>
      </c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08" t="s">
        <v>994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09" t="s">
        <v>995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83" t="s">
        <v>1003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5" t="s">
        <v>1000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5" t="s">
        <v>999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5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862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СОЛАР ЛОГИСТИК АД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8"/>
    </row>
    <row r="5" spans="1:10" ht="25.5" customHeight="1">
      <c r="A5" s="591" t="s">
        <v>863</v>
      </c>
      <c r="B5" s="592" t="s">
        <v>864</v>
      </c>
      <c r="C5" s="593" t="s">
        <v>865</v>
      </c>
      <c r="D5" s="594" t="s">
        <v>866</v>
      </c>
      <c r="E5" s="593" t="s">
        <v>867</v>
      </c>
      <c r="F5" s="592" t="s">
        <v>868</v>
      </c>
      <c r="G5" s="591" t="s">
        <v>869</v>
      </c>
    </row>
    <row r="6" spans="1:10" ht="18.75" customHeight="1">
      <c r="A6" s="596" t="s">
        <v>870</v>
      </c>
      <c r="B6" s="589" t="s">
        <v>871</v>
      </c>
      <c r="C6" s="595">
        <f>'1-Баланс'!C95</f>
        <v>31658</v>
      </c>
      <c r="D6" s="623">
        <f t="shared" ref="D6:D15" si="0">C6-E6</f>
        <v>0</v>
      </c>
      <c r="E6" s="595">
        <f>'1-Баланс'!G95</f>
        <v>31658</v>
      </c>
      <c r="F6" s="590" t="s">
        <v>872</v>
      </c>
      <c r="G6" s="596" t="s">
        <v>870</v>
      </c>
    </row>
    <row r="7" spans="1:10" ht="18.75" customHeight="1">
      <c r="A7" s="596" t="s">
        <v>870</v>
      </c>
      <c r="B7" s="589" t="s">
        <v>873</v>
      </c>
      <c r="C7" s="595">
        <f>'1-Баланс'!G37</f>
        <v>5586</v>
      </c>
      <c r="D7" s="623">
        <f t="shared" si="0"/>
        <v>1793</v>
      </c>
      <c r="E7" s="595">
        <f>'1-Баланс'!G18</f>
        <v>3793</v>
      </c>
      <c r="F7" s="590" t="s">
        <v>482</v>
      </c>
      <c r="G7" s="596" t="s">
        <v>870</v>
      </c>
    </row>
    <row r="8" spans="1:10" ht="18.75" customHeight="1">
      <c r="A8" s="596" t="s">
        <v>870</v>
      </c>
      <c r="B8" s="589" t="s">
        <v>874</v>
      </c>
      <c r="C8" s="595">
        <f>ABS('1-Баланс'!G32)-ABS('1-Баланс'!G33)</f>
        <v>21</v>
      </c>
      <c r="D8" s="623">
        <f t="shared" si="0"/>
        <v>0</v>
      </c>
      <c r="E8" s="595">
        <f>ABS('2-Отчет за доходите'!C44)-ABS('2-Отчет за доходите'!G44)</f>
        <v>21</v>
      </c>
      <c r="F8" s="590" t="s">
        <v>875</v>
      </c>
      <c r="G8" s="597" t="s">
        <v>876</v>
      </c>
    </row>
    <row r="9" spans="1:10" ht="18.75" customHeight="1">
      <c r="A9" s="596" t="s">
        <v>870</v>
      </c>
      <c r="B9" s="589" t="s">
        <v>877</v>
      </c>
      <c r="C9" s="595">
        <f>'1-Баланс'!D92</f>
        <v>25</v>
      </c>
      <c r="D9" s="623">
        <f t="shared" si="0"/>
        <v>0</v>
      </c>
      <c r="E9" s="595">
        <f>'3-Отчет за паричния поток'!C45</f>
        <v>25</v>
      </c>
      <c r="F9" s="590" t="s">
        <v>878</v>
      </c>
      <c r="G9" s="597" t="s">
        <v>879</v>
      </c>
    </row>
    <row r="10" spans="1:10" ht="18.75" customHeight="1">
      <c r="A10" s="596" t="s">
        <v>870</v>
      </c>
      <c r="B10" s="589" t="s">
        <v>880</v>
      </c>
      <c r="C10" s="595">
        <f>'1-Баланс'!C92</f>
        <v>139</v>
      </c>
      <c r="D10" s="623">
        <f t="shared" si="0"/>
        <v>0</v>
      </c>
      <c r="E10" s="595">
        <f>'3-Отчет за паричния поток'!C46</f>
        <v>139</v>
      </c>
      <c r="F10" s="590" t="s">
        <v>881</v>
      </c>
      <c r="G10" s="597" t="s">
        <v>879</v>
      </c>
    </row>
    <row r="11" spans="1:10" ht="18.75" customHeight="1">
      <c r="A11" s="596" t="s">
        <v>870</v>
      </c>
      <c r="B11" s="589" t="s">
        <v>873</v>
      </c>
      <c r="C11" s="595">
        <f>'1-Баланс'!G37</f>
        <v>5586</v>
      </c>
      <c r="D11" s="623">
        <f t="shared" si="0"/>
        <v>0</v>
      </c>
      <c r="E11" s="595">
        <f>'4-Отчет за собствения капитал'!L34</f>
        <v>5586</v>
      </c>
      <c r="F11" s="590" t="s">
        <v>882</v>
      </c>
      <c r="G11" s="597" t="s">
        <v>883</v>
      </c>
    </row>
    <row r="12" spans="1:10" ht="18.75" customHeight="1">
      <c r="A12" s="596" t="s">
        <v>870</v>
      </c>
      <c r="B12" s="589" t="s">
        <v>884</v>
      </c>
      <c r="C12" s="595">
        <f>'1-Баланс'!C36</f>
        <v>684</v>
      </c>
      <c r="D12" s="623">
        <f t="shared" si="0"/>
        <v>0</v>
      </c>
      <c r="E12" s="595">
        <f>'Справка 5'!C27+'Справка 5'!C97</f>
        <v>684</v>
      </c>
      <c r="F12" s="590" t="s">
        <v>885</v>
      </c>
      <c r="G12" s="597" t="s">
        <v>886</v>
      </c>
    </row>
    <row r="13" spans="1:10" ht="18.75" customHeight="1">
      <c r="A13" s="596" t="s">
        <v>870</v>
      </c>
      <c r="B13" s="589" t="s">
        <v>887</v>
      </c>
      <c r="C13" s="595">
        <f>'1-Баланс'!C37</f>
        <v>0</v>
      </c>
      <c r="D13" s="623">
        <f t="shared" si="0"/>
        <v>0</v>
      </c>
      <c r="E13" s="595">
        <f>'Справка 5'!C44+'Справка 5'!C114</f>
        <v>0</v>
      </c>
      <c r="F13" s="590" t="s">
        <v>888</v>
      </c>
      <c r="G13" s="597" t="s">
        <v>886</v>
      </c>
    </row>
    <row r="14" spans="1:10" ht="18.75" customHeight="1">
      <c r="A14" s="596" t="s">
        <v>870</v>
      </c>
      <c r="B14" s="589" t="s">
        <v>889</v>
      </c>
      <c r="C14" s="595">
        <f>'1-Баланс'!C38</f>
        <v>0</v>
      </c>
      <c r="D14" s="623">
        <f t="shared" si="0"/>
        <v>0</v>
      </c>
      <c r="E14" s="595">
        <f>'Справка 5'!C61+'Справка 5'!C131</f>
        <v>0</v>
      </c>
      <c r="F14" s="590" t="s">
        <v>890</v>
      </c>
      <c r="G14" s="597" t="s">
        <v>886</v>
      </c>
    </row>
    <row r="15" spans="1:10" ht="18.75" customHeight="1">
      <c r="A15" s="596" t="s">
        <v>870</v>
      </c>
      <c r="B15" s="589" t="s">
        <v>891</v>
      </c>
      <c r="C15" s="595">
        <f>'1-Баланс'!C39</f>
        <v>0</v>
      </c>
      <c r="D15" s="623">
        <f t="shared" si="0"/>
        <v>-8797</v>
      </c>
      <c r="E15" s="595">
        <f>'Справка 5'!C148+'Справка 5'!C78</f>
        <v>8797</v>
      </c>
      <c r="F15" s="590" t="s">
        <v>892</v>
      </c>
      <c r="G15" s="597" t="s">
        <v>886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893</v>
      </c>
      <c r="B1" s="523" t="s">
        <v>894</v>
      </c>
      <c r="C1" s="523" t="s">
        <v>895</v>
      </c>
      <c r="D1" s="523" t="s">
        <v>896</v>
      </c>
    </row>
    <row r="2" spans="1:6" ht="24" customHeight="1">
      <c r="A2" s="573" t="s">
        <v>897</v>
      </c>
      <c r="B2" s="571"/>
      <c r="C2" s="571"/>
      <c r="D2" s="572"/>
    </row>
    <row r="3" spans="1:6" ht="31.5">
      <c r="A3" s="526">
        <v>1</v>
      </c>
      <c r="B3" s="524" t="s">
        <v>898</v>
      </c>
      <c r="C3" s="525" t="s">
        <v>899</v>
      </c>
      <c r="D3" s="570">
        <f>(ABS('1-Баланс'!G32)-ABS('1-Баланс'!G33))/'2-Отчет за доходите'!G16</f>
        <v>0.65625</v>
      </c>
      <c r="E3" s="619"/>
    </row>
    <row r="4" spans="1:6" ht="31.5">
      <c r="A4" s="526">
        <v>2</v>
      </c>
      <c r="B4" s="524" t="s">
        <v>900</v>
      </c>
      <c r="C4" s="525" t="s">
        <v>901</v>
      </c>
      <c r="D4" s="570">
        <f>(ABS('1-Баланс'!G32)-ABS('1-Баланс'!G33))/'1-Баланс'!G37</f>
        <v>3.7593984962406013E-3</v>
      </c>
    </row>
    <row r="5" spans="1:6" ht="31.5">
      <c r="A5" s="526">
        <v>3</v>
      </c>
      <c r="B5" s="524" t="s">
        <v>902</v>
      </c>
      <c r="C5" s="525" t="s">
        <v>903</v>
      </c>
      <c r="D5" s="570">
        <f>(ABS('1-Баланс'!G32)-ABS('1-Баланс'!G33))/('1-Баланс'!G56+'1-Баланс'!G79)</f>
        <v>8.0546179809757592E-4</v>
      </c>
    </row>
    <row r="6" spans="1:6" ht="31.5">
      <c r="A6" s="526">
        <v>4</v>
      </c>
      <c r="B6" s="524" t="s">
        <v>904</v>
      </c>
      <c r="C6" s="525" t="s">
        <v>905</v>
      </c>
      <c r="D6" s="570">
        <f>(ABS('1-Баланс'!G32)-ABS('1-Баланс'!G33))/('1-Баланс'!C95)</f>
        <v>6.6333944026786273E-4</v>
      </c>
    </row>
    <row r="7" spans="1:6" ht="24" customHeight="1">
      <c r="A7" s="573" t="s">
        <v>906</v>
      </c>
      <c r="B7" s="571"/>
      <c r="C7" s="571"/>
      <c r="D7" s="572"/>
    </row>
    <row r="8" spans="1:6" ht="31.5">
      <c r="A8" s="526">
        <v>5</v>
      </c>
      <c r="B8" s="524" t="s">
        <v>907</v>
      </c>
      <c r="C8" s="525" t="s">
        <v>908</v>
      </c>
      <c r="D8" s="569">
        <f>'2-Отчет за доходите'!G36/'2-Отчет за доходите'!C36</f>
        <v>1.0400763358778626</v>
      </c>
      <c r="F8" s="619"/>
    </row>
    <row r="9" spans="1:6" ht="24" customHeight="1">
      <c r="A9" s="573" t="s">
        <v>909</v>
      </c>
      <c r="B9" s="571"/>
      <c r="C9" s="571"/>
      <c r="D9" s="572"/>
    </row>
    <row r="10" spans="1:6" ht="31.5">
      <c r="A10" s="526">
        <v>6</v>
      </c>
      <c r="B10" s="524" t="s">
        <v>910</v>
      </c>
      <c r="C10" s="525" t="s">
        <v>911</v>
      </c>
      <c r="D10" s="569">
        <f>'1-Баланс'!C94/'1-Баланс'!G79</f>
        <v>1.7933197428257801</v>
      </c>
    </row>
    <row r="11" spans="1:6" ht="63">
      <c r="A11" s="526">
        <v>7</v>
      </c>
      <c r="B11" s="524" t="s">
        <v>912</v>
      </c>
      <c r="C11" s="525" t="s">
        <v>913</v>
      </c>
      <c r="D11" s="569">
        <f>('1-Баланс'!C76+'1-Баланс'!C85+'1-Баланс'!C92)/'1-Баланс'!G79</f>
        <v>1.7893994041085151</v>
      </c>
    </row>
    <row r="12" spans="1:6" ht="47.25">
      <c r="A12" s="526">
        <v>8</v>
      </c>
      <c r="B12" s="524" t="s">
        <v>914</v>
      </c>
      <c r="C12" s="525" t="s">
        <v>915</v>
      </c>
      <c r="D12" s="569">
        <f>('1-Баланс'!C85+'1-Баланс'!C92)/'1-Баланс'!G79</f>
        <v>0.66912341226281946</v>
      </c>
    </row>
    <row r="13" spans="1:6" ht="31.5">
      <c r="A13" s="526">
        <v>9</v>
      </c>
      <c r="B13" s="524" t="s">
        <v>916</v>
      </c>
      <c r="C13" s="525" t="s">
        <v>917</v>
      </c>
      <c r="D13" s="569">
        <f>'1-Баланс'!C92/'1-Баланс'!G79</f>
        <v>1.0898541633997177E-2</v>
      </c>
      <c r="F13" s="619"/>
    </row>
    <row r="14" spans="1:6" ht="24" customHeight="1">
      <c r="A14" s="573" t="s">
        <v>918</v>
      </c>
      <c r="B14" s="571"/>
      <c r="C14" s="571"/>
      <c r="D14" s="572"/>
    </row>
    <row r="15" spans="1:6" ht="31.5">
      <c r="A15" s="526">
        <v>10</v>
      </c>
      <c r="B15" s="524" t="s">
        <v>919</v>
      </c>
      <c r="C15" s="525" t="s">
        <v>920</v>
      </c>
      <c r="D15" s="569">
        <f>'2-Отчет за доходите'!G16/('1-Баланс'!C20+'1-Баланс'!C21+'1-Баланс'!C22+'1-Баланс'!C28+'1-Баланс'!C65)</f>
        <v>4.0769524780226779E-3</v>
      </c>
    </row>
    <row r="16" spans="1:6" ht="31.5">
      <c r="A16" s="575">
        <v>11</v>
      </c>
      <c r="B16" s="524" t="s">
        <v>918</v>
      </c>
      <c r="C16" s="525" t="s">
        <v>921</v>
      </c>
      <c r="D16" s="576">
        <f>'2-Отчет за доходите'!G16/('1-Баланс'!C95)</f>
        <v>1.010802956598648E-3</v>
      </c>
    </row>
    <row r="17" spans="1:5" ht="24" customHeight="1">
      <c r="A17" s="573" t="s">
        <v>922</v>
      </c>
      <c r="B17" s="571"/>
      <c r="C17" s="571"/>
      <c r="D17" s="572"/>
    </row>
    <row r="18" spans="1:5" ht="31.5">
      <c r="A18" s="526">
        <v>12</v>
      </c>
      <c r="B18" s="524" t="s">
        <v>923</v>
      </c>
      <c r="C18" s="525" t="s">
        <v>924</v>
      </c>
      <c r="D18" s="569">
        <f>'1-Баланс'!G56/('1-Баланс'!G37+'1-Баланс'!G56)</f>
        <v>0.70450698264917477</v>
      </c>
    </row>
    <row r="19" spans="1:5" ht="31.5">
      <c r="A19" s="526">
        <v>13</v>
      </c>
      <c r="B19" s="524" t="s">
        <v>925</v>
      </c>
      <c r="C19" s="525" t="s">
        <v>926</v>
      </c>
      <c r="D19" s="569">
        <f>D4/D5</f>
        <v>4.6673827425707124</v>
      </c>
    </row>
    <row r="20" spans="1:5" ht="31.5">
      <c r="A20" s="526">
        <v>14</v>
      </c>
      <c r="B20" s="524" t="s">
        <v>927</v>
      </c>
      <c r="C20" s="525" t="s">
        <v>928</v>
      </c>
      <c r="D20" s="569">
        <f>D6/D5</f>
        <v>0.82355170888874851</v>
      </c>
    </row>
    <row r="21" spans="1:5" ht="38.25" customHeight="1">
      <c r="A21" s="526">
        <v>15</v>
      </c>
      <c r="B21" s="524" t="s">
        <v>929</v>
      </c>
      <c r="C21" s="525" t="s">
        <v>930</v>
      </c>
      <c r="D21" s="598">
        <f>'2-Отчет за доходите'!C37+'2-Отчет за доходите'!C25</f>
        <v>437</v>
      </c>
      <c r="E21" s="616"/>
    </row>
    <row r="22" spans="1:5" ht="47.25">
      <c r="A22" s="526">
        <v>16</v>
      </c>
      <c r="B22" s="524" t="s">
        <v>931</v>
      </c>
      <c r="C22" s="525" t="s">
        <v>932</v>
      </c>
      <c r="D22" s="574">
        <f>D21/'1-Баланс'!G37</f>
        <v>7.8231292517006806E-2</v>
      </c>
    </row>
    <row r="23" spans="1:5" ht="31.5">
      <c r="A23" s="526">
        <v>17</v>
      </c>
      <c r="B23" s="524" t="s">
        <v>933</v>
      </c>
      <c r="C23" s="525" t="s">
        <v>934</v>
      </c>
      <c r="D23" s="574">
        <f>(D21+'2-Отчет за доходите'!C14)/'2-Отчет за доходите'!G31</f>
        <v>0.80550458715596329</v>
      </c>
    </row>
    <row r="24" spans="1:5" ht="31.5">
      <c r="A24" s="526">
        <v>18</v>
      </c>
      <c r="B24" s="524" t="s">
        <v>935</v>
      </c>
      <c r="C24" s="525" t="s">
        <v>936</v>
      </c>
      <c r="D24" s="574">
        <f>('1-Баланс'!G56+'1-Баланс'!G79)/(D21+'2-Отчет за доходите'!C14)</f>
        <v>59.389521640091118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СОЛАР ЛОГИСТИК АД</v>
      </c>
      <c r="B3" s="625" t="str">
        <f t="shared" ref="B3:B34" si="1">pdeBulstat</f>
        <v>203125790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СОЛАР ЛОГИСТИК АД</v>
      </c>
      <c r="B4" s="625" t="str">
        <f t="shared" si="1"/>
        <v>203125790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СОЛАР ЛОГИСТИК АД</v>
      </c>
      <c r="B5" s="625" t="str">
        <f t="shared" si="1"/>
        <v>203125790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СОЛАР ЛОГИСТИК АД</v>
      </c>
      <c r="B6" s="625" t="str">
        <f t="shared" si="1"/>
        <v>203125790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399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СОЛАР ЛОГИСТИК АД</v>
      </c>
      <c r="B7" s="625" t="str">
        <f t="shared" si="1"/>
        <v>203125790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СОЛАР ЛОГИСТИК АД</v>
      </c>
      <c r="B8" s="625" t="str">
        <f t="shared" si="1"/>
        <v>203125790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СОЛАР ЛОГИСТИК АД</v>
      </c>
      <c r="B9" s="625" t="str">
        <f t="shared" si="1"/>
        <v>203125790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СОЛАР ЛОГИСТИК АД</v>
      </c>
      <c r="B10" s="625" t="str">
        <f t="shared" si="1"/>
        <v>203125790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1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СОЛАР ЛОГИСТИК АД</v>
      </c>
      <c r="B11" s="625" t="str">
        <f t="shared" si="1"/>
        <v>203125790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400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СОЛАР ЛОГИСТИК АД</v>
      </c>
      <c r="B12" s="625" t="str">
        <f t="shared" si="1"/>
        <v>203125790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7449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СОЛАР ЛОГИСТИК АД</v>
      </c>
      <c r="B13" s="625" t="str">
        <f t="shared" si="1"/>
        <v>203125790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СОЛАР ЛОГИСТИК АД</v>
      </c>
      <c r="B14" s="625" t="str">
        <f t="shared" si="1"/>
        <v>203125790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СОЛАР ЛОГИСТИК АД</v>
      </c>
      <c r="B15" s="625" t="str">
        <f t="shared" si="1"/>
        <v>203125790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СОЛАР ЛОГИСТИК АД</v>
      </c>
      <c r="B16" s="625" t="str">
        <f t="shared" si="1"/>
        <v>203125790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СОЛАР ЛОГИСТИК АД</v>
      </c>
      <c r="B17" s="625" t="str">
        <f t="shared" si="1"/>
        <v>203125790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СОЛАР ЛОГИСТИК АД</v>
      </c>
      <c r="B18" s="625" t="str">
        <f t="shared" si="1"/>
        <v>203125790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СОЛАР ЛОГИСТИК АД</v>
      </c>
      <c r="B19" s="625" t="str">
        <f t="shared" si="1"/>
        <v>203125790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СОЛАР ЛОГИСТИК АД</v>
      </c>
      <c r="B20" s="625" t="str">
        <f t="shared" si="1"/>
        <v>203125790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СОЛАР ЛОГИСТИК АД</v>
      </c>
      <c r="B21" s="625" t="str">
        <f t="shared" si="1"/>
        <v>203125790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СОЛАР ЛОГИСТИК АД</v>
      </c>
      <c r="B22" s="625" t="str">
        <f t="shared" si="1"/>
        <v>203125790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684</v>
      </c>
    </row>
    <row r="23" spans="1:8">
      <c r="A23" s="625" t="str">
        <f t="shared" si="0"/>
        <v>СОЛАР ЛОГИСТИК АД</v>
      </c>
      <c r="B23" s="625" t="str">
        <f t="shared" si="1"/>
        <v>203125790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684</v>
      </c>
    </row>
    <row r="24" spans="1:8">
      <c r="A24" s="625" t="str">
        <f t="shared" si="0"/>
        <v>СОЛАР ЛОГИСТИК АД</v>
      </c>
      <c r="B24" s="625" t="str">
        <f t="shared" si="1"/>
        <v>203125790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СОЛАР ЛОГИСТИК АД</v>
      </c>
      <c r="B25" s="625" t="str">
        <f t="shared" si="1"/>
        <v>203125790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СОЛАР ЛОГИСТИК АД</v>
      </c>
      <c r="B26" s="625" t="str">
        <f t="shared" si="1"/>
        <v>203125790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СОЛАР ЛОГИСТИК АД</v>
      </c>
      <c r="B27" s="625" t="str">
        <f t="shared" si="1"/>
        <v>203125790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СОЛАР ЛОГИСТИК АД</v>
      </c>
      <c r="B28" s="625" t="str">
        <f t="shared" si="1"/>
        <v>203125790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СОЛАР ЛОГИСТИК АД</v>
      </c>
      <c r="B29" s="625" t="str">
        <f t="shared" si="1"/>
        <v>203125790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СОЛАР ЛОГИСТИК АД</v>
      </c>
      <c r="B30" s="625" t="str">
        <f t="shared" si="1"/>
        <v>203125790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СОЛАР ЛОГИСТИК АД</v>
      </c>
      <c r="B31" s="625" t="str">
        <f t="shared" si="1"/>
        <v>203125790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СОЛАР ЛОГИСТИК АД</v>
      </c>
      <c r="B32" s="625" t="str">
        <f t="shared" si="1"/>
        <v>203125790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СОЛАР ЛОГИСТИК АД</v>
      </c>
      <c r="B33" s="625" t="str">
        <f t="shared" si="1"/>
        <v>203125790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684</v>
      </c>
    </row>
    <row r="34" spans="1:8">
      <c r="A34" s="625" t="str">
        <f t="shared" si="0"/>
        <v>СОЛАР ЛОГИСТИК АД</v>
      </c>
      <c r="B34" s="625" t="str">
        <f t="shared" si="1"/>
        <v>203125790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СОЛАР ЛОГИСТИК АД</v>
      </c>
      <c r="B35" s="625" t="str">
        <f t="shared" ref="B35:B66" si="4">pdeBulstat</f>
        <v>203125790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СОЛАР ЛОГИСТИК АД</v>
      </c>
      <c r="B36" s="625" t="str">
        <f t="shared" si="4"/>
        <v>203125790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СОЛАР ЛОГИСТИК АД</v>
      </c>
      <c r="B37" s="625" t="str">
        <f t="shared" si="4"/>
        <v>203125790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СОЛАР ЛОГИСТИК АД</v>
      </c>
      <c r="B38" s="625" t="str">
        <f t="shared" si="4"/>
        <v>203125790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0</v>
      </c>
    </row>
    <row r="39" spans="1:8">
      <c r="A39" s="625" t="str">
        <f t="shared" si="3"/>
        <v>СОЛАР ЛОГИСТИК АД</v>
      </c>
      <c r="B39" s="625" t="str">
        <f t="shared" si="4"/>
        <v>203125790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253</v>
      </c>
    </row>
    <row r="40" spans="1:8">
      <c r="A40" s="625" t="str">
        <f t="shared" si="3"/>
        <v>СОЛАР ЛОГИСТИК АД</v>
      </c>
      <c r="B40" s="625" t="str">
        <f t="shared" si="4"/>
        <v>203125790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СОЛАР ЛОГИСТИК АД</v>
      </c>
      <c r="B41" s="625" t="str">
        <f t="shared" si="4"/>
        <v>203125790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8786</v>
      </c>
    </row>
    <row r="42" spans="1:8">
      <c r="A42" s="625" t="str">
        <f t="shared" si="3"/>
        <v>СОЛАР ЛОГИСТИК АД</v>
      </c>
      <c r="B42" s="625" t="str">
        <f t="shared" si="4"/>
        <v>203125790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СОЛАР ЛОГИСТИК АД</v>
      </c>
      <c r="B43" s="625" t="str">
        <f t="shared" si="4"/>
        <v>203125790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СОЛАР ЛОГИСТИК АД</v>
      </c>
      <c r="B44" s="625" t="str">
        <f t="shared" si="4"/>
        <v>203125790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СОЛАР ЛОГИСТИК АД</v>
      </c>
      <c r="B45" s="625" t="str">
        <f t="shared" si="4"/>
        <v>203125790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СОЛАР ЛОГИСТИК АД</v>
      </c>
      <c r="B46" s="625" t="str">
        <f t="shared" si="4"/>
        <v>203125790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СОЛАР ЛОГИСТИК АД</v>
      </c>
      <c r="B47" s="625" t="str">
        <f t="shared" si="4"/>
        <v>203125790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СОЛАР ЛОГИСТИК АД</v>
      </c>
      <c r="B48" s="625" t="str">
        <f t="shared" si="4"/>
        <v>203125790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СОЛАР ЛОГИСТИК АД</v>
      </c>
      <c r="B49" s="625" t="str">
        <f t="shared" si="4"/>
        <v>203125790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0</v>
      </c>
    </row>
    <row r="50" spans="1:8">
      <c r="A50" s="625" t="str">
        <f t="shared" si="3"/>
        <v>СОЛАР ЛОГИСТИК АД</v>
      </c>
      <c r="B50" s="625" t="str">
        <f t="shared" si="4"/>
        <v>203125790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13</v>
      </c>
    </row>
    <row r="51" spans="1:8">
      <c r="A51" s="625" t="str">
        <f t="shared" si="3"/>
        <v>СОЛАР ЛОГИСТИК АД</v>
      </c>
      <c r="B51" s="625" t="str">
        <f t="shared" si="4"/>
        <v>203125790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0</v>
      </c>
    </row>
    <row r="52" spans="1:8">
      <c r="A52" s="625" t="str">
        <f t="shared" si="3"/>
        <v>СОЛАР ЛОГИСТИК АД</v>
      </c>
      <c r="B52" s="625" t="str">
        <f t="shared" si="4"/>
        <v>203125790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14269</v>
      </c>
    </row>
    <row r="53" spans="1:8">
      <c r="A53" s="625" t="str">
        <f t="shared" si="3"/>
        <v>СОЛАР ЛОГИСТИК АД</v>
      </c>
      <c r="B53" s="625" t="str">
        <f t="shared" si="4"/>
        <v>203125790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СОЛАР ЛОГИСТИК АД</v>
      </c>
      <c r="B54" s="625" t="str">
        <f t="shared" si="4"/>
        <v>203125790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1</v>
      </c>
    </row>
    <row r="55" spans="1:8">
      <c r="A55" s="625" t="str">
        <f t="shared" si="3"/>
        <v>СОЛАР ЛОГИСТИК АД</v>
      </c>
      <c r="B55" s="625" t="str">
        <f t="shared" si="4"/>
        <v>203125790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5</v>
      </c>
    </row>
    <row r="56" spans="1:8">
      <c r="A56" s="625" t="str">
        <f t="shared" si="3"/>
        <v>СОЛАР ЛОГИСТИК АД</v>
      </c>
      <c r="B56" s="625" t="str">
        <f t="shared" si="4"/>
        <v>203125790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0</v>
      </c>
    </row>
    <row r="57" spans="1:8">
      <c r="A57" s="625" t="str">
        <f t="shared" si="3"/>
        <v>СОЛАР ЛОГИСТИК АД</v>
      </c>
      <c r="B57" s="625" t="str">
        <f t="shared" si="4"/>
        <v>203125790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14288</v>
      </c>
    </row>
    <row r="58" spans="1:8">
      <c r="A58" s="625" t="str">
        <f t="shared" si="3"/>
        <v>СОЛАР ЛОГИСТИК АД</v>
      </c>
      <c r="B58" s="625" t="str">
        <f t="shared" si="4"/>
        <v>203125790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252</v>
      </c>
    </row>
    <row r="59" spans="1:8">
      <c r="A59" s="625" t="str">
        <f t="shared" si="3"/>
        <v>СОЛАР ЛОГИСТИК АД</v>
      </c>
      <c r="B59" s="625" t="str">
        <f t="shared" si="4"/>
        <v>203125790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СОЛАР ЛОГИСТИК АД</v>
      </c>
      <c r="B60" s="625" t="str">
        <f t="shared" si="4"/>
        <v>203125790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СОЛАР ЛОГИСТИК АД</v>
      </c>
      <c r="B61" s="625" t="str">
        <f t="shared" si="4"/>
        <v>203125790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252</v>
      </c>
    </row>
    <row r="62" spans="1:8">
      <c r="A62" s="625" t="str">
        <f t="shared" si="3"/>
        <v>СОЛАР ЛОГИСТИК АД</v>
      </c>
      <c r="B62" s="625" t="str">
        <f t="shared" si="4"/>
        <v>203125790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СОЛАР ЛОГИСТИК АД</v>
      </c>
      <c r="B63" s="625" t="str">
        <f t="shared" si="4"/>
        <v>203125790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8143</v>
      </c>
    </row>
    <row r="64" spans="1:8">
      <c r="A64" s="625" t="str">
        <f t="shared" si="3"/>
        <v>СОЛАР ЛОГИСТИК АД</v>
      </c>
      <c r="B64" s="625" t="str">
        <f t="shared" si="4"/>
        <v>203125790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8395</v>
      </c>
    </row>
    <row r="65" spans="1:8">
      <c r="A65" s="625" t="str">
        <f t="shared" si="3"/>
        <v>СОЛАР ЛОГИСТИК АД</v>
      </c>
      <c r="B65" s="625" t="str">
        <f t="shared" si="4"/>
        <v>203125790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СОЛАР ЛОГИСТИК АД</v>
      </c>
      <c r="B66" s="625" t="str">
        <f t="shared" si="4"/>
        <v>203125790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139</v>
      </c>
    </row>
    <row r="67" spans="1:8">
      <c r="A67" s="625" t="str">
        <f t="shared" ref="A67:A98" si="6">pdeName</f>
        <v>СОЛАР ЛОГИСТИК АД</v>
      </c>
      <c r="B67" s="625" t="str">
        <f t="shared" ref="B67:B98" si="7">pdeBulstat</f>
        <v>203125790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СОЛАР ЛОГИСТИК АД</v>
      </c>
      <c r="B68" s="625" t="str">
        <f t="shared" si="7"/>
        <v>203125790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СОЛАР ЛОГИСТИК АД</v>
      </c>
      <c r="B69" s="625" t="str">
        <f t="shared" si="7"/>
        <v>203125790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139</v>
      </c>
    </row>
    <row r="70" spans="1:8">
      <c r="A70" s="625" t="str">
        <f t="shared" si="6"/>
        <v>СОЛАР ЛОГИСТИК АД</v>
      </c>
      <c r="B70" s="625" t="str">
        <f t="shared" si="7"/>
        <v>203125790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50</v>
      </c>
    </row>
    <row r="71" spans="1:8">
      <c r="A71" s="625" t="str">
        <f t="shared" si="6"/>
        <v>СОЛАР ЛОГИСТИК АД</v>
      </c>
      <c r="B71" s="625" t="str">
        <f t="shared" si="7"/>
        <v>203125790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22872</v>
      </c>
    </row>
    <row r="72" spans="1:8">
      <c r="A72" s="625" t="str">
        <f t="shared" si="6"/>
        <v>СОЛАР ЛОГИСТИК АД</v>
      </c>
      <c r="B72" s="625" t="str">
        <f t="shared" si="7"/>
        <v>203125790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31658</v>
      </c>
    </row>
    <row r="73" spans="1:8">
      <c r="A73" s="625" t="str">
        <f t="shared" si="6"/>
        <v>СОЛАР ЛОГИСТИК АД</v>
      </c>
      <c r="B73" s="625" t="str">
        <f t="shared" si="7"/>
        <v>203125790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3793</v>
      </c>
    </row>
    <row r="74" spans="1:8">
      <c r="A74" s="625" t="str">
        <f t="shared" si="6"/>
        <v>СОЛАР ЛОГИСТИК АД</v>
      </c>
      <c r="B74" s="625" t="str">
        <f t="shared" si="7"/>
        <v>203125790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3793</v>
      </c>
    </row>
    <row r="75" spans="1:8">
      <c r="A75" s="625" t="str">
        <f t="shared" si="6"/>
        <v>СОЛАР ЛОГИСТИК АД</v>
      </c>
      <c r="B75" s="625" t="str">
        <f t="shared" si="7"/>
        <v>203125790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СОЛАР ЛОГИСТИК АД</v>
      </c>
      <c r="B76" s="625" t="str">
        <f t="shared" si="7"/>
        <v>203125790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СОЛАР ЛОГИСТИК АД</v>
      </c>
      <c r="B77" s="625" t="str">
        <f t="shared" si="7"/>
        <v>203125790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СОЛАР ЛОГИСТИК АД</v>
      </c>
      <c r="B78" s="625" t="str">
        <f t="shared" si="7"/>
        <v>203125790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СОЛАР ЛОГИСТИК АД</v>
      </c>
      <c r="B79" s="625" t="str">
        <f t="shared" si="7"/>
        <v>203125790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3793</v>
      </c>
    </row>
    <row r="80" spans="1:8">
      <c r="A80" s="625" t="str">
        <f t="shared" si="6"/>
        <v>СОЛАР ЛОГИСТИК АД</v>
      </c>
      <c r="B80" s="625" t="str">
        <f t="shared" si="7"/>
        <v>203125790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0</v>
      </c>
    </row>
    <row r="81" spans="1:8">
      <c r="A81" s="625" t="str">
        <f t="shared" si="6"/>
        <v>СОЛАР ЛОГИСТИК АД</v>
      </c>
      <c r="B81" s="625" t="str">
        <f t="shared" si="7"/>
        <v>203125790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1598</v>
      </c>
    </row>
    <row r="82" spans="1:8">
      <c r="A82" s="625" t="str">
        <f t="shared" si="6"/>
        <v>СОЛАР ЛОГИСТИК АД</v>
      </c>
      <c r="B82" s="625" t="str">
        <f t="shared" si="7"/>
        <v>203125790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0</v>
      </c>
    </row>
    <row r="83" spans="1:8">
      <c r="A83" s="625" t="str">
        <f t="shared" si="6"/>
        <v>СОЛАР ЛОГИСТИК АД</v>
      </c>
      <c r="B83" s="625" t="str">
        <f t="shared" si="7"/>
        <v>203125790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0</v>
      </c>
    </row>
    <row r="84" spans="1:8">
      <c r="A84" s="625" t="str">
        <f t="shared" si="6"/>
        <v>СОЛАР ЛОГИСТИК АД</v>
      </c>
      <c r="B84" s="625" t="str">
        <f t="shared" si="7"/>
        <v>203125790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СОЛАР ЛОГИСТИК АД</v>
      </c>
      <c r="B85" s="625" t="str">
        <f t="shared" si="7"/>
        <v>203125790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0</v>
      </c>
    </row>
    <row r="86" spans="1:8">
      <c r="A86" s="625" t="str">
        <f t="shared" si="6"/>
        <v>СОЛАР ЛОГИСТИК АД</v>
      </c>
      <c r="B86" s="625" t="str">
        <f t="shared" si="7"/>
        <v>203125790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1598</v>
      </c>
    </row>
    <row r="87" spans="1:8">
      <c r="A87" s="625" t="str">
        <f t="shared" si="6"/>
        <v>СОЛАР ЛОГИСТИК АД</v>
      </c>
      <c r="B87" s="625" t="str">
        <f t="shared" si="7"/>
        <v>203125790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174</v>
      </c>
    </row>
    <row r="88" spans="1:8">
      <c r="A88" s="625" t="str">
        <f t="shared" si="6"/>
        <v>СОЛАР ЛОГИСТИК АД</v>
      </c>
      <c r="B88" s="625" t="str">
        <f t="shared" si="7"/>
        <v>203125790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908</v>
      </c>
    </row>
    <row r="89" spans="1:8">
      <c r="A89" s="625" t="str">
        <f t="shared" si="6"/>
        <v>СОЛАР ЛОГИСТИК АД</v>
      </c>
      <c r="B89" s="625" t="str">
        <f t="shared" si="7"/>
        <v>203125790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-734</v>
      </c>
    </row>
    <row r="90" spans="1:8">
      <c r="A90" s="625" t="str">
        <f t="shared" si="6"/>
        <v>СОЛАР ЛОГИСТИК АД</v>
      </c>
      <c r="B90" s="625" t="str">
        <f t="shared" si="7"/>
        <v>203125790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СОЛАР ЛОГИСТИК АД</v>
      </c>
      <c r="B91" s="625" t="str">
        <f t="shared" si="7"/>
        <v>203125790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21</v>
      </c>
    </row>
    <row r="92" spans="1:8">
      <c r="A92" s="625" t="str">
        <f t="shared" si="6"/>
        <v>СОЛАР ЛОГИСТИК АД</v>
      </c>
      <c r="B92" s="625" t="str">
        <f t="shared" si="7"/>
        <v>203125790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0</v>
      </c>
    </row>
    <row r="93" spans="1:8">
      <c r="A93" s="625" t="str">
        <f t="shared" si="6"/>
        <v>СОЛАР ЛОГИСТИК АД</v>
      </c>
      <c r="B93" s="625" t="str">
        <f t="shared" si="7"/>
        <v>203125790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195</v>
      </c>
    </row>
    <row r="94" spans="1:8">
      <c r="A94" s="625" t="str">
        <f t="shared" si="6"/>
        <v>СОЛАР ЛОГИСТИК АД</v>
      </c>
      <c r="B94" s="625" t="str">
        <f t="shared" si="7"/>
        <v>203125790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5586</v>
      </c>
    </row>
    <row r="95" spans="1:8">
      <c r="A95" s="625" t="str">
        <f t="shared" si="6"/>
        <v>СОЛАР ЛОГИСТИК АД</v>
      </c>
      <c r="B95" s="625" t="str">
        <f t="shared" si="7"/>
        <v>203125790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СОЛАР ЛОГИСТИК АД</v>
      </c>
      <c r="B96" s="625" t="str">
        <f t="shared" si="7"/>
        <v>203125790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СОЛАР ЛОГИСТИК АД</v>
      </c>
      <c r="B97" s="625" t="str">
        <f t="shared" si="7"/>
        <v>203125790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СОЛАР ЛОГИСТИК АД</v>
      </c>
      <c r="B98" s="625" t="str">
        <f t="shared" si="7"/>
        <v>203125790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СОЛАР ЛОГИСТИК АД</v>
      </c>
      <c r="B99" s="625" t="str">
        <f t="shared" ref="B99:B125" si="10">pdeBulstat</f>
        <v>203125790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СОЛАР ЛОГИСТИК АД</v>
      </c>
      <c r="B100" s="625" t="str">
        <f t="shared" si="10"/>
        <v>203125790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13000</v>
      </c>
    </row>
    <row r="101" spans="1:8">
      <c r="A101" s="625" t="str">
        <f t="shared" si="9"/>
        <v>СОЛАР ЛОГИСТИК АД</v>
      </c>
      <c r="B101" s="625" t="str">
        <f t="shared" si="10"/>
        <v>203125790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0</v>
      </c>
    </row>
    <row r="102" spans="1:8">
      <c r="A102" s="625" t="str">
        <f t="shared" si="9"/>
        <v>СОЛАР ЛОГИСТИК АД</v>
      </c>
      <c r="B102" s="625" t="str">
        <f t="shared" si="10"/>
        <v>203125790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13000</v>
      </c>
    </row>
    <row r="103" spans="1:8">
      <c r="A103" s="625" t="str">
        <f t="shared" si="9"/>
        <v>СОЛАР ЛОГИСТИК АД</v>
      </c>
      <c r="B103" s="625" t="str">
        <f t="shared" si="10"/>
        <v>203125790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СОЛАР ЛОГИСТИК АД</v>
      </c>
      <c r="B104" s="625" t="str">
        <f t="shared" si="10"/>
        <v>203125790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СОЛАР ЛОГИСТИК АД</v>
      </c>
      <c r="B105" s="625" t="str">
        <f t="shared" si="10"/>
        <v>203125790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318</v>
      </c>
    </row>
    <row r="106" spans="1:8">
      <c r="A106" s="625" t="str">
        <f t="shared" si="9"/>
        <v>СОЛАР ЛОГИСТИК АД</v>
      </c>
      <c r="B106" s="625" t="str">
        <f t="shared" si="10"/>
        <v>203125790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СОЛАР ЛОГИСТИК АД</v>
      </c>
      <c r="B107" s="625" t="str">
        <f t="shared" si="10"/>
        <v>203125790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13318</v>
      </c>
    </row>
    <row r="108" spans="1:8">
      <c r="A108" s="625" t="str">
        <f t="shared" si="9"/>
        <v>СОЛАР ЛОГИСТИК АД</v>
      </c>
      <c r="B108" s="625" t="str">
        <f t="shared" si="10"/>
        <v>203125790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СОЛАР ЛОГИСТИК АД</v>
      </c>
      <c r="B109" s="625" t="str">
        <f t="shared" si="10"/>
        <v>203125790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0</v>
      </c>
    </row>
    <row r="110" spans="1:8">
      <c r="A110" s="625" t="str">
        <f t="shared" si="9"/>
        <v>СОЛАР ЛОГИСТИК АД</v>
      </c>
      <c r="B110" s="625" t="str">
        <f t="shared" si="10"/>
        <v>203125790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12495</v>
      </c>
    </row>
    <row r="111" spans="1:8">
      <c r="A111" s="625" t="str">
        <f t="shared" si="9"/>
        <v>СОЛАР ЛОГИСТИК АД</v>
      </c>
      <c r="B111" s="625" t="str">
        <f t="shared" si="10"/>
        <v>203125790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7151</v>
      </c>
    </row>
    <row r="112" spans="1:8">
      <c r="A112" s="625" t="str">
        <f t="shared" si="9"/>
        <v>СОЛАР ЛОГИСТИК АД</v>
      </c>
      <c r="B112" s="625" t="str">
        <f t="shared" si="10"/>
        <v>203125790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5334</v>
      </c>
    </row>
    <row r="113" spans="1:8">
      <c r="A113" s="625" t="str">
        <f t="shared" si="9"/>
        <v>СОЛАР ЛОГИСТИК АД</v>
      </c>
      <c r="B113" s="625" t="str">
        <f t="shared" si="10"/>
        <v>203125790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9</v>
      </c>
    </row>
    <row r="114" spans="1:8">
      <c r="A114" s="625" t="str">
        <f t="shared" si="9"/>
        <v>СОЛАР ЛОГИСТИК АД</v>
      </c>
      <c r="B114" s="625" t="str">
        <f t="shared" si="10"/>
        <v>203125790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СОЛАР ЛОГИСТИК АД</v>
      </c>
      <c r="B115" s="625" t="str">
        <f t="shared" si="10"/>
        <v>203125790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0</v>
      </c>
    </row>
    <row r="116" spans="1:8">
      <c r="A116" s="625" t="str">
        <f t="shared" si="9"/>
        <v>СОЛАР ЛОГИСТИК АД</v>
      </c>
      <c r="B116" s="625" t="str">
        <f t="shared" si="10"/>
        <v>203125790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0</v>
      </c>
    </row>
    <row r="117" spans="1:8">
      <c r="A117" s="625" t="str">
        <f t="shared" si="9"/>
        <v>СОЛАР ЛОГИСТИК АД</v>
      </c>
      <c r="B117" s="625" t="str">
        <f t="shared" si="10"/>
        <v>203125790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1</v>
      </c>
    </row>
    <row r="118" spans="1:8">
      <c r="A118" s="625" t="str">
        <f t="shared" si="9"/>
        <v>СОЛАР ЛОГИСТИК АД</v>
      </c>
      <c r="B118" s="625" t="str">
        <f t="shared" si="10"/>
        <v>203125790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259</v>
      </c>
    </row>
    <row r="119" spans="1:8">
      <c r="A119" s="625" t="str">
        <f t="shared" si="9"/>
        <v>СОЛАР ЛОГИСТИК АД</v>
      </c>
      <c r="B119" s="625" t="str">
        <f t="shared" si="10"/>
        <v>203125790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СОЛАР ЛОГИСТИК АД</v>
      </c>
      <c r="B120" s="625" t="str">
        <f t="shared" si="10"/>
        <v>203125790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12754</v>
      </c>
    </row>
    <row r="121" spans="1:8">
      <c r="A121" s="625" t="str">
        <f t="shared" si="9"/>
        <v>СОЛАР ЛОГИСТИК АД</v>
      </c>
      <c r="B121" s="625" t="str">
        <f t="shared" si="10"/>
        <v>203125790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СОЛАР ЛОГИСТИК АД</v>
      </c>
      <c r="B122" s="625" t="str">
        <f t="shared" si="10"/>
        <v>203125790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СОЛАР ЛОГИСТИК АД</v>
      </c>
      <c r="B123" s="625" t="str">
        <f t="shared" si="10"/>
        <v>203125790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СОЛАР ЛОГИСТИК АД</v>
      </c>
      <c r="B124" s="625" t="str">
        <f t="shared" si="10"/>
        <v>203125790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12754</v>
      </c>
    </row>
    <row r="125" spans="1:8">
      <c r="A125" s="625" t="str">
        <f t="shared" si="9"/>
        <v>СОЛАР ЛОГИСТИК АД</v>
      </c>
      <c r="B125" s="625" t="str">
        <f t="shared" si="10"/>
        <v>203125790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31658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СОЛАР ЛОГИСТИК АД</v>
      </c>
      <c r="B127" s="625" t="str">
        <f t="shared" ref="B127:B158" si="13">pdeBulstat</f>
        <v>203125790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0</v>
      </c>
    </row>
    <row r="128" spans="1:8">
      <c r="A128" s="625" t="str">
        <f t="shared" si="12"/>
        <v>СОЛАР ЛОГИСТИК АД</v>
      </c>
      <c r="B128" s="625" t="str">
        <f t="shared" si="13"/>
        <v>203125790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67</v>
      </c>
    </row>
    <row r="129" spans="1:8">
      <c r="A129" s="625" t="str">
        <f t="shared" si="12"/>
        <v>СОЛАР ЛОГИСТИК АД</v>
      </c>
      <c r="B129" s="625" t="str">
        <f t="shared" si="13"/>
        <v>203125790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2</v>
      </c>
    </row>
    <row r="130" spans="1:8">
      <c r="A130" s="625" t="str">
        <f t="shared" si="12"/>
        <v>СОЛАР ЛОГИСТИК АД</v>
      </c>
      <c r="B130" s="625" t="str">
        <f t="shared" si="13"/>
        <v>203125790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28</v>
      </c>
    </row>
    <row r="131" spans="1:8">
      <c r="A131" s="625" t="str">
        <f t="shared" si="12"/>
        <v>СОЛАР ЛОГИСТИК АД</v>
      </c>
      <c r="B131" s="625" t="str">
        <f t="shared" si="13"/>
        <v>203125790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3</v>
      </c>
    </row>
    <row r="132" spans="1:8">
      <c r="A132" s="625" t="str">
        <f t="shared" si="12"/>
        <v>СОЛАР ЛОГИСТИК АД</v>
      </c>
      <c r="B132" s="625" t="str">
        <f t="shared" si="13"/>
        <v>203125790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СОЛАР ЛОГИСТИК АД</v>
      </c>
      <c r="B133" s="625" t="str">
        <f t="shared" si="13"/>
        <v>203125790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СОЛАР ЛОГИСТИК АД</v>
      </c>
      <c r="B134" s="625" t="str">
        <f t="shared" si="13"/>
        <v>203125790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6</v>
      </c>
    </row>
    <row r="135" spans="1:8">
      <c r="A135" s="625" t="str">
        <f t="shared" si="12"/>
        <v>СОЛАР ЛОГИСТИК АД</v>
      </c>
      <c r="B135" s="625" t="str">
        <f t="shared" si="13"/>
        <v>203125790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СОЛАР ЛОГИСТИК АД</v>
      </c>
      <c r="B136" s="625" t="str">
        <f t="shared" si="13"/>
        <v>203125790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СОЛАР ЛОГИСТИК АД</v>
      </c>
      <c r="B137" s="625" t="str">
        <f t="shared" si="13"/>
        <v>203125790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106</v>
      </c>
    </row>
    <row r="138" spans="1:8">
      <c r="A138" s="625" t="str">
        <f t="shared" si="12"/>
        <v>СОЛАР ЛОГИСТИК АД</v>
      </c>
      <c r="B138" s="625" t="str">
        <f t="shared" si="13"/>
        <v>203125790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416</v>
      </c>
    </row>
    <row r="139" spans="1:8">
      <c r="A139" s="625" t="str">
        <f t="shared" si="12"/>
        <v>СОЛАР ЛОГИСТИК АД</v>
      </c>
      <c r="B139" s="625" t="str">
        <f t="shared" si="13"/>
        <v>203125790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0</v>
      </c>
    </row>
    <row r="140" spans="1:8">
      <c r="A140" s="625" t="str">
        <f t="shared" si="12"/>
        <v>СОЛАР ЛОГИСТИК АД</v>
      </c>
      <c r="B140" s="625" t="str">
        <f t="shared" si="13"/>
        <v>203125790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СОЛАР ЛОГИСТИК АД</v>
      </c>
      <c r="B141" s="625" t="str">
        <f t="shared" si="13"/>
        <v>203125790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2</v>
      </c>
    </row>
    <row r="142" spans="1:8">
      <c r="A142" s="625" t="str">
        <f t="shared" si="12"/>
        <v>СОЛАР ЛОГИСТИК АД</v>
      </c>
      <c r="B142" s="625" t="str">
        <f t="shared" si="13"/>
        <v>203125790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418</v>
      </c>
    </row>
    <row r="143" spans="1:8">
      <c r="A143" s="625" t="str">
        <f t="shared" si="12"/>
        <v>СОЛАР ЛОГИСТИК АД</v>
      </c>
      <c r="B143" s="625" t="str">
        <f t="shared" si="13"/>
        <v>203125790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524</v>
      </c>
    </row>
    <row r="144" spans="1:8">
      <c r="A144" s="625" t="str">
        <f t="shared" si="12"/>
        <v>СОЛАР ЛОГИСТИК АД</v>
      </c>
      <c r="B144" s="625" t="str">
        <f t="shared" si="13"/>
        <v>203125790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21</v>
      </c>
    </row>
    <row r="145" spans="1:8">
      <c r="A145" s="625" t="str">
        <f t="shared" si="12"/>
        <v>СОЛАР ЛОГИСТИК АД</v>
      </c>
      <c r="B145" s="625" t="str">
        <f t="shared" si="13"/>
        <v>203125790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СОЛАР ЛОГИСТИК АД</v>
      </c>
      <c r="B146" s="625" t="str">
        <f t="shared" si="13"/>
        <v>203125790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СОЛАР ЛОГИСТИК АД</v>
      </c>
      <c r="B147" s="625" t="str">
        <f t="shared" si="13"/>
        <v>203125790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524</v>
      </c>
    </row>
    <row r="148" spans="1:8">
      <c r="A148" s="625" t="str">
        <f t="shared" si="12"/>
        <v>СОЛАР ЛОГИСТИК АД</v>
      </c>
      <c r="B148" s="625" t="str">
        <f t="shared" si="13"/>
        <v>203125790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21</v>
      </c>
    </row>
    <row r="149" spans="1:8">
      <c r="A149" s="625" t="str">
        <f t="shared" si="12"/>
        <v>СОЛАР ЛОГИСТИК АД</v>
      </c>
      <c r="B149" s="625" t="str">
        <f t="shared" si="13"/>
        <v>203125790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СОЛАР ЛОГИСТИК АД</v>
      </c>
      <c r="B150" s="625" t="str">
        <f t="shared" si="13"/>
        <v>203125790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СОЛАР ЛОГИСТИК АД</v>
      </c>
      <c r="B151" s="625" t="str">
        <f t="shared" si="13"/>
        <v>203125790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СОЛАР ЛОГИСТИК АД</v>
      </c>
      <c r="B152" s="625" t="str">
        <f t="shared" si="13"/>
        <v>203125790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СОЛАР ЛОГИСТИК АД</v>
      </c>
      <c r="B153" s="625" t="str">
        <f t="shared" si="13"/>
        <v>203125790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21</v>
      </c>
    </row>
    <row r="154" spans="1:8">
      <c r="A154" s="625" t="str">
        <f t="shared" si="12"/>
        <v>СОЛАР ЛОГИСТИК АД</v>
      </c>
      <c r="B154" s="625" t="str">
        <f t="shared" si="13"/>
        <v>203125790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СОЛАР ЛОГИСТИК АД</v>
      </c>
      <c r="B155" s="625" t="str">
        <f t="shared" si="13"/>
        <v>203125790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21</v>
      </c>
    </row>
    <row r="156" spans="1:8">
      <c r="A156" s="625" t="str">
        <f t="shared" si="12"/>
        <v>СОЛАР ЛОГИСТИК АД</v>
      </c>
      <c r="B156" s="625" t="str">
        <f t="shared" si="13"/>
        <v>203125790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545</v>
      </c>
    </row>
    <row r="157" spans="1:8">
      <c r="A157" s="625" t="str">
        <f t="shared" si="12"/>
        <v>СОЛАР ЛОГИСТИК АД</v>
      </c>
      <c r="B157" s="625" t="str">
        <f t="shared" si="13"/>
        <v>203125790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СОЛАР ЛОГИСТИК АД</v>
      </c>
      <c r="B158" s="625" t="str">
        <f t="shared" si="13"/>
        <v>203125790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СОЛАР ЛОГИСТИК АД</v>
      </c>
      <c r="B159" s="625" t="str">
        <f t="shared" ref="B159:B179" si="16">pdeBulstat</f>
        <v>203125790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17</v>
      </c>
    </row>
    <row r="160" spans="1:8">
      <c r="A160" s="625" t="str">
        <f t="shared" si="15"/>
        <v>СОЛАР ЛОГИСТИК АД</v>
      </c>
      <c r="B160" s="625" t="str">
        <f t="shared" si="16"/>
        <v>203125790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15</v>
      </c>
    </row>
    <row r="161" spans="1:8">
      <c r="A161" s="625" t="str">
        <f t="shared" si="15"/>
        <v>СОЛАР ЛОГИСТИК АД</v>
      </c>
      <c r="B161" s="625" t="str">
        <f t="shared" si="16"/>
        <v>203125790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32</v>
      </c>
    </row>
    <row r="162" spans="1:8">
      <c r="A162" s="625" t="str">
        <f t="shared" si="15"/>
        <v>СОЛАР ЛОГИСТИК АД</v>
      </c>
      <c r="B162" s="625" t="str">
        <f t="shared" si="16"/>
        <v>203125790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СОЛАР ЛОГИСТИК АД</v>
      </c>
      <c r="B163" s="625" t="str">
        <f t="shared" si="16"/>
        <v>203125790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СОЛАР ЛОГИСТИК АД</v>
      </c>
      <c r="B164" s="625" t="str">
        <f t="shared" si="16"/>
        <v>203125790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207</v>
      </c>
    </row>
    <row r="165" spans="1:8">
      <c r="A165" s="625" t="str">
        <f t="shared" si="15"/>
        <v>СОЛАР ЛОГИСТИК АД</v>
      </c>
      <c r="B165" s="625" t="str">
        <f t="shared" si="16"/>
        <v>203125790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СОЛАР ЛОГИСТИК АД</v>
      </c>
      <c r="B166" s="625" t="str">
        <f t="shared" si="16"/>
        <v>203125790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306</v>
      </c>
    </row>
    <row r="167" spans="1:8">
      <c r="A167" s="625" t="str">
        <f t="shared" si="15"/>
        <v>СОЛАР ЛОГИСТИК АД</v>
      </c>
      <c r="B167" s="625" t="str">
        <f t="shared" si="16"/>
        <v>203125790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СОЛАР ЛОГИСТИК АД</v>
      </c>
      <c r="B168" s="625" t="str">
        <f t="shared" si="16"/>
        <v>203125790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СОЛАР ЛОГИСТИК АД</v>
      </c>
      <c r="B169" s="625" t="str">
        <f t="shared" si="16"/>
        <v>203125790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513</v>
      </c>
    </row>
    <row r="170" spans="1:8">
      <c r="A170" s="625" t="str">
        <f t="shared" si="15"/>
        <v>СОЛАР ЛОГИСТИК АД</v>
      </c>
      <c r="B170" s="625" t="str">
        <f t="shared" si="16"/>
        <v>203125790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545</v>
      </c>
    </row>
    <row r="171" spans="1:8">
      <c r="A171" s="625" t="str">
        <f t="shared" si="15"/>
        <v>СОЛАР ЛОГИСТИК АД</v>
      </c>
      <c r="B171" s="625" t="str">
        <f t="shared" si="16"/>
        <v>203125790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0</v>
      </c>
    </row>
    <row r="172" spans="1:8">
      <c r="A172" s="625" t="str">
        <f t="shared" si="15"/>
        <v>СОЛАР ЛОГИСТИК АД</v>
      </c>
      <c r="B172" s="625" t="str">
        <f t="shared" si="16"/>
        <v>203125790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СОЛАР ЛОГИСТИК АД</v>
      </c>
      <c r="B173" s="625" t="str">
        <f t="shared" si="16"/>
        <v>203125790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СОЛАР ЛОГИСТИК АД</v>
      </c>
      <c r="B174" s="625" t="str">
        <f t="shared" si="16"/>
        <v>203125790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545</v>
      </c>
    </row>
    <row r="175" spans="1:8">
      <c r="A175" s="625" t="str">
        <f t="shared" si="15"/>
        <v>СОЛАР ЛОГИСТИК АД</v>
      </c>
      <c r="B175" s="625" t="str">
        <f t="shared" si="16"/>
        <v>203125790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0</v>
      </c>
    </row>
    <row r="176" spans="1:8">
      <c r="A176" s="625" t="str">
        <f t="shared" si="15"/>
        <v>СОЛАР ЛОГИСТИК АД</v>
      </c>
      <c r="B176" s="625" t="str">
        <f t="shared" si="16"/>
        <v>203125790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0</v>
      </c>
    </row>
    <row r="177" spans="1:8">
      <c r="A177" s="625" t="str">
        <f t="shared" si="15"/>
        <v>СОЛАР ЛОГИСТИК АД</v>
      </c>
      <c r="B177" s="625" t="str">
        <f t="shared" si="16"/>
        <v>203125790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СОЛАР ЛОГИСТИК АД</v>
      </c>
      <c r="B178" s="625" t="str">
        <f t="shared" si="16"/>
        <v>203125790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0</v>
      </c>
    </row>
    <row r="179" spans="1:8">
      <c r="A179" s="625" t="str">
        <f t="shared" si="15"/>
        <v>СОЛАР ЛОГИСТИК АД</v>
      </c>
      <c r="B179" s="625" t="str">
        <f t="shared" si="16"/>
        <v>203125790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545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СОЛАР ЛОГИСТИК АД</v>
      </c>
      <c r="B181" s="625" t="str">
        <f t="shared" ref="B181:B216" si="19">pdeBulstat</f>
        <v>203125790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17</v>
      </c>
    </row>
    <row r="182" spans="1:8">
      <c r="A182" s="625" t="str">
        <f t="shared" si="18"/>
        <v>СОЛАР ЛОГИСТИК АД</v>
      </c>
      <c r="B182" s="625" t="str">
        <f t="shared" si="19"/>
        <v>203125790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-60</v>
      </c>
    </row>
    <row r="183" spans="1:8">
      <c r="A183" s="625" t="str">
        <f t="shared" si="18"/>
        <v>СОЛАР ЛОГИСТИК АД</v>
      </c>
      <c r="B183" s="625" t="str">
        <f t="shared" si="19"/>
        <v>203125790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СОЛАР ЛОГИСТИК АД</v>
      </c>
      <c r="B184" s="625" t="str">
        <f t="shared" si="19"/>
        <v>203125790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-30</v>
      </c>
    </row>
    <row r="185" spans="1:8">
      <c r="A185" s="625" t="str">
        <f t="shared" si="18"/>
        <v>СОЛАР ЛОГИСТИК АД</v>
      </c>
      <c r="B185" s="625" t="str">
        <f t="shared" si="19"/>
        <v>203125790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0</v>
      </c>
    </row>
    <row r="186" spans="1:8">
      <c r="A186" s="625" t="str">
        <f t="shared" si="18"/>
        <v>СОЛАР ЛОГИСТИК АД</v>
      </c>
      <c r="B186" s="625" t="str">
        <f t="shared" si="19"/>
        <v>203125790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СОЛАР ЛОГИСТИК АД</v>
      </c>
      <c r="B187" s="625" t="str">
        <f t="shared" si="19"/>
        <v>203125790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СОЛАР ЛОГИСТИК АД</v>
      </c>
      <c r="B188" s="625" t="str">
        <f t="shared" si="19"/>
        <v>203125790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СОЛАР ЛОГИСТИК АД</v>
      </c>
      <c r="B189" s="625" t="str">
        <f t="shared" si="19"/>
        <v>203125790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СОЛАР ЛОГИСТИК АД</v>
      </c>
      <c r="B190" s="625" t="str">
        <f t="shared" si="19"/>
        <v>203125790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-2</v>
      </c>
    </row>
    <row r="191" spans="1:8">
      <c r="A191" s="625" t="str">
        <f t="shared" si="18"/>
        <v>СОЛАР ЛОГИСТИК АД</v>
      </c>
      <c r="B191" s="625" t="str">
        <f t="shared" si="19"/>
        <v>203125790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-75</v>
      </c>
    </row>
    <row r="192" spans="1:8">
      <c r="A192" s="625" t="str">
        <f t="shared" si="18"/>
        <v>СОЛАР ЛОГИСТИК АД</v>
      </c>
      <c r="B192" s="625" t="str">
        <f t="shared" si="19"/>
        <v>203125790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СОЛАР ЛОГИСТИК АД</v>
      </c>
      <c r="B193" s="625" t="str">
        <f t="shared" si="19"/>
        <v>203125790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СОЛАР ЛОГИСТИК АД</v>
      </c>
      <c r="B194" s="625" t="str">
        <f t="shared" si="19"/>
        <v>203125790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0</v>
      </c>
    </row>
    <row r="195" spans="1:8">
      <c r="A195" s="625" t="str">
        <f t="shared" si="18"/>
        <v>СОЛАР ЛОГИСТИК АД</v>
      </c>
      <c r="B195" s="625" t="str">
        <f t="shared" si="19"/>
        <v>203125790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0</v>
      </c>
    </row>
    <row r="196" spans="1:8">
      <c r="A196" s="625" t="str">
        <f t="shared" si="18"/>
        <v>СОЛАР ЛОГИСТИК АД</v>
      </c>
      <c r="B196" s="625" t="str">
        <f t="shared" si="19"/>
        <v>203125790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99</v>
      </c>
    </row>
    <row r="197" spans="1:8">
      <c r="A197" s="625" t="str">
        <f t="shared" si="18"/>
        <v>СОЛАР ЛОГИСТИК АД</v>
      </c>
      <c r="B197" s="625" t="str">
        <f t="shared" si="19"/>
        <v>203125790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-5149</v>
      </c>
    </row>
    <row r="198" spans="1:8">
      <c r="A198" s="625" t="str">
        <f t="shared" si="18"/>
        <v>СОЛАР ЛОГИСТИК АД</v>
      </c>
      <c r="B198" s="625" t="str">
        <f t="shared" si="19"/>
        <v>203125790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5575</v>
      </c>
    </row>
    <row r="199" spans="1:8">
      <c r="A199" s="625" t="str">
        <f t="shared" si="18"/>
        <v>СОЛАР ЛОГИСТИК АД</v>
      </c>
      <c r="B199" s="625" t="str">
        <f t="shared" si="19"/>
        <v>203125790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СОЛАР ЛОГИСТИК АД</v>
      </c>
      <c r="B200" s="625" t="str">
        <f t="shared" si="19"/>
        <v>203125790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СОЛАР ЛОГИСТИК АД</v>
      </c>
      <c r="B201" s="625" t="str">
        <f t="shared" si="19"/>
        <v>203125790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СОЛАР ЛОГИСТИК АД</v>
      </c>
      <c r="B202" s="625" t="str">
        <f t="shared" si="19"/>
        <v>203125790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525</v>
      </c>
    </row>
    <row r="203" spans="1:8">
      <c r="A203" s="625" t="str">
        <f t="shared" si="18"/>
        <v>СОЛАР ЛОГИСТИК АД</v>
      </c>
      <c r="B203" s="625" t="str">
        <f t="shared" si="19"/>
        <v>203125790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СОЛАР ЛОГИСТИК АД</v>
      </c>
      <c r="B204" s="625" t="str">
        <f t="shared" si="19"/>
        <v>203125790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СОЛАР ЛОГИСТИК АД</v>
      </c>
      <c r="B205" s="625" t="str">
        <f t="shared" si="19"/>
        <v>203125790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0</v>
      </c>
    </row>
    <row r="206" spans="1:8">
      <c r="A206" s="625" t="str">
        <f t="shared" si="18"/>
        <v>СОЛАР ЛОГИСТИК АД</v>
      </c>
      <c r="B206" s="625" t="str">
        <f t="shared" si="19"/>
        <v>203125790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-57</v>
      </c>
    </row>
    <row r="207" spans="1:8">
      <c r="A207" s="625" t="str">
        <f t="shared" si="18"/>
        <v>СОЛАР ЛОГИСТИК АД</v>
      </c>
      <c r="B207" s="625" t="str">
        <f t="shared" si="19"/>
        <v>203125790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СОЛАР ЛОГИСТИК АД</v>
      </c>
      <c r="B208" s="625" t="str">
        <f t="shared" si="19"/>
        <v>203125790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-244</v>
      </c>
    </row>
    <row r="209" spans="1:8">
      <c r="A209" s="625" t="str">
        <f t="shared" si="18"/>
        <v>СОЛАР ЛОГИСТИК АД</v>
      </c>
      <c r="B209" s="625" t="str">
        <f t="shared" si="19"/>
        <v>203125790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СОЛАР ЛОГИСТИК АД</v>
      </c>
      <c r="B210" s="625" t="str">
        <f t="shared" si="19"/>
        <v>203125790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-35</v>
      </c>
    </row>
    <row r="211" spans="1:8">
      <c r="A211" s="625" t="str">
        <f t="shared" si="18"/>
        <v>СОЛАР ЛОГИСТИК АД</v>
      </c>
      <c r="B211" s="625" t="str">
        <f t="shared" si="19"/>
        <v>203125790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-336</v>
      </c>
    </row>
    <row r="212" spans="1:8">
      <c r="A212" s="625" t="str">
        <f t="shared" si="18"/>
        <v>СОЛАР ЛОГИСТИК АД</v>
      </c>
      <c r="B212" s="625" t="str">
        <f t="shared" si="19"/>
        <v>203125790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114</v>
      </c>
    </row>
    <row r="213" spans="1:8">
      <c r="A213" s="625" t="str">
        <f t="shared" si="18"/>
        <v>СОЛАР ЛОГИСТИК АД</v>
      </c>
      <c r="B213" s="625" t="str">
        <f t="shared" si="19"/>
        <v>203125790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25</v>
      </c>
    </row>
    <row r="214" spans="1:8">
      <c r="A214" s="625" t="str">
        <f t="shared" si="18"/>
        <v>СОЛАР ЛОГИСТИК АД</v>
      </c>
      <c r="B214" s="625" t="str">
        <f t="shared" si="19"/>
        <v>203125790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139</v>
      </c>
    </row>
    <row r="215" spans="1:8">
      <c r="A215" s="625" t="str">
        <f t="shared" si="18"/>
        <v>СОЛАР ЛОГИСТИК АД</v>
      </c>
      <c r="B215" s="625" t="str">
        <f t="shared" si="19"/>
        <v>203125790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0</v>
      </c>
    </row>
    <row r="216" spans="1:8">
      <c r="A216" s="625" t="str">
        <f t="shared" si="18"/>
        <v>СОЛАР ЛОГИСТИК АД</v>
      </c>
      <c r="B216" s="625" t="str">
        <f t="shared" si="19"/>
        <v>203125790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СОЛАР ЛОГИСТИК АД</v>
      </c>
      <c r="B218" s="625" t="str">
        <f t="shared" ref="B218:B281" si="22">pdeBulstat</f>
        <v>203125790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3803</v>
      </c>
    </row>
    <row r="219" spans="1:8">
      <c r="A219" s="625" t="str">
        <f t="shared" si="21"/>
        <v>СОЛАР ЛОГИСТИК АД</v>
      </c>
      <c r="B219" s="625" t="str">
        <f t="shared" si="22"/>
        <v>203125790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СОЛАР ЛОГИСТИК АД</v>
      </c>
      <c r="B220" s="625" t="str">
        <f t="shared" si="22"/>
        <v>203125790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СОЛАР ЛОГИСТИК АД</v>
      </c>
      <c r="B221" s="625" t="str">
        <f t="shared" si="22"/>
        <v>203125790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СОЛАР ЛОГИСТИК АД</v>
      </c>
      <c r="B222" s="625" t="str">
        <f t="shared" si="22"/>
        <v>203125790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3803</v>
      </c>
    </row>
    <row r="223" spans="1:8">
      <c r="A223" s="625" t="str">
        <f t="shared" si="21"/>
        <v>СОЛАР ЛОГИСТИК АД</v>
      </c>
      <c r="B223" s="625" t="str">
        <f t="shared" si="22"/>
        <v>203125790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СОЛАР ЛОГИСТИК АД</v>
      </c>
      <c r="B224" s="625" t="str">
        <f t="shared" si="22"/>
        <v>203125790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СОЛАР ЛОГИСТИК АД</v>
      </c>
      <c r="B225" s="625" t="str">
        <f t="shared" si="22"/>
        <v>203125790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СОЛАР ЛОГИСТИК АД</v>
      </c>
      <c r="B226" s="625" t="str">
        <f t="shared" si="22"/>
        <v>203125790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СОЛАР ЛОГИСТИК АД</v>
      </c>
      <c r="B227" s="625" t="str">
        <f t="shared" si="22"/>
        <v>203125790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СОЛАР ЛОГИСТИК АД</v>
      </c>
      <c r="B228" s="625" t="str">
        <f t="shared" si="22"/>
        <v>203125790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СОЛАР ЛОГИСТИК АД</v>
      </c>
      <c r="B229" s="625" t="str">
        <f t="shared" si="22"/>
        <v>203125790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СОЛАР ЛОГИСТИК АД</v>
      </c>
      <c r="B230" s="625" t="str">
        <f t="shared" si="22"/>
        <v>203125790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СОЛАР ЛОГИСТИК АД</v>
      </c>
      <c r="B231" s="625" t="str">
        <f t="shared" si="22"/>
        <v>203125790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СОЛАР ЛОГИСТИК АД</v>
      </c>
      <c r="B232" s="625" t="str">
        <f t="shared" si="22"/>
        <v>203125790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СОЛАР ЛОГИСТИК АД</v>
      </c>
      <c r="B233" s="625" t="str">
        <f t="shared" si="22"/>
        <v>203125790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СОЛАР ЛОГИСТИК АД</v>
      </c>
      <c r="B234" s="625" t="str">
        <f t="shared" si="22"/>
        <v>203125790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СОЛАР ЛОГИСТИК АД</v>
      </c>
      <c r="B235" s="625" t="str">
        <f t="shared" si="22"/>
        <v>203125790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-10</v>
      </c>
    </row>
    <row r="236" spans="1:8">
      <c r="A236" s="625" t="str">
        <f t="shared" si="21"/>
        <v>СОЛАР ЛОГИСТИК АД</v>
      </c>
      <c r="B236" s="625" t="str">
        <f t="shared" si="22"/>
        <v>203125790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3793</v>
      </c>
    </row>
    <row r="237" spans="1:8">
      <c r="A237" s="625" t="str">
        <f t="shared" si="21"/>
        <v>СОЛАР ЛОГИСТИК АД</v>
      </c>
      <c r="B237" s="625" t="str">
        <f t="shared" si="22"/>
        <v>203125790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СОЛАР ЛОГИСТИК АД</v>
      </c>
      <c r="B238" s="625" t="str">
        <f t="shared" si="22"/>
        <v>203125790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СОЛАР ЛОГИСТИК АД</v>
      </c>
      <c r="B239" s="625" t="str">
        <f t="shared" si="22"/>
        <v>203125790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3793</v>
      </c>
    </row>
    <row r="240" spans="1:8">
      <c r="A240" s="625" t="str">
        <f t="shared" si="21"/>
        <v>СОЛАР ЛОГИСТИК АД</v>
      </c>
      <c r="B240" s="625" t="str">
        <f t="shared" si="22"/>
        <v>203125790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СОЛАР ЛОГИСТИК АД</v>
      </c>
      <c r="B241" s="625" t="str">
        <f t="shared" si="22"/>
        <v>203125790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СОЛАР ЛОГИСТИК АД</v>
      </c>
      <c r="B242" s="625" t="str">
        <f t="shared" si="22"/>
        <v>203125790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СОЛАР ЛОГИСТИК АД</v>
      </c>
      <c r="B243" s="625" t="str">
        <f t="shared" si="22"/>
        <v>203125790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СОЛАР ЛОГИСТИК АД</v>
      </c>
      <c r="B244" s="625" t="str">
        <f t="shared" si="22"/>
        <v>203125790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СОЛАР ЛОГИСТИК АД</v>
      </c>
      <c r="B245" s="625" t="str">
        <f t="shared" si="22"/>
        <v>203125790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СОЛАР ЛОГИСТИК АД</v>
      </c>
      <c r="B246" s="625" t="str">
        <f t="shared" si="22"/>
        <v>203125790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СОЛАР ЛОГИСТИК АД</v>
      </c>
      <c r="B247" s="625" t="str">
        <f t="shared" si="22"/>
        <v>203125790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СОЛАР ЛОГИСТИК АД</v>
      </c>
      <c r="B248" s="625" t="str">
        <f t="shared" si="22"/>
        <v>203125790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СОЛАР ЛОГИСТИК АД</v>
      </c>
      <c r="B249" s="625" t="str">
        <f t="shared" si="22"/>
        <v>203125790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СОЛАР ЛОГИСТИК АД</v>
      </c>
      <c r="B250" s="625" t="str">
        <f t="shared" si="22"/>
        <v>203125790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СОЛАР ЛОГИСТИК АД</v>
      </c>
      <c r="B251" s="625" t="str">
        <f t="shared" si="22"/>
        <v>203125790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СОЛАР ЛОГИСТИК АД</v>
      </c>
      <c r="B252" s="625" t="str">
        <f t="shared" si="22"/>
        <v>203125790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СОЛАР ЛОГИСТИК АД</v>
      </c>
      <c r="B253" s="625" t="str">
        <f t="shared" si="22"/>
        <v>203125790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СОЛАР ЛОГИСТИК АД</v>
      </c>
      <c r="B254" s="625" t="str">
        <f t="shared" si="22"/>
        <v>203125790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СОЛАР ЛОГИСТИК АД</v>
      </c>
      <c r="B255" s="625" t="str">
        <f t="shared" si="22"/>
        <v>203125790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СОЛАР ЛОГИСТИК АД</v>
      </c>
      <c r="B256" s="625" t="str">
        <f t="shared" si="22"/>
        <v>203125790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СОЛАР ЛОГИСТИК АД</v>
      </c>
      <c r="B257" s="625" t="str">
        <f t="shared" si="22"/>
        <v>203125790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СОЛАР ЛОГИСТИК АД</v>
      </c>
      <c r="B258" s="625" t="str">
        <f t="shared" si="22"/>
        <v>203125790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0</v>
      </c>
    </row>
    <row r="259" spans="1:8">
      <c r="A259" s="625" t="str">
        <f t="shared" si="21"/>
        <v>СОЛАР ЛОГИСТИК АД</v>
      </c>
      <c r="B259" s="625" t="str">
        <f t="shared" si="22"/>
        <v>203125790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СОЛАР ЛОГИСТИК АД</v>
      </c>
      <c r="B260" s="625" t="str">
        <f t="shared" si="22"/>
        <v>203125790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СОЛАР ЛОГИСТИК АД</v>
      </c>
      <c r="B261" s="625" t="str">
        <f t="shared" si="22"/>
        <v>203125790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0</v>
      </c>
    </row>
    <row r="262" spans="1:8">
      <c r="A262" s="625" t="str">
        <f t="shared" si="21"/>
        <v>СОЛАР ЛОГИСТИК АД</v>
      </c>
      <c r="B262" s="625" t="str">
        <f t="shared" si="22"/>
        <v>203125790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1598</v>
      </c>
    </row>
    <row r="263" spans="1:8">
      <c r="A263" s="625" t="str">
        <f t="shared" si="21"/>
        <v>СОЛАР ЛОГИСТИК АД</v>
      </c>
      <c r="B263" s="625" t="str">
        <f t="shared" si="22"/>
        <v>203125790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СОЛАР ЛОГИСТИК АД</v>
      </c>
      <c r="B264" s="625" t="str">
        <f t="shared" si="22"/>
        <v>203125790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СОЛАР ЛОГИСТИК АД</v>
      </c>
      <c r="B265" s="625" t="str">
        <f t="shared" si="22"/>
        <v>203125790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СОЛАР ЛОГИСТИК АД</v>
      </c>
      <c r="B266" s="625" t="str">
        <f t="shared" si="22"/>
        <v>203125790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1598</v>
      </c>
    </row>
    <row r="267" spans="1:8">
      <c r="A267" s="625" t="str">
        <f t="shared" si="21"/>
        <v>СОЛАР ЛОГИСТИК АД</v>
      </c>
      <c r="B267" s="625" t="str">
        <f t="shared" si="22"/>
        <v>203125790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СОЛАР ЛОГИСТИК АД</v>
      </c>
      <c r="B268" s="625" t="str">
        <f t="shared" si="22"/>
        <v>203125790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СОЛАР ЛОГИСТИК АД</v>
      </c>
      <c r="B269" s="625" t="str">
        <f t="shared" si="22"/>
        <v>203125790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СОЛАР ЛОГИСТИК АД</v>
      </c>
      <c r="B270" s="625" t="str">
        <f t="shared" si="22"/>
        <v>203125790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СОЛАР ЛОГИСТИК АД</v>
      </c>
      <c r="B271" s="625" t="str">
        <f t="shared" si="22"/>
        <v>203125790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СОЛАР ЛОГИСТИК АД</v>
      </c>
      <c r="B272" s="625" t="str">
        <f t="shared" si="22"/>
        <v>203125790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СОЛАР ЛОГИСТИК АД</v>
      </c>
      <c r="B273" s="625" t="str">
        <f t="shared" si="22"/>
        <v>203125790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СОЛАР ЛОГИСТИК АД</v>
      </c>
      <c r="B274" s="625" t="str">
        <f t="shared" si="22"/>
        <v>203125790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СОЛАР ЛОГИСТИК АД</v>
      </c>
      <c r="B275" s="625" t="str">
        <f t="shared" si="22"/>
        <v>203125790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СОЛАР ЛОГИСТИК АД</v>
      </c>
      <c r="B276" s="625" t="str">
        <f t="shared" si="22"/>
        <v>203125790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СОЛАР ЛОГИСТИК АД</v>
      </c>
      <c r="B277" s="625" t="str">
        <f t="shared" si="22"/>
        <v>203125790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СОЛАР ЛОГИСТИК АД</v>
      </c>
      <c r="B278" s="625" t="str">
        <f t="shared" si="22"/>
        <v>203125790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СОЛАР ЛОГИСТИК АД</v>
      </c>
      <c r="B279" s="625" t="str">
        <f t="shared" si="22"/>
        <v>203125790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СОЛАР ЛОГИСТИК АД</v>
      </c>
      <c r="B280" s="625" t="str">
        <f t="shared" si="22"/>
        <v>203125790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1598</v>
      </c>
    </row>
    <row r="281" spans="1:8">
      <c r="A281" s="625" t="str">
        <f t="shared" si="21"/>
        <v>СОЛАР ЛОГИСТИК АД</v>
      </c>
      <c r="B281" s="625" t="str">
        <f t="shared" si="22"/>
        <v>203125790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СОЛАР ЛОГИСТИК АД</v>
      </c>
      <c r="B282" s="625" t="str">
        <f t="shared" ref="B282:B345" si="25">pdeBulstat</f>
        <v>203125790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СОЛАР ЛОГИСТИК АД</v>
      </c>
      <c r="B283" s="625" t="str">
        <f t="shared" si="25"/>
        <v>203125790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1598</v>
      </c>
    </row>
    <row r="284" spans="1:8">
      <c r="A284" s="625" t="str">
        <f t="shared" si="24"/>
        <v>СОЛАР ЛОГИСТИК АД</v>
      </c>
      <c r="B284" s="625" t="str">
        <f t="shared" si="25"/>
        <v>203125790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0</v>
      </c>
    </row>
    <row r="285" spans="1:8">
      <c r="A285" s="625" t="str">
        <f t="shared" si="24"/>
        <v>СОЛАР ЛОГИСТИК АД</v>
      </c>
      <c r="B285" s="625" t="str">
        <f t="shared" si="25"/>
        <v>203125790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СОЛАР ЛОГИСТИК АД</v>
      </c>
      <c r="B286" s="625" t="str">
        <f t="shared" si="25"/>
        <v>203125790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СОЛАР ЛОГИСТИК АД</v>
      </c>
      <c r="B287" s="625" t="str">
        <f t="shared" si="25"/>
        <v>203125790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СОЛАР ЛОГИСТИК АД</v>
      </c>
      <c r="B288" s="625" t="str">
        <f t="shared" si="25"/>
        <v>203125790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0</v>
      </c>
    </row>
    <row r="289" spans="1:8">
      <c r="A289" s="625" t="str">
        <f t="shared" si="24"/>
        <v>СОЛАР ЛОГИСТИК АД</v>
      </c>
      <c r="B289" s="625" t="str">
        <f t="shared" si="25"/>
        <v>203125790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СОЛАР ЛОГИСТИК АД</v>
      </c>
      <c r="B290" s="625" t="str">
        <f t="shared" si="25"/>
        <v>203125790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СОЛАР ЛОГИСТИК АД</v>
      </c>
      <c r="B291" s="625" t="str">
        <f t="shared" si="25"/>
        <v>203125790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СОЛАР ЛОГИСТИК АД</v>
      </c>
      <c r="B292" s="625" t="str">
        <f t="shared" si="25"/>
        <v>203125790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СОЛАР ЛОГИСТИК АД</v>
      </c>
      <c r="B293" s="625" t="str">
        <f t="shared" si="25"/>
        <v>203125790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СОЛАР ЛОГИСТИК АД</v>
      </c>
      <c r="B294" s="625" t="str">
        <f t="shared" si="25"/>
        <v>203125790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СОЛАР ЛОГИСТИК АД</v>
      </c>
      <c r="B295" s="625" t="str">
        <f t="shared" si="25"/>
        <v>203125790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СОЛАР ЛОГИСТИК АД</v>
      </c>
      <c r="B296" s="625" t="str">
        <f t="shared" si="25"/>
        <v>203125790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СОЛАР ЛОГИСТИК АД</v>
      </c>
      <c r="B297" s="625" t="str">
        <f t="shared" si="25"/>
        <v>203125790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СОЛАР ЛОГИСТИК АД</v>
      </c>
      <c r="B298" s="625" t="str">
        <f t="shared" si="25"/>
        <v>203125790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СОЛАР ЛОГИСТИК АД</v>
      </c>
      <c r="B299" s="625" t="str">
        <f t="shared" si="25"/>
        <v>203125790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СОЛАР ЛОГИСТИК АД</v>
      </c>
      <c r="B300" s="625" t="str">
        <f t="shared" si="25"/>
        <v>203125790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СОЛАР ЛОГИСТИК АД</v>
      </c>
      <c r="B301" s="625" t="str">
        <f t="shared" si="25"/>
        <v>203125790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СОЛАР ЛОГИСТИК АД</v>
      </c>
      <c r="B302" s="625" t="str">
        <f t="shared" si="25"/>
        <v>203125790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0</v>
      </c>
    </row>
    <row r="303" spans="1:8">
      <c r="A303" s="625" t="str">
        <f t="shared" si="24"/>
        <v>СОЛАР ЛОГИСТИК АД</v>
      </c>
      <c r="B303" s="625" t="str">
        <f t="shared" si="25"/>
        <v>203125790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СОЛАР ЛОГИСТИК АД</v>
      </c>
      <c r="B304" s="625" t="str">
        <f t="shared" si="25"/>
        <v>203125790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СОЛАР ЛОГИСТИК АД</v>
      </c>
      <c r="B305" s="625" t="str">
        <f t="shared" si="25"/>
        <v>203125790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0</v>
      </c>
    </row>
    <row r="306" spans="1:8">
      <c r="A306" s="625" t="str">
        <f t="shared" si="24"/>
        <v>СОЛАР ЛОГИСТИК АД</v>
      </c>
      <c r="B306" s="625" t="str">
        <f t="shared" si="25"/>
        <v>203125790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СОЛАР ЛОГИСТИК АД</v>
      </c>
      <c r="B307" s="625" t="str">
        <f t="shared" si="25"/>
        <v>203125790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СОЛАР ЛОГИСТИК АД</v>
      </c>
      <c r="B308" s="625" t="str">
        <f t="shared" si="25"/>
        <v>203125790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СОЛАР ЛОГИСТИК АД</v>
      </c>
      <c r="B309" s="625" t="str">
        <f t="shared" si="25"/>
        <v>203125790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СОЛАР ЛОГИСТИК АД</v>
      </c>
      <c r="B310" s="625" t="str">
        <f t="shared" si="25"/>
        <v>203125790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СОЛАР ЛОГИСТИК АД</v>
      </c>
      <c r="B311" s="625" t="str">
        <f t="shared" si="25"/>
        <v>203125790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СОЛАР ЛОГИСТИК АД</v>
      </c>
      <c r="B312" s="625" t="str">
        <f t="shared" si="25"/>
        <v>203125790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СОЛАР ЛОГИСТИК АД</v>
      </c>
      <c r="B313" s="625" t="str">
        <f t="shared" si="25"/>
        <v>203125790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СОЛАР ЛОГИСТИК АД</v>
      </c>
      <c r="B314" s="625" t="str">
        <f t="shared" si="25"/>
        <v>203125790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СОЛАР ЛОГИСТИК АД</v>
      </c>
      <c r="B315" s="625" t="str">
        <f t="shared" si="25"/>
        <v>203125790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СОЛАР ЛОГИСТИК АД</v>
      </c>
      <c r="B316" s="625" t="str">
        <f t="shared" si="25"/>
        <v>203125790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СОЛАР ЛОГИСТИК АД</v>
      </c>
      <c r="B317" s="625" t="str">
        <f t="shared" si="25"/>
        <v>203125790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СОЛАР ЛОГИСТИК АД</v>
      </c>
      <c r="B318" s="625" t="str">
        <f t="shared" si="25"/>
        <v>203125790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СОЛАР ЛОГИСТИК АД</v>
      </c>
      <c r="B319" s="625" t="str">
        <f t="shared" si="25"/>
        <v>203125790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СОЛАР ЛОГИСТИК АД</v>
      </c>
      <c r="B320" s="625" t="str">
        <f t="shared" si="25"/>
        <v>203125790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СОЛАР ЛОГИСТИК АД</v>
      </c>
      <c r="B321" s="625" t="str">
        <f t="shared" si="25"/>
        <v>203125790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СОЛАР ЛОГИСТИК АД</v>
      </c>
      <c r="B322" s="625" t="str">
        <f t="shared" si="25"/>
        <v>203125790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СОЛАР ЛОГИСТИК АД</v>
      </c>
      <c r="B323" s="625" t="str">
        <f t="shared" si="25"/>
        <v>203125790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СОЛАР ЛОГИСТИК АД</v>
      </c>
      <c r="B324" s="625" t="str">
        <f t="shared" si="25"/>
        <v>203125790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СОЛАР ЛОГИСТИК АД</v>
      </c>
      <c r="B325" s="625" t="str">
        <f t="shared" si="25"/>
        <v>203125790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СОЛАР ЛОГИСТИК АД</v>
      </c>
      <c r="B326" s="625" t="str">
        <f t="shared" si="25"/>
        <v>203125790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СОЛАР ЛОГИСТИК АД</v>
      </c>
      <c r="B327" s="625" t="str">
        <f t="shared" si="25"/>
        <v>203125790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СОЛАР ЛОГИСТИК АД</v>
      </c>
      <c r="B328" s="625" t="str">
        <f t="shared" si="25"/>
        <v>203125790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СОЛАР ЛОГИСТИК АД</v>
      </c>
      <c r="B329" s="625" t="str">
        <f t="shared" si="25"/>
        <v>203125790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СОЛАР ЛОГИСТИК АД</v>
      </c>
      <c r="B330" s="625" t="str">
        <f t="shared" si="25"/>
        <v>203125790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СОЛАР ЛОГИСТИК АД</v>
      </c>
      <c r="B331" s="625" t="str">
        <f t="shared" si="25"/>
        <v>203125790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СОЛАР ЛОГИСТИК АД</v>
      </c>
      <c r="B332" s="625" t="str">
        <f t="shared" si="25"/>
        <v>203125790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СОЛАР ЛОГИСТИК АД</v>
      </c>
      <c r="B333" s="625" t="str">
        <f t="shared" si="25"/>
        <v>203125790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СОЛАР ЛОГИСТИК АД</v>
      </c>
      <c r="B334" s="625" t="str">
        <f t="shared" si="25"/>
        <v>203125790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СОЛАР ЛОГИСТИК АД</v>
      </c>
      <c r="B335" s="625" t="str">
        <f t="shared" si="25"/>
        <v>203125790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СОЛАР ЛОГИСТИК АД</v>
      </c>
      <c r="B336" s="625" t="str">
        <f t="shared" si="25"/>
        <v>203125790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СОЛАР ЛОГИСТИК АД</v>
      </c>
      <c r="B337" s="625" t="str">
        <f t="shared" si="25"/>
        <v>203125790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СОЛАР ЛОГИСТИК АД</v>
      </c>
      <c r="B338" s="625" t="str">
        <f t="shared" si="25"/>
        <v>203125790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СОЛАР ЛОГИСТИК АД</v>
      </c>
      <c r="B339" s="625" t="str">
        <f t="shared" si="25"/>
        <v>203125790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СОЛАР ЛОГИСТИК АД</v>
      </c>
      <c r="B340" s="625" t="str">
        <f t="shared" si="25"/>
        <v>203125790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СОЛАР ЛОГИСТИК АД</v>
      </c>
      <c r="B341" s="625" t="str">
        <f t="shared" si="25"/>
        <v>203125790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СОЛАР ЛОГИСТИК АД</v>
      </c>
      <c r="B342" s="625" t="str">
        <f t="shared" si="25"/>
        <v>203125790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СОЛАР ЛОГИСТИК АД</v>
      </c>
      <c r="B343" s="625" t="str">
        <f t="shared" si="25"/>
        <v>203125790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СОЛАР ЛОГИСТИК АД</v>
      </c>
      <c r="B344" s="625" t="str">
        <f t="shared" si="25"/>
        <v>203125790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СОЛАР ЛОГИСТИК АД</v>
      </c>
      <c r="B345" s="625" t="str">
        <f t="shared" si="25"/>
        <v>203125790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СОЛАР ЛОГИСТИК АД</v>
      </c>
      <c r="B346" s="625" t="str">
        <f t="shared" ref="B346:B409" si="28">pdeBulstat</f>
        <v>203125790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СОЛАР ЛОГИСТИК АД</v>
      </c>
      <c r="B347" s="625" t="str">
        <f t="shared" si="28"/>
        <v>203125790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СОЛАР ЛОГИСТИК АД</v>
      </c>
      <c r="B348" s="625" t="str">
        <f t="shared" si="28"/>
        <v>203125790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СОЛАР ЛОГИСТИК АД</v>
      </c>
      <c r="B349" s="625" t="str">
        <f t="shared" si="28"/>
        <v>203125790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СОЛАР ЛОГИСТИК АД</v>
      </c>
      <c r="B350" s="625" t="str">
        <f t="shared" si="28"/>
        <v>203125790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898</v>
      </c>
    </row>
    <row r="351" spans="1:8">
      <c r="A351" s="625" t="str">
        <f t="shared" si="27"/>
        <v>СОЛАР ЛОГИСТИК АД</v>
      </c>
      <c r="B351" s="625" t="str">
        <f t="shared" si="28"/>
        <v>203125790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СОЛАР ЛОГИСТИК АД</v>
      </c>
      <c r="B352" s="625" t="str">
        <f t="shared" si="28"/>
        <v>203125790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СОЛАР ЛОГИСТИК АД</v>
      </c>
      <c r="B353" s="625" t="str">
        <f t="shared" si="28"/>
        <v>203125790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СОЛАР ЛОГИСТИК АД</v>
      </c>
      <c r="B354" s="625" t="str">
        <f t="shared" si="28"/>
        <v>203125790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898</v>
      </c>
    </row>
    <row r="355" spans="1:8">
      <c r="A355" s="625" t="str">
        <f t="shared" si="27"/>
        <v>СОЛАР ЛОГИСТИК АД</v>
      </c>
      <c r="B355" s="625" t="str">
        <f t="shared" si="28"/>
        <v>203125790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21</v>
      </c>
    </row>
    <row r="356" spans="1:8">
      <c r="A356" s="625" t="str">
        <f t="shared" si="27"/>
        <v>СОЛАР ЛОГИСТИК АД</v>
      </c>
      <c r="B356" s="625" t="str">
        <f t="shared" si="28"/>
        <v>203125790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СОЛАР ЛОГИСТИК АД</v>
      </c>
      <c r="B357" s="625" t="str">
        <f t="shared" si="28"/>
        <v>203125790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СОЛАР ЛОГИСТИК АД</v>
      </c>
      <c r="B358" s="625" t="str">
        <f t="shared" si="28"/>
        <v>203125790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СОЛАР ЛОГИСТИК АД</v>
      </c>
      <c r="B359" s="625" t="str">
        <f t="shared" si="28"/>
        <v>203125790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СОЛАР ЛОГИСТИК АД</v>
      </c>
      <c r="B360" s="625" t="str">
        <f t="shared" si="28"/>
        <v>203125790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СОЛАР ЛОГИСТИК АД</v>
      </c>
      <c r="B361" s="625" t="str">
        <f t="shared" si="28"/>
        <v>203125790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СОЛАР ЛОГИСТИК АД</v>
      </c>
      <c r="B362" s="625" t="str">
        <f t="shared" si="28"/>
        <v>203125790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СОЛАР ЛОГИСТИК АД</v>
      </c>
      <c r="B363" s="625" t="str">
        <f t="shared" si="28"/>
        <v>203125790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СОЛАР ЛОГИСТИК АД</v>
      </c>
      <c r="B364" s="625" t="str">
        <f t="shared" si="28"/>
        <v>203125790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СОЛАР ЛОГИСТИК АД</v>
      </c>
      <c r="B365" s="625" t="str">
        <f t="shared" si="28"/>
        <v>203125790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СОЛАР ЛОГИСТИК АД</v>
      </c>
      <c r="B366" s="625" t="str">
        <f t="shared" si="28"/>
        <v>203125790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СОЛАР ЛОГИСТИК АД</v>
      </c>
      <c r="B367" s="625" t="str">
        <f t="shared" si="28"/>
        <v>203125790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10</v>
      </c>
    </row>
    <row r="368" spans="1:8">
      <c r="A368" s="625" t="str">
        <f t="shared" si="27"/>
        <v>СОЛАР ЛОГИСТИК АД</v>
      </c>
      <c r="B368" s="625" t="str">
        <f t="shared" si="28"/>
        <v>203125790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929</v>
      </c>
    </row>
    <row r="369" spans="1:8">
      <c r="A369" s="625" t="str">
        <f t="shared" si="27"/>
        <v>СОЛАР ЛОГИСТИК АД</v>
      </c>
      <c r="B369" s="625" t="str">
        <f t="shared" si="28"/>
        <v>203125790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СОЛАР ЛОГИСТИК АД</v>
      </c>
      <c r="B370" s="625" t="str">
        <f t="shared" si="28"/>
        <v>203125790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СОЛАР ЛОГИСТИК АД</v>
      </c>
      <c r="B371" s="625" t="str">
        <f t="shared" si="28"/>
        <v>203125790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929</v>
      </c>
    </row>
    <row r="372" spans="1:8">
      <c r="A372" s="625" t="str">
        <f t="shared" si="27"/>
        <v>СОЛАР ЛОГИСТИК АД</v>
      </c>
      <c r="B372" s="625" t="str">
        <f t="shared" si="28"/>
        <v>203125790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-734</v>
      </c>
    </row>
    <row r="373" spans="1:8">
      <c r="A373" s="625" t="str">
        <f t="shared" si="27"/>
        <v>СОЛАР ЛОГИСТИК АД</v>
      </c>
      <c r="B373" s="625" t="str">
        <f t="shared" si="28"/>
        <v>203125790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СОЛАР ЛОГИСТИК АД</v>
      </c>
      <c r="B374" s="625" t="str">
        <f t="shared" si="28"/>
        <v>203125790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СОЛАР ЛОГИСТИК АД</v>
      </c>
      <c r="B375" s="625" t="str">
        <f t="shared" si="28"/>
        <v>203125790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СОЛАР ЛОГИСТИК АД</v>
      </c>
      <c r="B376" s="625" t="str">
        <f t="shared" si="28"/>
        <v>203125790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-734</v>
      </c>
    </row>
    <row r="377" spans="1:8">
      <c r="A377" s="625" t="str">
        <f t="shared" si="27"/>
        <v>СОЛАР ЛОГИСТИК АД</v>
      </c>
      <c r="B377" s="625" t="str">
        <f t="shared" si="28"/>
        <v>203125790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СОЛАР ЛОГИСТИК АД</v>
      </c>
      <c r="B378" s="625" t="str">
        <f t="shared" si="28"/>
        <v>203125790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СОЛАР ЛОГИСТИК АД</v>
      </c>
      <c r="B379" s="625" t="str">
        <f t="shared" si="28"/>
        <v>203125790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СОЛАР ЛОГИСТИК АД</v>
      </c>
      <c r="B380" s="625" t="str">
        <f t="shared" si="28"/>
        <v>203125790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СОЛАР ЛОГИСТИК АД</v>
      </c>
      <c r="B381" s="625" t="str">
        <f t="shared" si="28"/>
        <v>203125790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СОЛАР ЛОГИСТИК АД</v>
      </c>
      <c r="B382" s="625" t="str">
        <f t="shared" si="28"/>
        <v>203125790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СОЛАР ЛОГИСТИК АД</v>
      </c>
      <c r="B383" s="625" t="str">
        <f t="shared" si="28"/>
        <v>203125790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СОЛАР ЛОГИСТИК АД</v>
      </c>
      <c r="B384" s="625" t="str">
        <f t="shared" si="28"/>
        <v>203125790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СОЛАР ЛОГИСТИК АД</v>
      </c>
      <c r="B385" s="625" t="str">
        <f t="shared" si="28"/>
        <v>203125790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СОЛАР ЛОГИСТИК АД</v>
      </c>
      <c r="B386" s="625" t="str">
        <f t="shared" si="28"/>
        <v>203125790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СОЛАР ЛОГИСТИК АД</v>
      </c>
      <c r="B387" s="625" t="str">
        <f t="shared" si="28"/>
        <v>203125790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СОЛАР ЛОГИСТИК АД</v>
      </c>
      <c r="B388" s="625" t="str">
        <f t="shared" si="28"/>
        <v>203125790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СОЛАР ЛОГИСТИК АД</v>
      </c>
      <c r="B389" s="625" t="str">
        <f t="shared" si="28"/>
        <v>203125790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СОЛАР ЛОГИСТИК АД</v>
      </c>
      <c r="B390" s="625" t="str">
        <f t="shared" si="28"/>
        <v>203125790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-734</v>
      </c>
    </row>
    <row r="391" spans="1:8">
      <c r="A391" s="625" t="str">
        <f t="shared" si="27"/>
        <v>СОЛАР ЛОГИСТИК АД</v>
      </c>
      <c r="B391" s="625" t="str">
        <f t="shared" si="28"/>
        <v>203125790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СОЛАР ЛОГИСТИК АД</v>
      </c>
      <c r="B392" s="625" t="str">
        <f t="shared" si="28"/>
        <v>203125790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СОЛАР ЛОГИСТИК АД</v>
      </c>
      <c r="B393" s="625" t="str">
        <f t="shared" si="28"/>
        <v>203125790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-734</v>
      </c>
    </row>
    <row r="394" spans="1:8">
      <c r="A394" s="625" t="str">
        <f t="shared" si="27"/>
        <v>СОЛАР ЛОГИСТИК АД</v>
      </c>
      <c r="B394" s="625" t="str">
        <f t="shared" si="28"/>
        <v>203125790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СОЛАР ЛОГИСТИК АД</v>
      </c>
      <c r="B395" s="625" t="str">
        <f t="shared" si="28"/>
        <v>203125790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СОЛАР ЛОГИСТИК АД</v>
      </c>
      <c r="B396" s="625" t="str">
        <f t="shared" si="28"/>
        <v>203125790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СОЛАР ЛОГИСТИК АД</v>
      </c>
      <c r="B397" s="625" t="str">
        <f t="shared" si="28"/>
        <v>203125790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СОЛАР ЛОГИСТИК АД</v>
      </c>
      <c r="B398" s="625" t="str">
        <f t="shared" si="28"/>
        <v>203125790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СОЛАР ЛОГИСТИК АД</v>
      </c>
      <c r="B399" s="625" t="str">
        <f t="shared" si="28"/>
        <v>203125790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СОЛАР ЛОГИСТИК АД</v>
      </c>
      <c r="B400" s="625" t="str">
        <f t="shared" si="28"/>
        <v>203125790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СОЛАР ЛОГИСТИК АД</v>
      </c>
      <c r="B401" s="625" t="str">
        <f t="shared" si="28"/>
        <v>203125790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СОЛАР ЛОГИСТИК АД</v>
      </c>
      <c r="B402" s="625" t="str">
        <f t="shared" si="28"/>
        <v>203125790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СОЛАР ЛОГИСТИК АД</v>
      </c>
      <c r="B403" s="625" t="str">
        <f t="shared" si="28"/>
        <v>203125790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СОЛАР ЛОГИСТИК АД</v>
      </c>
      <c r="B404" s="625" t="str">
        <f t="shared" si="28"/>
        <v>203125790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СОЛАР ЛОГИСТИК АД</v>
      </c>
      <c r="B405" s="625" t="str">
        <f t="shared" si="28"/>
        <v>203125790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СОЛАР ЛОГИСТИК АД</v>
      </c>
      <c r="B406" s="625" t="str">
        <f t="shared" si="28"/>
        <v>203125790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СОЛАР ЛОГИСТИК АД</v>
      </c>
      <c r="B407" s="625" t="str">
        <f t="shared" si="28"/>
        <v>203125790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СОЛАР ЛОГИСТИК АД</v>
      </c>
      <c r="B408" s="625" t="str">
        <f t="shared" si="28"/>
        <v>203125790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СОЛАР ЛОГИСТИК АД</v>
      </c>
      <c r="B409" s="625" t="str">
        <f t="shared" si="28"/>
        <v>203125790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СОЛАР ЛОГИСТИК АД</v>
      </c>
      <c r="B410" s="625" t="str">
        <f t="shared" ref="B410:B459" si="31">pdeBulstat</f>
        <v>203125790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СОЛАР ЛОГИСТИК АД</v>
      </c>
      <c r="B411" s="625" t="str">
        <f t="shared" si="31"/>
        <v>203125790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СОЛАР ЛОГИСТИК АД</v>
      </c>
      <c r="B412" s="625" t="str">
        <f t="shared" si="31"/>
        <v>203125790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СОЛАР ЛОГИСТИК АД</v>
      </c>
      <c r="B413" s="625" t="str">
        <f t="shared" si="31"/>
        <v>203125790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СОЛАР ЛОГИСТИК АД</v>
      </c>
      <c r="B414" s="625" t="str">
        <f t="shared" si="31"/>
        <v>203125790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СОЛАР ЛОГИСТИК АД</v>
      </c>
      <c r="B415" s="625" t="str">
        <f t="shared" si="31"/>
        <v>203125790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СОЛАР ЛОГИСТИК АД</v>
      </c>
      <c r="B416" s="625" t="str">
        <f t="shared" si="31"/>
        <v>203125790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5565</v>
      </c>
    </row>
    <row r="417" spans="1:8">
      <c r="A417" s="625" t="str">
        <f t="shared" si="30"/>
        <v>СОЛАР ЛОГИСТИК АД</v>
      </c>
      <c r="B417" s="625" t="str">
        <f t="shared" si="31"/>
        <v>203125790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СОЛАР ЛОГИСТИК АД</v>
      </c>
      <c r="B418" s="625" t="str">
        <f t="shared" si="31"/>
        <v>203125790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СОЛАР ЛОГИСТИК АД</v>
      </c>
      <c r="B419" s="625" t="str">
        <f t="shared" si="31"/>
        <v>203125790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СОЛАР ЛОГИСТИК АД</v>
      </c>
      <c r="B420" s="625" t="str">
        <f t="shared" si="31"/>
        <v>203125790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5565</v>
      </c>
    </row>
    <row r="421" spans="1:8">
      <c r="A421" s="625" t="str">
        <f t="shared" si="30"/>
        <v>СОЛАР ЛОГИСТИК АД</v>
      </c>
      <c r="B421" s="625" t="str">
        <f t="shared" si="31"/>
        <v>203125790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21</v>
      </c>
    </row>
    <row r="422" spans="1:8">
      <c r="A422" s="625" t="str">
        <f t="shared" si="30"/>
        <v>СОЛАР ЛОГИСТИК АД</v>
      </c>
      <c r="B422" s="625" t="str">
        <f t="shared" si="31"/>
        <v>203125790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СОЛАР ЛОГИСТИК АД</v>
      </c>
      <c r="B423" s="625" t="str">
        <f t="shared" si="31"/>
        <v>203125790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СОЛАР ЛОГИСТИК АД</v>
      </c>
      <c r="B424" s="625" t="str">
        <f t="shared" si="31"/>
        <v>203125790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СОЛАР ЛОГИСТИК АД</v>
      </c>
      <c r="B425" s="625" t="str">
        <f t="shared" si="31"/>
        <v>203125790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СОЛАР ЛОГИСТИК АД</v>
      </c>
      <c r="B426" s="625" t="str">
        <f t="shared" si="31"/>
        <v>203125790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СОЛАР ЛОГИСТИК АД</v>
      </c>
      <c r="B427" s="625" t="str">
        <f t="shared" si="31"/>
        <v>203125790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СОЛАР ЛОГИСТИК АД</v>
      </c>
      <c r="B428" s="625" t="str">
        <f t="shared" si="31"/>
        <v>203125790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СОЛАР ЛОГИСТИК АД</v>
      </c>
      <c r="B429" s="625" t="str">
        <f t="shared" si="31"/>
        <v>203125790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СОЛАР ЛОГИСТИК АД</v>
      </c>
      <c r="B430" s="625" t="str">
        <f t="shared" si="31"/>
        <v>203125790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СОЛАР ЛОГИСТИК АД</v>
      </c>
      <c r="B431" s="625" t="str">
        <f t="shared" si="31"/>
        <v>203125790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СОЛАР ЛОГИСТИК АД</v>
      </c>
      <c r="B432" s="625" t="str">
        <f t="shared" si="31"/>
        <v>203125790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СОЛАР ЛОГИСТИК АД</v>
      </c>
      <c r="B433" s="625" t="str">
        <f t="shared" si="31"/>
        <v>203125790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СОЛАР ЛОГИСТИК АД</v>
      </c>
      <c r="B434" s="625" t="str">
        <f t="shared" si="31"/>
        <v>203125790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5586</v>
      </c>
    </row>
    <row r="435" spans="1:8">
      <c r="A435" s="625" t="str">
        <f t="shared" si="30"/>
        <v>СОЛАР ЛОГИСТИК АД</v>
      </c>
      <c r="B435" s="625" t="str">
        <f t="shared" si="31"/>
        <v>203125790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СОЛАР ЛОГИСТИК АД</v>
      </c>
      <c r="B436" s="625" t="str">
        <f t="shared" si="31"/>
        <v>203125790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СОЛАР ЛОГИСТИК АД</v>
      </c>
      <c r="B437" s="625" t="str">
        <f t="shared" si="31"/>
        <v>203125790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5586</v>
      </c>
    </row>
    <row r="438" spans="1:8">
      <c r="A438" s="625" t="str">
        <f t="shared" si="30"/>
        <v>СОЛАР ЛОГИСТИК АД</v>
      </c>
      <c r="B438" s="625" t="str">
        <f t="shared" si="31"/>
        <v>203125790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СОЛАР ЛОГИСТИК АД</v>
      </c>
      <c r="B439" s="625" t="str">
        <f t="shared" si="31"/>
        <v>203125790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СОЛАР ЛОГИСТИК АД</v>
      </c>
      <c r="B440" s="625" t="str">
        <f t="shared" si="31"/>
        <v>203125790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СОЛАР ЛОГИСТИК АД</v>
      </c>
      <c r="B441" s="625" t="str">
        <f t="shared" si="31"/>
        <v>203125790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СОЛАР ЛОГИСТИК АД</v>
      </c>
      <c r="B442" s="625" t="str">
        <f t="shared" si="31"/>
        <v>203125790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СОЛАР ЛОГИСТИК АД</v>
      </c>
      <c r="B443" s="625" t="str">
        <f t="shared" si="31"/>
        <v>203125790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СОЛАР ЛОГИСТИК АД</v>
      </c>
      <c r="B444" s="625" t="str">
        <f t="shared" si="31"/>
        <v>203125790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СОЛАР ЛОГИСТИК АД</v>
      </c>
      <c r="B445" s="625" t="str">
        <f t="shared" si="31"/>
        <v>203125790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СОЛАР ЛОГИСТИК АД</v>
      </c>
      <c r="B446" s="625" t="str">
        <f t="shared" si="31"/>
        <v>203125790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СОЛАР ЛОГИСТИК АД</v>
      </c>
      <c r="B447" s="625" t="str">
        <f t="shared" si="31"/>
        <v>203125790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СОЛАР ЛОГИСТИК АД</v>
      </c>
      <c r="B448" s="625" t="str">
        <f t="shared" si="31"/>
        <v>203125790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СОЛАР ЛОГИСТИК АД</v>
      </c>
      <c r="B449" s="625" t="str">
        <f t="shared" si="31"/>
        <v>203125790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СОЛАР ЛОГИСТИК АД</v>
      </c>
      <c r="B450" s="625" t="str">
        <f t="shared" si="31"/>
        <v>203125790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СОЛАР ЛОГИСТИК АД</v>
      </c>
      <c r="B451" s="625" t="str">
        <f t="shared" si="31"/>
        <v>203125790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СОЛАР ЛОГИСТИК АД</v>
      </c>
      <c r="B452" s="625" t="str">
        <f t="shared" si="31"/>
        <v>203125790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СОЛАР ЛОГИСТИК АД</v>
      </c>
      <c r="B453" s="625" t="str">
        <f t="shared" si="31"/>
        <v>203125790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СОЛАР ЛОГИСТИК АД</v>
      </c>
      <c r="B454" s="625" t="str">
        <f t="shared" si="31"/>
        <v>203125790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СОЛАР ЛОГИСТИК АД</v>
      </c>
      <c r="B455" s="625" t="str">
        <f t="shared" si="31"/>
        <v>203125790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СОЛАР ЛОГИСТИК АД</v>
      </c>
      <c r="B456" s="625" t="str">
        <f t="shared" si="31"/>
        <v>203125790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СОЛАР ЛОГИСТИК АД</v>
      </c>
      <c r="B457" s="625" t="str">
        <f t="shared" si="31"/>
        <v>203125790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СОЛАР ЛОГИСТИК АД</v>
      </c>
      <c r="B458" s="625" t="str">
        <f t="shared" si="31"/>
        <v>203125790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СОЛАР ЛОГИСТИК АД</v>
      </c>
      <c r="B459" s="625" t="str">
        <f t="shared" si="31"/>
        <v>203125790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СОЛАР ЛОГИСТИК АД</v>
      </c>
      <c r="B461" s="625" t="str">
        <f t="shared" ref="B461:B524" si="34">pdeBulstat</f>
        <v>203125790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СОЛАР ЛОГИСТИК АД</v>
      </c>
      <c r="B462" s="625" t="str">
        <f t="shared" si="34"/>
        <v>203125790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СОЛАР ЛОГИСТИК АД</v>
      </c>
      <c r="B463" s="625" t="str">
        <f t="shared" si="34"/>
        <v>203125790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697</v>
      </c>
    </row>
    <row r="464" spans="1:8">
      <c r="A464" s="625" t="str">
        <f t="shared" si="33"/>
        <v>СОЛАР ЛОГИСТИК АД</v>
      </c>
      <c r="B464" s="625" t="str">
        <f t="shared" si="34"/>
        <v>203125790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СОЛАР ЛОГИСТИК АД</v>
      </c>
      <c r="B465" s="625" t="str">
        <f t="shared" si="34"/>
        <v>203125790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СОЛАР ЛОГИСТИК АД</v>
      </c>
      <c r="B466" s="625" t="str">
        <f t="shared" si="34"/>
        <v>203125790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0</v>
      </c>
    </row>
    <row r="467" spans="1:8">
      <c r="A467" s="625" t="str">
        <f t="shared" si="33"/>
        <v>СОЛАР ЛОГИСТИК АД</v>
      </c>
      <c r="B467" s="625" t="str">
        <f t="shared" si="34"/>
        <v>203125790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СОЛАР ЛОГИСТИК АД</v>
      </c>
      <c r="B468" s="625" t="str">
        <f t="shared" si="34"/>
        <v>203125790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2</v>
      </c>
    </row>
    <row r="469" spans="1:8">
      <c r="A469" s="625" t="str">
        <f t="shared" si="33"/>
        <v>СОЛАР ЛОГИСТИК АД</v>
      </c>
      <c r="B469" s="625" t="str">
        <f t="shared" si="34"/>
        <v>203125790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699</v>
      </c>
    </row>
    <row r="470" spans="1:8">
      <c r="A470" s="625" t="str">
        <f t="shared" si="33"/>
        <v>СОЛАР ЛОГИСТИК АД</v>
      </c>
      <c r="B470" s="625" t="str">
        <f t="shared" si="34"/>
        <v>203125790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СОЛАР ЛОГИСТИК АД</v>
      </c>
      <c r="B471" s="625" t="str">
        <f t="shared" si="34"/>
        <v>203125790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СОЛАР ЛОГИСТИК АД</v>
      </c>
      <c r="B472" s="625" t="str">
        <f t="shared" si="34"/>
        <v>203125790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СОЛАР ЛОГИСТИК АД</v>
      </c>
      <c r="B473" s="625" t="str">
        <f t="shared" si="34"/>
        <v>203125790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СОЛАР ЛОГИСТИК АД</v>
      </c>
      <c r="B474" s="625" t="str">
        <f t="shared" si="34"/>
        <v>203125790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СОЛАР ЛОГИСТИК АД</v>
      </c>
      <c r="B475" s="625" t="str">
        <f t="shared" si="34"/>
        <v>203125790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СОЛАР ЛОГИСТИК АД</v>
      </c>
      <c r="B476" s="625" t="str">
        <f t="shared" si="34"/>
        <v>203125790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СОЛАР ЛОГИСТИК АД</v>
      </c>
      <c r="B477" s="625" t="str">
        <f t="shared" si="34"/>
        <v>203125790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684</v>
      </c>
    </row>
    <row r="478" spans="1:8">
      <c r="A478" s="625" t="str">
        <f t="shared" si="33"/>
        <v>СОЛАР ЛОГИСТИК АД</v>
      </c>
      <c r="B478" s="625" t="str">
        <f t="shared" si="34"/>
        <v>203125790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684</v>
      </c>
    </row>
    <row r="479" spans="1:8">
      <c r="A479" s="625" t="str">
        <f t="shared" si="33"/>
        <v>СОЛАР ЛОГИСТИК АД</v>
      </c>
      <c r="B479" s="625" t="str">
        <f t="shared" si="34"/>
        <v>203125790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СОЛАР ЛОГИСТИК АД</v>
      </c>
      <c r="B480" s="625" t="str">
        <f t="shared" si="34"/>
        <v>203125790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СОЛАР ЛОГИСТИК АД</v>
      </c>
      <c r="B481" s="625" t="str">
        <f t="shared" si="34"/>
        <v>203125790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СОЛАР ЛОГИСТИК АД</v>
      </c>
      <c r="B482" s="625" t="str">
        <f t="shared" si="34"/>
        <v>203125790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СОЛАР ЛОГИСТИК АД</v>
      </c>
      <c r="B483" s="625" t="str">
        <f t="shared" si="34"/>
        <v>203125790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СОЛАР ЛОГИСТИК АД</v>
      </c>
      <c r="B484" s="625" t="str">
        <f t="shared" si="34"/>
        <v>203125790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СОЛАР ЛОГИСТИК АД</v>
      </c>
      <c r="B485" s="625" t="str">
        <f t="shared" si="34"/>
        <v>203125790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СОЛАР ЛОГИСТИК АД</v>
      </c>
      <c r="B486" s="625" t="str">
        <f t="shared" si="34"/>
        <v>203125790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СОЛАР ЛОГИСТИК АД</v>
      </c>
      <c r="B487" s="625" t="str">
        <f t="shared" si="34"/>
        <v>203125790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СОЛАР ЛОГИСТИК АД</v>
      </c>
      <c r="B488" s="625" t="str">
        <f t="shared" si="34"/>
        <v>203125790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684</v>
      </c>
    </row>
    <row r="489" spans="1:8">
      <c r="A489" s="625" t="str">
        <f t="shared" si="33"/>
        <v>СОЛАР ЛОГИСТИК АД</v>
      </c>
      <c r="B489" s="625" t="str">
        <f t="shared" si="34"/>
        <v>203125790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СОЛАР ЛОГИСТИК АД</v>
      </c>
      <c r="B490" s="625" t="str">
        <f t="shared" si="34"/>
        <v>203125790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1383</v>
      </c>
    </row>
    <row r="491" spans="1:8">
      <c r="A491" s="625" t="str">
        <f t="shared" si="33"/>
        <v>СОЛАР ЛОГИСТИК АД</v>
      </c>
      <c r="B491" s="625" t="str">
        <f t="shared" si="34"/>
        <v>203125790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СОЛАР ЛОГИСТИК АД</v>
      </c>
      <c r="B492" s="625" t="str">
        <f t="shared" si="34"/>
        <v>203125790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СОЛАР ЛОГИСТИК АД</v>
      </c>
      <c r="B493" s="625" t="str">
        <f t="shared" si="34"/>
        <v>203125790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СОЛАР ЛОГИСТИК АД</v>
      </c>
      <c r="B494" s="625" t="str">
        <f t="shared" si="34"/>
        <v>203125790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СОЛАР ЛОГИСТИК АД</v>
      </c>
      <c r="B495" s="625" t="str">
        <f t="shared" si="34"/>
        <v>203125790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СОЛАР ЛОГИСТИК АД</v>
      </c>
      <c r="B496" s="625" t="str">
        <f t="shared" si="34"/>
        <v>203125790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0</v>
      </c>
    </row>
    <row r="497" spans="1:8">
      <c r="A497" s="625" t="str">
        <f t="shared" si="33"/>
        <v>СОЛАР ЛОГИСТИК АД</v>
      </c>
      <c r="B497" s="625" t="str">
        <f t="shared" si="34"/>
        <v>203125790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СОЛАР ЛОГИСТИК АД</v>
      </c>
      <c r="B498" s="625" t="str">
        <f t="shared" si="34"/>
        <v>203125790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СОЛАР ЛОГИСТИК АД</v>
      </c>
      <c r="B499" s="625" t="str">
        <f t="shared" si="34"/>
        <v>203125790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0</v>
      </c>
    </row>
    <row r="500" spans="1:8">
      <c r="A500" s="625" t="str">
        <f t="shared" si="33"/>
        <v>СОЛАР ЛОГИСТИК АД</v>
      </c>
      <c r="B500" s="625" t="str">
        <f t="shared" si="34"/>
        <v>203125790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СОЛАР ЛОГИСТИК АД</v>
      </c>
      <c r="B501" s="625" t="str">
        <f t="shared" si="34"/>
        <v>203125790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СОЛАР ЛОГИСТИК АД</v>
      </c>
      <c r="B502" s="625" t="str">
        <f t="shared" si="34"/>
        <v>203125790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СОЛАР ЛОГИСТИК АД</v>
      </c>
      <c r="B503" s="625" t="str">
        <f t="shared" si="34"/>
        <v>203125790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СОЛАР ЛОГИСТИК АД</v>
      </c>
      <c r="B504" s="625" t="str">
        <f t="shared" si="34"/>
        <v>203125790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СОЛАР ЛОГИСТИК АД</v>
      </c>
      <c r="B505" s="625" t="str">
        <f t="shared" si="34"/>
        <v>203125790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СОЛАР ЛОГИСТИК АД</v>
      </c>
      <c r="B506" s="625" t="str">
        <f t="shared" si="34"/>
        <v>203125790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СОЛАР ЛОГИСТИК АД</v>
      </c>
      <c r="B507" s="625" t="str">
        <f t="shared" si="34"/>
        <v>203125790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СОЛАР ЛОГИСТИК АД</v>
      </c>
      <c r="B508" s="625" t="str">
        <f t="shared" si="34"/>
        <v>203125790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СОЛАР ЛОГИСТИК АД</v>
      </c>
      <c r="B509" s="625" t="str">
        <f t="shared" si="34"/>
        <v>203125790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СОЛАР ЛОГИСТИК АД</v>
      </c>
      <c r="B510" s="625" t="str">
        <f t="shared" si="34"/>
        <v>203125790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СОЛАР ЛОГИСТИК АД</v>
      </c>
      <c r="B511" s="625" t="str">
        <f t="shared" si="34"/>
        <v>203125790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СОЛАР ЛОГИСТИК АД</v>
      </c>
      <c r="B512" s="625" t="str">
        <f t="shared" si="34"/>
        <v>203125790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СОЛАР ЛОГИСТИК АД</v>
      </c>
      <c r="B513" s="625" t="str">
        <f t="shared" si="34"/>
        <v>203125790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СОЛАР ЛОГИСТИК АД</v>
      </c>
      <c r="B514" s="625" t="str">
        <f t="shared" si="34"/>
        <v>203125790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СОЛАР ЛОГИСТИК АД</v>
      </c>
      <c r="B515" s="625" t="str">
        <f t="shared" si="34"/>
        <v>203125790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СОЛАР ЛОГИСТИК АД</v>
      </c>
      <c r="B516" s="625" t="str">
        <f t="shared" si="34"/>
        <v>203125790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СОЛАР ЛОГИСТИК АД</v>
      </c>
      <c r="B517" s="625" t="str">
        <f t="shared" si="34"/>
        <v>203125790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СОЛАР ЛОГИСТИК АД</v>
      </c>
      <c r="B518" s="625" t="str">
        <f t="shared" si="34"/>
        <v>203125790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СОЛАР ЛОГИСТИК АД</v>
      </c>
      <c r="B519" s="625" t="str">
        <f t="shared" si="34"/>
        <v>203125790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СОЛАР ЛОГИСТИК АД</v>
      </c>
      <c r="B520" s="625" t="str">
        <f t="shared" si="34"/>
        <v>203125790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0</v>
      </c>
    </row>
    <row r="521" spans="1:8">
      <c r="A521" s="625" t="str">
        <f t="shared" si="33"/>
        <v>СОЛАР ЛОГИСТИК АД</v>
      </c>
      <c r="B521" s="625" t="str">
        <f t="shared" si="34"/>
        <v>203125790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СОЛАР ЛОГИСТИК АД</v>
      </c>
      <c r="B522" s="625" t="str">
        <f t="shared" si="34"/>
        <v>203125790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СОЛАР ЛОГИСТИК АД</v>
      </c>
      <c r="B523" s="625" t="str">
        <f t="shared" si="34"/>
        <v>203125790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СОЛАР ЛОГИСТИК АД</v>
      </c>
      <c r="B524" s="625" t="str">
        <f t="shared" si="34"/>
        <v>203125790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СОЛАР ЛОГИСТИК АД</v>
      </c>
      <c r="B525" s="625" t="str">
        <f t="shared" ref="B525:B588" si="37">pdeBulstat</f>
        <v>203125790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СОЛАР ЛОГИСТИК АД</v>
      </c>
      <c r="B526" s="625" t="str">
        <f t="shared" si="37"/>
        <v>203125790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СОЛАР ЛОГИСТИК АД</v>
      </c>
      <c r="B527" s="625" t="str">
        <f t="shared" si="37"/>
        <v>203125790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СОЛАР ЛОГИСТИК АД</v>
      </c>
      <c r="B528" s="625" t="str">
        <f t="shared" si="37"/>
        <v>203125790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СОЛАР ЛОГИСТИК АД</v>
      </c>
      <c r="B529" s="625" t="str">
        <f t="shared" si="37"/>
        <v>203125790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СОЛАР ЛОГИСТИК АД</v>
      </c>
      <c r="B530" s="625" t="str">
        <f t="shared" si="37"/>
        <v>203125790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СОЛАР ЛОГИСТИК АД</v>
      </c>
      <c r="B531" s="625" t="str">
        <f t="shared" si="37"/>
        <v>203125790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СОЛАР ЛОГИСТИК АД</v>
      </c>
      <c r="B532" s="625" t="str">
        <f t="shared" si="37"/>
        <v>203125790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СОЛАР ЛОГИСТИК АД</v>
      </c>
      <c r="B533" s="625" t="str">
        <f t="shared" si="37"/>
        <v>203125790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СОЛАР ЛОГИСТИК АД</v>
      </c>
      <c r="B534" s="625" t="str">
        <f t="shared" si="37"/>
        <v>203125790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СОЛАР ЛОГИСТИК АД</v>
      </c>
      <c r="B535" s="625" t="str">
        <f t="shared" si="37"/>
        <v>203125790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СОЛАР ЛОГИСТИК АД</v>
      </c>
      <c r="B536" s="625" t="str">
        <f t="shared" si="37"/>
        <v>203125790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СОЛАР ЛОГИСТИК АД</v>
      </c>
      <c r="B537" s="625" t="str">
        <f t="shared" si="37"/>
        <v>203125790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СОЛАР ЛОГИСТИК АД</v>
      </c>
      <c r="B538" s="625" t="str">
        <f t="shared" si="37"/>
        <v>203125790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СОЛАР ЛОГИСТИК АД</v>
      </c>
      <c r="B539" s="625" t="str">
        <f t="shared" si="37"/>
        <v>203125790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СОЛАР ЛОГИСТИК АД</v>
      </c>
      <c r="B540" s="625" t="str">
        <f t="shared" si="37"/>
        <v>203125790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СОЛАР ЛОГИСТИК АД</v>
      </c>
      <c r="B541" s="625" t="str">
        <f t="shared" si="37"/>
        <v>203125790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СОЛАР ЛОГИСТИК АД</v>
      </c>
      <c r="B542" s="625" t="str">
        <f t="shared" si="37"/>
        <v>203125790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СОЛАР ЛОГИСТИК АД</v>
      </c>
      <c r="B543" s="625" t="str">
        <f t="shared" si="37"/>
        <v>203125790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СОЛАР ЛОГИСТИК АД</v>
      </c>
      <c r="B544" s="625" t="str">
        <f t="shared" si="37"/>
        <v>203125790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СОЛАР ЛОГИСТИК АД</v>
      </c>
      <c r="B545" s="625" t="str">
        <f t="shared" si="37"/>
        <v>203125790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СОЛАР ЛОГИСТИК АД</v>
      </c>
      <c r="B546" s="625" t="str">
        <f t="shared" si="37"/>
        <v>203125790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СОЛАР ЛОГИСТИК АД</v>
      </c>
      <c r="B547" s="625" t="str">
        <f t="shared" si="37"/>
        <v>203125790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СОЛАР ЛОГИСТИК АД</v>
      </c>
      <c r="B548" s="625" t="str">
        <f t="shared" si="37"/>
        <v>203125790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СОЛАР ЛОГИСТИК АД</v>
      </c>
      <c r="B549" s="625" t="str">
        <f t="shared" si="37"/>
        <v>203125790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СОЛАР ЛОГИСТИК АД</v>
      </c>
      <c r="B550" s="625" t="str">
        <f t="shared" si="37"/>
        <v>203125790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СОЛАР ЛОГИСТИК АД</v>
      </c>
      <c r="B551" s="625" t="str">
        <f t="shared" si="37"/>
        <v>203125790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СОЛАР ЛОГИСТИК АД</v>
      </c>
      <c r="B552" s="625" t="str">
        <f t="shared" si="37"/>
        <v>203125790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СОЛАР ЛОГИСТИК АД</v>
      </c>
      <c r="B553" s="625" t="str">
        <f t="shared" si="37"/>
        <v>203125790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697</v>
      </c>
    </row>
    <row r="554" spans="1:8">
      <c r="A554" s="625" t="str">
        <f t="shared" si="36"/>
        <v>СОЛАР ЛОГИСТИК АД</v>
      </c>
      <c r="B554" s="625" t="str">
        <f t="shared" si="37"/>
        <v>203125790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СОЛАР ЛОГИСТИК АД</v>
      </c>
      <c r="B555" s="625" t="str">
        <f t="shared" si="37"/>
        <v>203125790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СОЛАР ЛОГИСТИК АД</v>
      </c>
      <c r="B556" s="625" t="str">
        <f t="shared" si="37"/>
        <v>203125790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0</v>
      </c>
    </row>
    <row r="557" spans="1:8">
      <c r="A557" s="625" t="str">
        <f t="shared" si="36"/>
        <v>СОЛАР ЛОГИСТИК АД</v>
      </c>
      <c r="B557" s="625" t="str">
        <f t="shared" si="37"/>
        <v>203125790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СОЛАР ЛОГИСТИК АД</v>
      </c>
      <c r="B558" s="625" t="str">
        <f t="shared" si="37"/>
        <v>203125790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2</v>
      </c>
    </row>
    <row r="559" spans="1:8">
      <c r="A559" s="625" t="str">
        <f t="shared" si="36"/>
        <v>СОЛАР ЛОГИСТИК АД</v>
      </c>
      <c r="B559" s="625" t="str">
        <f t="shared" si="37"/>
        <v>203125790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699</v>
      </c>
    </row>
    <row r="560" spans="1:8">
      <c r="A560" s="625" t="str">
        <f t="shared" si="36"/>
        <v>СОЛАР ЛОГИСТИК АД</v>
      </c>
      <c r="B560" s="625" t="str">
        <f t="shared" si="37"/>
        <v>203125790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СОЛАР ЛОГИСТИК АД</v>
      </c>
      <c r="B561" s="625" t="str">
        <f t="shared" si="37"/>
        <v>203125790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СОЛАР ЛОГИСТИК АД</v>
      </c>
      <c r="B562" s="625" t="str">
        <f t="shared" si="37"/>
        <v>203125790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СОЛАР ЛОГИСТИК АД</v>
      </c>
      <c r="B563" s="625" t="str">
        <f t="shared" si="37"/>
        <v>203125790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СОЛАР ЛОГИСТИК АД</v>
      </c>
      <c r="B564" s="625" t="str">
        <f t="shared" si="37"/>
        <v>203125790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СОЛАР ЛОГИСТИК АД</v>
      </c>
      <c r="B565" s="625" t="str">
        <f t="shared" si="37"/>
        <v>203125790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СОЛАР ЛОГИСТИК АД</v>
      </c>
      <c r="B566" s="625" t="str">
        <f t="shared" si="37"/>
        <v>203125790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СОЛАР ЛОГИСТИК АД</v>
      </c>
      <c r="B567" s="625" t="str">
        <f t="shared" si="37"/>
        <v>203125790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684</v>
      </c>
    </row>
    <row r="568" spans="1:8">
      <c r="A568" s="625" t="str">
        <f t="shared" si="36"/>
        <v>СОЛАР ЛОГИСТИК АД</v>
      </c>
      <c r="B568" s="625" t="str">
        <f t="shared" si="37"/>
        <v>203125790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684</v>
      </c>
    </row>
    <row r="569" spans="1:8">
      <c r="A569" s="625" t="str">
        <f t="shared" si="36"/>
        <v>СОЛАР ЛОГИСТИК АД</v>
      </c>
      <c r="B569" s="625" t="str">
        <f t="shared" si="37"/>
        <v>203125790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СОЛАР ЛОГИСТИК АД</v>
      </c>
      <c r="B570" s="625" t="str">
        <f t="shared" si="37"/>
        <v>203125790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СОЛАР ЛОГИСТИК АД</v>
      </c>
      <c r="B571" s="625" t="str">
        <f t="shared" si="37"/>
        <v>203125790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СОЛАР ЛОГИСТИК АД</v>
      </c>
      <c r="B572" s="625" t="str">
        <f t="shared" si="37"/>
        <v>203125790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СОЛАР ЛОГИСТИК АД</v>
      </c>
      <c r="B573" s="625" t="str">
        <f t="shared" si="37"/>
        <v>203125790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СОЛАР ЛОГИСТИК АД</v>
      </c>
      <c r="B574" s="625" t="str">
        <f t="shared" si="37"/>
        <v>203125790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СОЛАР ЛОГИСТИК АД</v>
      </c>
      <c r="B575" s="625" t="str">
        <f t="shared" si="37"/>
        <v>203125790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СОЛАР ЛОГИСТИК АД</v>
      </c>
      <c r="B576" s="625" t="str">
        <f t="shared" si="37"/>
        <v>203125790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СОЛАР ЛОГИСТИК АД</v>
      </c>
      <c r="B577" s="625" t="str">
        <f t="shared" si="37"/>
        <v>203125790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СОЛАР ЛОГИСТИК АД</v>
      </c>
      <c r="B578" s="625" t="str">
        <f t="shared" si="37"/>
        <v>203125790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684</v>
      </c>
    </row>
    <row r="579" spans="1:8">
      <c r="A579" s="625" t="str">
        <f t="shared" si="36"/>
        <v>СОЛАР ЛОГИСТИК АД</v>
      </c>
      <c r="B579" s="625" t="str">
        <f t="shared" si="37"/>
        <v>203125790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СОЛАР ЛОГИСТИК АД</v>
      </c>
      <c r="B580" s="625" t="str">
        <f t="shared" si="37"/>
        <v>203125790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1383</v>
      </c>
    </row>
    <row r="581" spans="1:8">
      <c r="A581" s="625" t="str">
        <f t="shared" si="36"/>
        <v>СОЛАР ЛОГИСТИК АД</v>
      </c>
      <c r="B581" s="625" t="str">
        <f t="shared" si="37"/>
        <v>203125790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СОЛАР ЛОГИСТИК АД</v>
      </c>
      <c r="B582" s="625" t="str">
        <f t="shared" si="37"/>
        <v>203125790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СОЛАР ЛОГИСТИК АД</v>
      </c>
      <c r="B583" s="625" t="str">
        <f t="shared" si="37"/>
        <v>203125790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СОЛАР ЛОГИСТИК АД</v>
      </c>
      <c r="B584" s="625" t="str">
        <f t="shared" si="37"/>
        <v>203125790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СОЛАР ЛОГИСТИК АД</v>
      </c>
      <c r="B585" s="625" t="str">
        <f t="shared" si="37"/>
        <v>203125790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СОЛАР ЛОГИСТИК АД</v>
      </c>
      <c r="B586" s="625" t="str">
        <f t="shared" si="37"/>
        <v>203125790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СОЛАР ЛОГИСТИК АД</v>
      </c>
      <c r="B587" s="625" t="str">
        <f t="shared" si="37"/>
        <v>203125790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СОЛАР ЛОГИСТИК АД</v>
      </c>
      <c r="B588" s="625" t="str">
        <f t="shared" si="37"/>
        <v>203125790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СОЛАР ЛОГИСТИК АД</v>
      </c>
      <c r="B589" s="625" t="str">
        <f t="shared" ref="B589:B652" si="40">pdeBulstat</f>
        <v>203125790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СОЛАР ЛОГИСТИК АД</v>
      </c>
      <c r="B590" s="625" t="str">
        <f t="shared" si="40"/>
        <v>203125790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СОЛАР ЛОГИСТИК АД</v>
      </c>
      <c r="B591" s="625" t="str">
        <f t="shared" si="40"/>
        <v>203125790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СОЛАР ЛОГИСТИК АД</v>
      </c>
      <c r="B592" s="625" t="str">
        <f t="shared" si="40"/>
        <v>203125790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СОЛАР ЛОГИСТИК АД</v>
      </c>
      <c r="B593" s="625" t="str">
        <f t="shared" si="40"/>
        <v>203125790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СОЛАР ЛОГИСТИК АД</v>
      </c>
      <c r="B594" s="625" t="str">
        <f t="shared" si="40"/>
        <v>203125790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СОЛАР ЛОГИСТИК АД</v>
      </c>
      <c r="B595" s="625" t="str">
        <f t="shared" si="40"/>
        <v>203125790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СОЛАР ЛОГИСТИК АД</v>
      </c>
      <c r="B596" s="625" t="str">
        <f t="shared" si="40"/>
        <v>203125790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СОЛАР ЛОГИСТИК АД</v>
      </c>
      <c r="B597" s="625" t="str">
        <f t="shared" si="40"/>
        <v>203125790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СОЛАР ЛОГИСТИК АД</v>
      </c>
      <c r="B598" s="625" t="str">
        <f t="shared" si="40"/>
        <v>203125790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СОЛАР ЛОГИСТИК АД</v>
      </c>
      <c r="B599" s="625" t="str">
        <f t="shared" si="40"/>
        <v>203125790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СОЛАР ЛОГИСТИК АД</v>
      </c>
      <c r="B600" s="625" t="str">
        <f t="shared" si="40"/>
        <v>203125790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СОЛАР ЛОГИСТИК АД</v>
      </c>
      <c r="B601" s="625" t="str">
        <f t="shared" si="40"/>
        <v>203125790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СОЛАР ЛОГИСТИК АД</v>
      </c>
      <c r="B602" s="625" t="str">
        <f t="shared" si="40"/>
        <v>203125790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СОЛАР ЛОГИСТИК АД</v>
      </c>
      <c r="B603" s="625" t="str">
        <f t="shared" si="40"/>
        <v>203125790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СОЛАР ЛОГИСТИК АД</v>
      </c>
      <c r="B604" s="625" t="str">
        <f t="shared" si="40"/>
        <v>203125790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СОЛАР ЛОГИСТИК АД</v>
      </c>
      <c r="B605" s="625" t="str">
        <f t="shared" si="40"/>
        <v>203125790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СОЛАР ЛОГИСТИК АД</v>
      </c>
      <c r="B606" s="625" t="str">
        <f t="shared" si="40"/>
        <v>203125790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СОЛАР ЛОГИСТИК АД</v>
      </c>
      <c r="B607" s="625" t="str">
        <f t="shared" si="40"/>
        <v>203125790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СОЛАР ЛОГИСТИК АД</v>
      </c>
      <c r="B608" s="625" t="str">
        <f t="shared" si="40"/>
        <v>203125790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СОЛАР ЛОГИСТИК АД</v>
      </c>
      <c r="B609" s="625" t="str">
        <f t="shared" si="40"/>
        <v>203125790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СОЛАР ЛОГИСТИК АД</v>
      </c>
      <c r="B610" s="625" t="str">
        <f t="shared" si="40"/>
        <v>203125790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СОЛАР ЛОГИСТИК АД</v>
      </c>
      <c r="B611" s="625" t="str">
        <f t="shared" si="40"/>
        <v>203125790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СОЛАР ЛОГИСТИК АД</v>
      </c>
      <c r="B612" s="625" t="str">
        <f t="shared" si="40"/>
        <v>203125790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СОЛАР ЛОГИСТИК АД</v>
      </c>
      <c r="B613" s="625" t="str">
        <f t="shared" si="40"/>
        <v>203125790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СОЛАР ЛОГИСТИК АД</v>
      </c>
      <c r="B614" s="625" t="str">
        <f t="shared" si="40"/>
        <v>203125790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СОЛАР ЛОГИСТИК АД</v>
      </c>
      <c r="B615" s="625" t="str">
        <f t="shared" si="40"/>
        <v>203125790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СОЛАР ЛОГИСТИК АД</v>
      </c>
      <c r="B616" s="625" t="str">
        <f t="shared" si="40"/>
        <v>203125790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СОЛАР ЛОГИСТИК АД</v>
      </c>
      <c r="B617" s="625" t="str">
        <f t="shared" si="40"/>
        <v>203125790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СОЛАР ЛОГИСТИК АД</v>
      </c>
      <c r="B618" s="625" t="str">
        <f t="shared" si="40"/>
        <v>203125790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СОЛАР ЛОГИСТИК АД</v>
      </c>
      <c r="B619" s="625" t="str">
        <f t="shared" si="40"/>
        <v>203125790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СОЛАР ЛОГИСТИК АД</v>
      </c>
      <c r="B620" s="625" t="str">
        <f t="shared" si="40"/>
        <v>203125790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СОЛАР ЛОГИСТИК АД</v>
      </c>
      <c r="B621" s="625" t="str">
        <f t="shared" si="40"/>
        <v>203125790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СОЛАР ЛОГИСТИК АД</v>
      </c>
      <c r="B622" s="625" t="str">
        <f t="shared" si="40"/>
        <v>203125790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СОЛАР ЛОГИСТИК АД</v>
      </c>
      <c r="B623" s="625" t="str">
        <f t="shared" si="40"/>
        <v>203125790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СОЛАР ЛОГИСТИК АД</v>
      </c>
      <c r="B624" s="625" t="str">
        <f t="shared" si="40"/>
        <v>203125790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СОЛАР ЛОГИСТИК АД</v>
      </c>
      <c r="B625" s="625" t="str">
        <f t="shared" si="40"/>
        <v>203125790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СОЛАР ЛОГИСТИК АД</v>
      </c>
      <c r="B626" s="625" t="str">
        <f t="shared" si="40"/>
        <v>203125790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СОЛАР ЛОГИСТИК АД</v>
      </c>
      <c r="B627" s="625" t="str">
        <f t="shared" si="40"/>
        <v>203125790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СОЛАР ЛОГИСТИК АД</v>
      </c>
      <c r="B628" s="625" t="str">
        <f t="shared" si="40"/>
        <v>203125790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СОЛАР ЛОГИСТИК АД</v>
      </c>
      <c r="B629" s="625" t="str">
        <f t="shared" si="40"/>
        <v>203125790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СОЛАР ЛОГИСТИК АД</v>
      </c>
      <c r="B630" s="625" t="str">
        <f t="shared" si="40"/>
        <v>203125790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СОЛАР ЛОГИСТИК АД</v>
      </c>
      <c r="B631" s="625" t="str">
        <f t="shared" si="40"/>
        <v>203125790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СОЛАР ЛОГИСТИК АД</v>
      </c>
      <c r="B632" s="625" t="str">
        <f t="shared" si="40"/>
        <v>203125790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СОЛАР ЛОГИСТИК АД</v>
      </c>
      <c r="B633" s="625" t="str">
        <f t="shared" si="40"/>
        <v>203125790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СОЛАР ЛОГИСТИК АД</v>
      </c>
      <c r="B634" s="625" t="str">
        <f t="shared" si="40"/>
        <v>203125790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СОЛАР ЛОГИСТИК АД</v>
      </c>
      <c r="B635" s="625" t="str">
        <f t="shared" si="40"/>
        <v>203125790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СОЛАР ЛОГИСТИК АД</v>
      </c>
      <c r="B636" s="625" t="str">
        <f t="shared" si="40"/>
        <v>203125790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СОЛАР ЛОГИСТИК АД</v>
      </c>
      <c r="B637" s="625" t="str">
        <f t="shared" si="40"/>
        <v>203125790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СОЛАР ЛОГИСТИК АД</v>
      </c>
      <c r="B638" s="625" t="str">
        <f t="shared" si="40"/>
        <v>203125790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СОЛАР ЛОГИСТИК АД</v>
      </c>
      <c r="B639" s="625" t="str">
        <f t="shared" si="40"/>
        <v>203125790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СОЛАР ЛОГИСТИК АД</v>
      </c>
      <c r="B640" s="625" t="str">
        <f t="shared" si="40"/>
        <v>203125790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СОЛАР ЛОГИСТИК АД</v>
      </c>
      <c r="B641" s="625" t="str">
        <f t="shared" si="40"/>
        <v>203125790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СОЛАР ЛОГИСТИК АД</v>
      </c>
      <c r="B642" s="625" t="str">
        <f t="shared" si="40"/>
        <v>203125790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СОЛАР ЛОГИСТИК АД</v>
      </c>
      <c r="B643" s="625" t="str">
        <f t="shared" si="40"/>
        <v>203125790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697</v>
      </c>
    </row>
    <row r="644" spans="1:8">
      <c r="A644" s="625" t="str">
        <f t="shared" si="39"/>
        <v>СОЛАР ЛОГИСТИК АД</v>
      </c>
      <c r="B644" s="625" t="str">
        <f t="shared" si="40"/>
        <v>203125790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СОЛАР ЛОГИСТИК АД</v>
      </c>
      <c r="B645" s="625" t="str">
        <f t="shared" si="40"/>
        <v>203125790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СОЛАР ЛОГИСТИК АД</v>
      </c>
      <c r="B646" s="625" t="str">
        <f t="shared" si="40"/>
        <v>203125790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0</v>
      </c>
    </row>
    <row r="647" spans="1:8">
      <c r="A647" s="625" t="str">
        <f t="shared" si="39"/>
        <v>СОЛАР ЛОГИСТИК АД</v>
      </c>
      <c r="B647" s="625" t="str">
        <f t="shared" si="40"/>
        <v>203125790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СОЛАР ЛОГИСТИК АД</v>
      </c>
      <c r="B648" s="625" t="str">
        <f t="shared" si="40"/>
        <v>203125790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2</v>
      </c>
    </row>
    <row r="649" spans="1:8">
      <c r="A649" s="625" t="str">
        <f t="shared" si="39"/>
        <v>СОЛАР ЛОГИСТИК АД</v>
      </c>
      <c r="B649" s="625" t="str">
        <f t="shared" si="40"/>
        <v>203125790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699</v>
      </c>
    </row>
    <row r="650" spans="1:8">
      <c r="A650" s="625" t="str">
        <f t="shared" si="39"/>
        <v>СОЛАР ЛОГИСТИК АД</v>
      </c>
      <c r="B650" s="625" t="str">
        <f t="shared" si="40"/>
        <v>203125790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СОЛАР ЛОГИСТИК АД</v>
      </c>
      <c r="B651" s="625" t="str">
        <f t="shared" si="40"/>
        <v>203125790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СОЛАР ЛОГИСТИК АД</v>
      </c>
      <c r="B652" s="625" t="str">
        <f t="shared" si="40"/>
        <v>203125790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СОЛАР ЛОГИСТИК АД</v>
      </c>
      <c r="B653" s="625" t="str">
        <f t="shared" ref="B653:B716" si="43">pdeBulstat</f>
        <v>203125790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СОЛАР ЛОГИСТИК АД</v>
      </c>
      <c r="B654" s="625" t="str">
        <f t="shared" si="43"/>
        <v>203125790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СОЛАР ЛОГИСТИК АД</v>
      </c>
      <c r="B655" s="625" t="str">
        <f t="shared" si="43"/>
        <v>203125790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СОЛАР ЛОГИСТИК АД</v>
      </c>
      <c r="B656" s="625" t="str">
        <f t="shared" si="43"/>
        <v>203125790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СОЛАР ЛОГИСТИК АД</v>
      </c>
      <c r="B657" s="625" t="str">
        <f t="shared" si="43"/>
        <v>203125790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684</v>
      </c>
    </row>
    <row r="658" spans="1:8">
      <c r="A658" s="625" t="str">
        <f t="shared" si="42"/>
        <v>СОЛАР ЛОГИСТИК АД</v>
      </c>
      <c r="B658" s="625" t="str">
        <f t="shared" si="43"/>
        <v>203125790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684</v>
      </c>
    </row>
    <row r="659" spans="1:8">
      <c r="A659" s="625" t="str">
        <f t="shared" si="42"/>
        <v>СОЛАР ЛОГИСТИК АД</v>
      </c>
      <c r="B659" s="625" t="str">
        <f t="shared" si="43"/>
        <v>203125790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СОЛАР ЛОГИСТИК АД</v>
      </c>
      <c r="B660" s="625" t="str">
        <f t="shared" si="43"/>
        <v>203125790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СОЛАР ЛОГИСТИК АД</v>
      </c>
      <c r="B661" s="625" t="str">
        <f t="shared" si="43"/>
        <v>203125790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СОЛАР ЛОГИСТИК АД</v>
      </c>
      <c r="B662" s="625" t="str">
        <f t="shared" si="43"/>
        <v>203125790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СОЛАР ЛОГИСТИК АД</v>
      </c>
      <c r="B663" s="625" t="str">
        <f t="shared" si="43"/>
        <v>203125790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СОЛАР ЛОГИСТИК АД</v>
      </c>
      <c r="B664" s="625" t="str">
        <f t="shared" si="43"/>
        <v>203125790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СОЛАР ЛОГИСТИК АД</v>
      </c>
      <c r="B665" s="625" t="str">
        <f t="shared" si="43"/>
        <v>203125790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СОЛАР ЛОГИСТИК АД</v>
      </c>
      <c r="B666" s="625" t="str">
        <f t="shared" si="43"/>
        <v>203125790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СОЛАР ЛОГИСТИК АД</v>
      </c>
      <c r="B667" s="625" t="str">
        <f t="shared" si="43"/>
        <v>203125790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СОЛАР ЛОГИСТИК АД</v>
      </c>
      <c r="B668" s="625" t="str">
        <f t="shared" si="43"/>
        <v>203125790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684</v>
      </c>
    </row>
    <row r="669" spans="1:8">
      <c r="A669" s="625" t="str">
        <f t="shared" si="42"/>
        <v>СОЛАР ЛОГИСТИК АД</v>
      </c>
      <c r="B669" s="625" t="str">
        <f t="shared" si="43"/>
        <v>203125790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СОЛАР ЛОГИСТИК АД</v>
      </c>
      <c r="B670" s="625" t="str">
        <f t="shared" si="43"/>
        <v>203125790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1383</v>
      </c>
    </row>
    <row r="671" spans="1:8">
      <c r="A671" s="625" t="str">
        <f t="shared" si="42"/>
        <v>СОЛАР ЛОГИСТИК АД</v>
      </c>
      <c r="B671" s="625" t="str">
        <f t="shared" si="43"/>
        <v>203125790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СОЛАР ЛОГИСТИК АД</v>
      </c>
      <c r="B672" s="625" t="str">
        <f t="shared" si="43"/>
        <v>203125790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СОЛАР ЛОГИСТИК АД</v>
      </c>
      <c r="B673" s="625" t="str">
        <f t="shared" si="43"/>
        <v>203125790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296</v>
      </c>
    </row>
    <row r="674" spans="1:8">
      <c r="A674" s="625" t="str">
        <f t="shared" si="42"/>
        <v>СОЛАР ЛОГИСТИК АД</v>
      </c>
      <c r="B674" s="625" t="str">
        <f t="shared" si="43"/>
        <v>203125790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СОЛАР ЛОГИСТИК АД</v>
      </c>
      <c r="B675" s="625" t="str">
        <f t="shared" si="43"/>
        <v>203125790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СОЛАР ЛОГИСТИК АД</v>
      </c>
      <c r="B676" s="625" t="str">
        <f t="shared" si="43"/>
        <v>203125790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0</v>
      </c>
    </row>
    <row r="677" spans="1:8">
      <c r="A677" s="625" t="str">
        <f t="shared" si="42"/>
        <v>СОЛАР ЛОГИСТИК АД</v>
      </c>
      <c r="B677" s="625" t="str">
        <f t="shared" si="43"/>
        <v>203125790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СОЛАР ЛОГИСТИК АД</v>
      </c>
      <c r="B678" s="625" t="str">
        <f t="shared" si="43"/>
        <v>203125790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1</v>
      </c>
    </row>
    <row r="679" spans="1:8">
      <c r="A679" s="625" t="str">
        <f t="shared" si="42"/>
        <v>СОЛАР ЛОГИСТИК АД</v>
      </c>
      <c r="B679" s="625" t="str">
        <f t="shared" si="43"/>
        <v>203125790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297</v>
      </c>
    </row>
    <row r="680" spans="1:8">
      <c r="A680" s="625" t="str">
        <f t="shared" si="42"/>
        <v>СОЛАР ЛОГИСТИК АД</v>
      </c>
      <c r="B680" s="625" t="str">
        <f t="shared" si="43"/>
        <v>203125790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СОЛАР ЛОГИСТИК АД</v>
      </c>
      <c r="B681" s="625" t="str">
        <f t="shared" si="43"/>
        <v>203125790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СОЛАР ЛОГИСТИК АД</v>
      </c>
      <c r="B682" s="625" t="str">
        <f t="shared" si="43"/>
        <v>203125790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СОЛАР ЛОГИСТИК АД</v>
      </c>
      <c r="B683" s="625" t="str">
        <f t="shared" si="43"/>
        <v>203125790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СОЛАР ЛОГИСТИК АД</v>
      </c>
      <c r="B684" s="625" t="str">
        <f t="shared" si="43"/>
        <v>203125790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СОЛАР ЛОГИСТИК АД</v>
      </c>
      <c r="B685" s="625" t="str">
        <f t="shared" si="43"/>
        <v>203125790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СОЛАР ЛОГИСТИК АД</v>
      </c>
      <c r="B686" s="625" t="str">
        <f t="shared" si="43"/>
        <v>203125790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СОЛАР ЛОГИСТИК АД</v>
      </c>
      <c r="B687" s="625" t="str">
        <f t="shared" si="43"/>
        <v>203125790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СОЛАР ЛОГИСТИК АД</v>
      </c>
      <c r="B688" s="625" t="str">
        <f t="shared" si="43"/>
        <v>203125790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СОЛАР ЛОГИСТИК АД</v>
      </c>
      <c r="B689" s="625" t="str">
        <f t="shared" si="43"/>
        <v>203125790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СОЛАР ЛОГИСТИК АД</v>
      </c>
      <c r="B690" s="625" t="str">
        <f t="shared" si="43"/>
        <v>203125790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СОЛАР ЛОГИСТИК АД</v>
      </c>
      <c r="B691" s="625" t="str">
        <f t="shared" si="43"/>
        <v>203125790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СОЛАР ЛОГИСТИК АД</v>
      </c>
      <c r="B692" s="625" t="str">
        <f t="shared" si="43"/>
        <v>203125790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СОЛАР ЛОГИСТИК АД</v>
      </c>
      <c r="B693" s="625" t="str">
        <f t="shared" si="43"/>
        <v>203125790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СОЛАР ЛОГИСТИК АД</v>
      </c>
      <c r="B694" s="625" t="str">
        <f t="shared" si="43"/>
        <v>203125790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СОЛАР ЛОГИСТИК АД</v>
      </c>
      <c r="B695" s="625" t="str">
        <f t="shared" si="43"/>
        <v>203125790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СОЛАР ЛОГИСТИК АД</v>
      </c>
      <c r="B696" s="625" t="str">
        <f t="shared" si="43"/>
        <v>203125790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СОЛАР ЛОГИСТИК АД</v>
      </c>
      <c r="B697" s="625" t="str">
        <f t="shared" si="43"/>
        <v>203125790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СОЛАР ЛОГИСТИК АД</v>
      </c>
      <c r="B698" s="625" t="str">
        <f t="shared" si="43"/>
        <v>203125790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СОЛАР ЛОГИСТИК АД</v>
      </c>
      <c r="B699" s="625" t="str">
        <f t="shared" si="43"/>
        <v>203125790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СОЛАР ЛОГИСТИК АД</v>
      </c>
      <c r="B700" s="625" t="str">
        <f t="shared" si="43"/>
        <v>203125790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297</v>
      </c>
    </row>
    <row r="701" spans="1:8">
      <c r="A701" s="625" t="str">
        <f t="shared" si="42"/>
        <v>СОЛАР ЛОГИСТИК АД</v>
      </c>
      <c r="B701" s="625" t="str">
        <f t="shared" si="43"/>
        <v>203125790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СОЛАР ЛОГИСТИК АД</v>
      </c>
      <c r="B702" s="625" t="str">
        <f t="shared" si="43"/>
        <v>203125790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СОЛАР ЛОГИСТИК АД</v>
      </c>
      <c r="B703" s="625" t="str">
        <f t="shared" si="43"/>
        <v>203125790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2</v>
      </c>
    </row>
    <row r="704" spans="1:8">
      <c r="A704" s="625" t="str">
        <f t="shared" si="42"/>
        <v>СОЛАР ЛОГИСТИК АД</v>
      </c>
      <c r="B704" s="625" t="str">
        <f t="shared" si="43"/>
        <v>203125790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СОЛАР ЛОГИСТИК АД</v>
      </c>
      <c r="B705" s="625" t="str">
        <f t="shared" si="43"/>
        <v>203125790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СОЛАР ЛОГИСТИК АД</v>
      </c>
      <c r="B706" s="625" t="str">
        <f t="shared" si="43"/>
        <v>203125790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СОЛАР ЛОГИСТИК АД</v>
      </c>
      <c r="B707" s="625" t="str">
        <f t="shared" si="43"/>
        <v>203125790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СОЛАР ЛОГИСТИК АД</v>
      </c>
      <c r="B708" s="625" t="str">
        <f t="shared" si="43"/>
        <v>203125790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СОЛАР ЛОГИСТИК АД</v>
      </c>
      <c r="B709" s="625" t="str">
        <f t="shared" si="43"/>
        <v>203125790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2</v>
      </c>
    </row>
    <row r="710" spans="1:8">
      <c r="A710" s="625" t="str">
        <f t="shared" si="42"/>
        <v>СОЛАР ЛОГИСТИК АД</v>
      </c>
      <c r="B710" s="625" t="str">
        <f t="shared" si="43"/>
        <v>203125790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СОЛАР ЛОГИСТИК АД</v>
      </c>
      <c r="B711" s="625" t="str">
        <f t="shared" si="43"/>
        <v>203125790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СОЛАР ЛОГИСТИК АД</v>
      </c>
      <c r="B712" s="625" t="str">
        <f t="shared" si="43"/>
        <v>203125790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СОЛАР ЛОГИСТИК АД</v>
      </c>
      <c r="B713" s="625" t="str">
        <f t="shared" si="43"/>
        <v>203125790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СОЛАР ЛОГИСТИК АД</v>
      </c>
      <c r="B714" s="625" t="str">
        <f t="shared" si="43"/>
        <v>203125790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СОЛАР ЛОГИСТИК АД</v>
      </c>
      <c r="B715" s="625" t="str">
        <f t="shared" si="43"/>
        <v>203125790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СОЛАР ЛОГИСТИК АД</v>
      </c>
      <c r="B716" s="625" t="str">
        <f t="shared" si="43"/>
        <v>203125790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СОЛАР ЛОГИСТИК АД</v>
      </c>
      <c r="B717" s="625" t="str">
        <f t="shared" ref="B717:B780" si="46">pdeBulstat</f>
        <v>203125790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СОЛАР ЛОГИСТИК АД</v>
      </c>
      <c r="B718" s="625" t="str">
        <f t="shared" si="46"/>
        <v>203125790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СОЛАР ЛОГИСТИК АД</v>
      </c>
      <c r="B719" s="625" t="str">
        <f t="shared" si="46"/>
        <v>203125790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СОЛАР ЛОГИСТИК АД</v>
      </c>
      <c r="B720" s="625" t="str">
        <f t="shared" si="46"/>
        <v>203125790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СОЛАР ЛОГИСТИК АД</v>
      </c>
      <c r="B721" s="625" t="str">
        <f t="shared" si="46"/>
        <v>203125790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СОЛАР ЛОГИСТИК АД</v>
      </c>
      <c r="B722" s="625" t="str">
        <f t="shared" si="46"/>
        <v>203125790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СОЛАР ЛОГИСТИК АД</v>
      </c>
      <c r="B723" s="625" t="str">
        <f t="shared" si="46"/>
        <v>203125790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СОЛАР ЛОГИСТИК АД</v>
      </c>
      <c r="B724" s="625" t="str">
        <f t="shared" si="46"/>
        <v>203125790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СОЛАР ЛОГИСТИК АД</v>
      </c>
      <c r="B725" s="625" t="str">
        <f t="shared" si="46"/>
        <v>203125790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СОЛАР ЛОГИСТИК АД</v>
      </c>
      <c r="B726" s="625" t="str">
        <f t="shared" si="46"/>
        <v>203125790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СОЛАР ЛОГИСТИК АД</v>
      </c>
      <c r="B727" s="625" t="str">
        <f t="shared" si="46"/>
        <v>203125790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СОЛАР ЛОГИСТИК АД</v>
      </c>
      <c r="B728" s="625" t="str">
        <f t="shared" si="46"/>
        <v>203125790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СОЛАР ЛОГИСТИК АД</v>
      </c>
      <c r="B729" s="625" t="str">
        <f t="shared" si="46"/>
        <v>203125790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СОЛАР ЛОГИСТИК АД</v>
      </c>
      <c r="B730" s="625" t="str">
        <f t="shared" si="46"/>
        <v>203125790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2</v>
      </c>
    </row>
    <row r="731" spans="1:8">
      <c r="A731" s="625" t="str">
        <f t="shared" si="45"/>
        <v>СОЛАР ЛОГИСТИК АД</v>
      </c>
      <c r="B731" s="625" t="str">
        <f t="shared" si="46"/>
        <v>203125790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СОЛАР ЛОГИСТИК АД</v>
      </c>
      <c r="B732" s="625" t="str">
        <f t="shared" si="46"/>
        <v>203125790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СОЛАР ЛОГИСТИК АД</v>
      </c>
      <c r="B733" s="625" t="str">
        <f t="shared" si="46"/>
        <v>203125790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СОЛАР ЛОГИСТИК АД</v>
      </c>
      <c r="B734" s="625" t="str">
        <f t="shared" si="46"/>
        <v>203125790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СОЛАР ЛОГИСТИК АД</v>
      </c>
      <c r="B735" s="625" t="str">
        <f t="shared" si="46"/>
        <v>203125790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СОЛАР ЛОГИСТИК АД</v>
      </c>
      <c r="B736" s="625" t="str">
        <f t="shared" si="46"/>
        <v>203125790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СОЛАР ЛОГИСТИК АД</v>
      </c>
      <c r="B737" s="625" t="str">
        <f t="shared" si="46"/>
        <v>203125790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СОЛАР ЛОГИСТИК АД</v>
      </c>
      <c r="B738" s="625" t="str">
        <f t="shared" si="46"/>
        <v>203125790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СОЛАР ЛОГИСТИК АД</v>
      </c>
      <c r="B739" s="625" t="str">
        <f t="shared" si="46"/>
        <v>203125790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СОЛАР ЛОГИСТИК АД</v>
      </c>
      <c r="B740" s="625" t="str">
        <f t="shared" si="46"/>
        <v>203125790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СОЛАР ЛОГИСТИК АД</v>
      </c>
      <c r="B741" s="625" t="str">
        <f t="shared" si="46"/>
        <v>203125790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СОЛАР ЛОГИСТИК АД</v>
      </c>
      <c r="B742" s="625" t="str">
        <f t="shared" si="46"/>
        <v>203125790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СОЛАР ЛОГИСТИК АД</v>
      </c>
      <c r="B743" s="625" t="str">
        <f t="shared" si="46"/>
        <v>203125790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СОЛАР ЛОГИСТИК АД</v>
      </c>
      <c r="B744" s="625" t="str">
        <f t="shared" si="46"/>
        <v>203125790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СОЛАР ЛОГИСТИК АД</v>
      </c>
      <c r="B745" s="625" t="str">
        <f t="shared" si="46"/>
        <v>203125790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СОЛАР ЛОГИСТИК АД</v>
      </c>
      <c r="B746" s="625" t="str">
        <f t="shared" si="46"/>
        <v>203125790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СОЛАР ЛОГИСТИК АД</v>
      </c>
      <c r="B747" s="625" t="str">
        <f t="shared" si="46"/>
        <v>203125790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СОЛАР ЛОГИСТИК АД</v>
      </c>
      <c r="B748" s="625" t="str">
        <f t="shared" si="46"/>
        <v>203125790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СОЛАР ЛОГИСТИК АД</v>
      </c>
      <c r="B749" s="625" t="str">
        <f t="shared" si="46"/>
        <v>203125790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СОЛАР ЛОГИСТИК АД</v>
      </c>
      <c r="B750" s="625" t="str">
        <f t="shared" si="46"/>
        <v>203125790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СОЛАР ЛОГИСТИК АД</v>
      </c>
      <c r="B751" s="625" t="str">
        <f t="shared" si="46"/>
        <v>203125790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СОЛАР ЛОГИСТИК АД</v>
      </c>
      <c r="B752" s="625" t="str">
        <f t="shared" si="46"/>
        <v>203125790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СОЛАР ЛОГИСТИК АД</v>
      </c>
      <c r="B753" s="625" t="str">
        <f t="shared" si="46"/>
        <v>203125790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СОЛАР ЛОГИСТИК АД</v>
      </c>
      <c r="B754" s="625" t="str">
        <f t="shared" si="46"/>
        <v>203125790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СОЛАР ЛОГИСТИК АД</v>
      </c>
      <c r="B755" s="625" t="str">
        <f t="shared" si="46"/>
        <v>203125790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СОЛАР ЛОГИСТИК АД</v>
      </c>
      <c r="B756" s="625" t="str">
        <f t="shared" si="46"/>
        <v>203125790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СОЛАР ЛОГИСТИК АД</v>
      </c>
      <c r="B757" s="625" t="str">
        <f t="shared" si="46"/>
        <v>203125790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СОЛАР ЛОГИСТИК АД</v>
      </c>
      <c r="B758" s="625" t="str">
        <f t="shared" si="46"/>
        <v>203125790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СОЛАР ЛОГИСТИК АД</v>
      </c>
      <c r="B759" s="625" t="str">
        <f t="shared" si="46"/>
        <v>203125790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СОЛАР ЛОГИСТИК АД</v>
      </c>
      <c r="B760" s="625" t="str">
        <f t="shared" si="46"/>
        <v>203125790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СОЛАР ЛОГИСТИК АД</v>
      </c>
      <c r="B761" s="625" t="str">
        <f t="shared" si="46"/>
        <v>203125790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СОЛАР ЛОГИСТИК АД</v>
      </c>
      <c r="B762" s="625" t="str">
        <f t="shared" si="46"/>
        <v>203125790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СОЛАР ЛОГИСТИК АД</v>
      </c>
      <c r="B763" s="625" t="str">
        <f t="shared" si="46"/>
        <v>203125790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298</v>
      </c>
    </row>
    <row r="764" spans="1:8">
      <c r="A764" s="625" t="str">
        <f t="shared" si="45"/>
        <v>СОЛАР ЛОГИСТИК АД</v>
      </c>
      <c r="B764" s="625" t="str">
        <f t="shared" si="46"/>
        <v>203125790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СОЛАР ЛОГИСТИК АД</v>
      </c>
      <c r="B765" s="625" t="str">
        <f t="shared" si="46"/>
        <v>203125790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СОЛАР ЛОГИСТИК АД</v>
      </c>
      <c r="B766" s="625" t="str">
        <f t="shared" si="46"/>
        <v>203125790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0</v>
      </c>
    </row>
    <row r="767" spans="1:8">
      <c r="A767" s="625" t="str">
        <f t="shared" si="45"/>
        <v>СОЛАР ЛОГИСТИК АД</v>
      </c>
      <c r="B767" s="625" t="str">
        <f t="shared" si="46"/>
        <v>203125790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СОЛАР ЛОГИСТИК АД</v>
      </c>
      <c r="B768" s="625" t="str">
        <f t="shared" si="46"/>
        <v>203125790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1</v>
      </c>
    </row>
    <row r="769" spans="1:8">
      <c r="A769" s="625" t="str">
        <f t="shared" si="45"/>
        <v>СОЛАР ЛОГИСТИК АД</v>
      </c>
      <c r="B769" s="625" t="str">
        <f t="shared" si="46"/>
        <v>203125790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299</v>
      </c>
    </row>
    <row r="770" spans="1:8">
      <c r="A770" s="625" t="str">
        <f t="shared" si="45"/>
        <v>СОЛАР ЛОГИСТИК АД</v>
      </c>
      <c r="B770" s="625" t="str">
        <f t="shared" si="46"/>
        <v>203125790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СОЛАР ЛОГИСТИК АД</v>
      </c>
      <c r="B771" s="625" t="str">
        <f t="shared" si="46"/>
        <v>203125790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СОЛАР ЛОГИСТИК АД</v>
      </c>
      <c r="B772" s="625" t="str">
        <f t="shared" si="46"/>
        <v>203125790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СОЛАР ЛОГИСТИК АД</v>
      </c>
      <c r="B773" s="625" t="str">
        <f t="shared" si="46"/>
        <v>203125790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СОЛАР ЛОГИСТИК АД</v>
      </c>
      <c r="B774" s="625" t="str">
        <f t="shared" si="46"/>
        <v>203125790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СОЛАР ЛОГИСТИК АД</v>
      </c>
      <c r="B775" s="625" t="str">
        <f t="shared" si="46"/>
        <v>203125790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СОЛАР ЛОГИСТИК АД</v>
      </c>
      <c r="B776" s="625" t="str">
        <f t="shared" si="46"/>
        <v>203125790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СОЛАР ЛОГИСТИК АД</v>
      </c>
      <c r="B777" s="625" t="str">
        <f t="shared" si="46"/>
        <v>203125790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СОЛАР ЛОГИСТИК АД</v>
      </c>
      <c r="B778" s="625" t="str">
        <f t="shared" si="46"/>
        <v>203125790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СОЛАР ЛОГИСТИК АД</v>
      </c>
      <c r="B779" s="625" t="str">
        <f t="shared" si="46"/>
        <v>203125790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СОЛАР ЛОГИСТИК АД</v>
      </c>
      <c r="B780" s="625" t="str">
        <f t="shared" si="46"/>
        <v>203125790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СОЛАР ЛОГИСТИК АД</v>
      </c>
      <c r="B781" s="625" t="str">
        <f t="shared" ref="B781:B844" si="49">pdeBulstat</f>
        <v>203125790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СОЛАР ЛОГИСТИК АД</v>
      </c>
      <c r="B782" s="625" t="str">
        <f t="shared" si="49"/>
        <v>203125790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СОЛАР ЛОГИСТИК АД</v>
      </c>
      <c r="B783" s="625" t="str">
        <f t="shared" si="49"/>
        <v>203125790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СОЛАР ЛОГИСТИК АД</v>
      </c>
      <c r="B784" s="625" t="str">
        <f t="shared" si="49"/>
        <v>203125790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СОЛАР ЛОГИСТИК АД</v>
      </c>
      <c r="B785" s="625" t="str">
        <f t="shared" si="49"/>
        <v>203125790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СОЛАР ЛОГИСТИК АД</v>
      </c>
      <c r="B786" s="625" t="str">
        <f t="shared" si="49"/>
        <v>203125790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СОЛАР ЛОГИСТИК АД</v>
      </c>
      <c r="B787" s="625" t="str">
        <f t="shared" si="49"/>
        <v>203125790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СОЛАР ЛОГИСТИК АД</v>
      </c>
      <c r="B788" s="625" t="str">
        <f t="shared" si="49"/>
        <v>203125790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СОЛАР ЛОГИСТИК АД</v>
      </c>
      <c r="B789" s="625" t="str">
        <f t="shared" si="49"/>
        <v>203125790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СОЛАР ЛОГИСТИК АД</v>
      </c>
      <c r="B790" s="625" t="str">
        <f t="shared" si="49"/>
        <v>203125790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299</v>
      </c>
    </row>
    <row r="791" spans="1:8">
      <c r="A791" s="625" t="str">
        <f t="shared" si="48"/>
        <v>СОЛАР ЛОГИСТИК АД</v>
      </c>
      <c r="B791" s="625" t="str">
        <f t="shared" si="49"/>
        <v>203125790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СОЛАР ЛОГИСТИК АД</v>
      </c>
      <c r="B792" s="625" t="str">
        <f t="shared" si="49"/>
        <v>203125790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СОЛАР ЛОГИСТИК АД</v>
      </c>
      <c r="B793" s="625" t="str">
        <f t="shared" si="49"/>
        <v>203125790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СОЛАР ЛОГИСТИК АД</v>
      </c>
      <c r="B794" s="625" t="str">
        <f t="shared" si="49"/>
        <v>203125790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СОЛАР ЛОГИСТИК АД</v>
      </c>
      <c r="B795" s="625" t="str">
        <f t="shared" si="49"/>
        <v>203125790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СОЛАР ЛОГИСТИК АД</v>
      </c>
      <c r="B796" s="625" t="str">
        <f t="shared" si="49"/>
        <v>203125790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СОЛАР ЛОГИСТИК АД</v>
      </c>
      <c r="B797" s="625" t="str">
        <f t="shared" si="49"/>
        <v>203125790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СОЛАР ЛОГИСТИК АД</v>
      </c>
      <c r="B798" s="625" t="str">
        <f t="shared" si="49"/>
        <v>203125790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СОЛАР ЛОГИСТИК АД</v>
      </c>
      <c r="B799" s="625" t="str">
        <f t="shared" si="49"/>
        <v>203125790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СОЛАР ЛОГИСТИК АД</v>
      </c>
      <c r="B800" s="625" t="str">
        <f t="shared" si="49"/>
        <v>203125790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СОЛАР ЛОГИСТИК АД</v>
      </c>
      <c r="B801" s="625" t="str">
        <f t="shared" si="49"/>
        <v>203125790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СОЛАР ЛОГИСТИК АД</v>
      </c>
      <c r="B802" s="625" t="str">
        <f t="shared" si="49"/>
        <v>203125790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СОЛАР ЛОГИСТИК АД</v>
      </c>
      <c r="B803" s="625" t="str">
        <f t="shared" si="49"/>
        <v>203125790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СОЛАР ЛОГИСТИК АД</v>
      </c>
      <c r="B804" s="625" t="str">
        <f t="shared" si="49"/>
        <v>203125790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СОЛАР ЛОГИСТИК АД</v>
      </c>
      <c r="B805" s="625" t="str">
        <f t="shared" si="49"/>
        <v>203125790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СОЛАР ЛОГИСТИК АД</v>
      </c>
      <c r="B806" s="625" t="str">
        <f t="shared" si="49"/>
        <v>203125790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СОЛАР ЛОГИСТИК АД</v>
      </c>
      <c r="B807" s="625" t="str">
        <f t="shared" si="49"/>
        <v>203125790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СОЛАР ЛОГИСТИК АД</v>
      </c>
      <c r="B808" s="625" t="str">
        <f t="shared" si="49"/>
        <v>203125790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СОЛАР ЛОГИСТИК АД</v>
      </c>
      <c r="B809" s="625" t="str">
        <f t="shared" si="49"/>
        <v>203125790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СОЛАР ЛОГИСТИК АД</v>
      </c>
      <c r="B810" s="625" t="str">
        <f t="shared" si="49"/>
        <v>203125790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СОЛАР ЛОГИСТИК АД</v>
      </c>
      <c r="B811" s="625" t="str">
        <f t="shared" si="49"/>
        <v>203125790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СОЛАР ЛОГИСТИК АД</v>
      </c>
      <c r="B812" s="625" t="str">
        <f t="shared" si="49"/>
        <v>203125790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СОЛАР ЛОГИСТИК АД</v>
      </c>
      <c r="B813" s="625" t="str">
        <f t="shared" si="49"/>
        <v>203125790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СОЛАР ЛОГИСТИК АД</v>
      </c>
      <c r="B814" s="625" t="str">
        <f t="shared" si="49"/>
        <v>203125790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СОЛАР ЛОГИСТИК АД</v>
      </c>
      <c r="B815" s="625" t="str">
        <f t="shared" si="49"/>
        <v>203125790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СОЛАР ЛОГИСТИК АД</v>
      </c>
      <c r="B816" s="625" t="str">
        <f t="shared" si="49"/>
        <v>203125790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СОЛАР ЛОГИСТИК АД</v>
      </c>
      <c r="B817" s="625" t="str">
        <f t="shared" si="49"/>
        <v>203125790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СОЛАР ЛОГИСТИК АД</v>
      </c>
      <c r="B818" s="625" t="str">
        <f t="shared" si="49"/>
        <v>203125790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СОЛАР ЛОГИСТИК АД</v>
      </c>
      <c r="B819" s="625" t="str">
        <f t="shared" si="49"/>
        <v>203125790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СОЛАР ЛОГИСТИК АД</v>
      </c>
      <c r="B820" s="625" t="str">
        <f t="shared" si="49"/>
        <v>203125790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СОЛАР ЛОГИСТИК АД</v>
      </c>
      <c r="B821" s="625" t="str">
        <f t="shared" si="49"/>
        <v>203125790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СОЛАР ЛОГИСТИК АД</v>
      </c>
      <c r="B822" s="625" t="str">
        <f t="shared" si="49"/>
        <v>203125790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СОЛАР ЛОГИСТИК АД</v>
      </c>
      <c r="B823" s="625" t="str">
        <f t="shared" si="49"/>
        <v>203125790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СОЛАР ЛОГИСТИК АД</v>
      </c>
      <c r="B824" s="625" t="str">
        <f t="shared" si="49"/>
        <v>203125790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СОЛАР ЛОГИСТИК АД</v>
      </c>
      <c r="B825" s="625" t="str">
        <f t="shared" si="49"/>
        <v>203125790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СОЛАР ЛОГИСТИК АД</v>
      </c>
      <c r="B826" s="625" t="str">
        <f t="shared" si="49"/>
        <v>203125790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СОЛАР ЛОГИСТИК АД</v>
      </c>
      <c r="B827" s="625" t="str">
        <f t="shared" si="49"/>
        <v>203125790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СОЛАР ЛОГИСТИК АД</v>
      </c>
      <c r="B828" s="625" t="str">
        <f t="shared" si="49"/>
        <v>203125790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СОЛАР ЛОГИСТИК АД</v>
      </c>
      <c r="B829" s="625" t="str">
        <f t="shared" si="49"/>
        <v>203125790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СОЛАР ЛОГИСТИК АД</v>
      </c>
      <c r="B830" s="625" t="str">
        <f t="shared" si="49"/>
        <v>203125790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СОЛАР ЛОГИСТИК АД</v>
      </c>
      <c r="B831" s="625" t="str">
        <f t="shared" si="49"/>
        <v>203125790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СОЛАР ЛОГИСТИК АД</v>
      </c>
      <c r="B832" s="625" t="str">
        <f t="shared" si="49"/>
        <v>203125790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СОЛАР ЛОГИСТИК АД</v>
      </c>
      <c r="B833" s="625" t="str">
        <f t="shared" si="49"/>
        <v>203125790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СОЛАР ЛОГИСТИК АД</v>
      </c>
      <c r="B834" s="625" t="str">
        <f t="shared" si="49"/>
        <v>203125790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СОЛАР ЛОГИСТИК АД</v>
      </c>
      <c r="B835" s="625" t="str">
        <f t="shared" si="49"/>
        <v>203125790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СОЛАР ЛОГИСТИК АД</v>
      </c>
      <c r="B836" s="625" t="str">
        <f t="shared" si="49"/>
        <v>203125790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СОЛАР ЛОГИСТИК АД</v>
      </c>
      <c r="B837" s="625" t="str">
        <f t="shared" si="49"/>
        <v>203125790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СОЛАР ЛОГИСТИК АД</v>
      </c>
      <c r="B838" s="625" t="str">
        <f t="shared" si="49"/>
        <v>203125790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СОЛАР ЛОГИСТИК АД</v>
      </c>
      <c r="B839" s="625" t="str">
        <f t="shared" si="49"/>
        <v>203125790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СОЛАР ЛОГИСТИК АД</v>
      </c>
      <c r="B840" s="625" t="str">
        <f t="shared" si="49"/>
        <v>203125790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СОЛАР ЛОГИСТИК АД</v>
      </c>
      <c r="B841" s="625" t="str">
        <f t="shared" si="49"/>
        <v>203125790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СОЛАР ЛОГИСТИК АД</v>
      </c>
      <c r="B842" s="625" t="str">
        <f t="shared" si="49"/>
        <v>203125790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СОЛАР ЛОГИСТИК АД</v>
      </c>
      <c r="B843" s="625" t="str">
        <f t="shared" si="49"/>
        <v>203125790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СОЛАР ЛОГИСТИК АД</v>
      </c>
      <c r="B844" s="625" t="str">
        <f t="shared" si="49"/>
        <v>203125790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СОЛАР ЛОГИСТИК АД</v>
      </c>
      <c r="B845" s="625" t="str">
        <f t="shared" ref="B845:B910" si="52">pdeBulstat</f>
        <v>203125790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СОЛАР ЛОГИСТИК АД</v>
      </c>
      <c r="B846" s="625" t="str">
        <f t="shared" si="52"/>
        <v>203125790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СОЛАР ЛОГИСТИК АД</v>
      </c>
      <c r="B847" s="625" t="str">
        <f t="shared" si="52"/>
        <v>203125790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СОЛАР ЛОГИСТИК АД</v>
      </c>
      <c r="B848" s="625" t="str">
        <f t="shared" si="52"/>
        <v>203125790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СОЛАР ЛОГИСТИК АД</v>
      </c>
      <c r="B849" s="625" t="str">
        <f t="shared" si="52"/>
        <v>203125790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СОЛАР ЛОГИСТИК АД</v>
      </c>
      <c r="B850" s="625" t="str">
        <f t="shared" si="52"/>
        <v>203125790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СОЛАР ЛОГИСТИК АД</v>
      </c>
      <c r="B851" s="625" t="str">
        <f t="shared" si="52"/>
        <v>203125790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СОЛАР ЛОГИСТИК АД</v>
      </c>
      <c r="B852" s="625" t="str">
        <f t="shared" si="52"/>
        <v>203125790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СОЛАР ЛОГИСТИК АД</v>
      </c>
      <c r="B853" s="625" t="str">
        <f t="shared" si="52"/>
        <v>203125790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298</v>
      </c>
    </row>
    <row r="854" spans="1:8">
      <c r="A854" s="625" t="str">
        <f t="shared" si="51"/>
        <v>СОЛАР ЛОГИСТИК АД</v>
      </c>
      <c r="B854" s="625" t="str">
        <f t="shared" si="52"/>
        <v>203125790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СОЛАР ЛОГИСТИК АД</v>
      </c>
      <c r="B855" s="625" t="str">
        <f t="shared" si="52"/>
        <v>203125790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СОЛАР ЛОГИСТИК АД</v>
      </c>
      <c r="B856" s="625" t="str">
        <f t="shared" si="52"/>
        <v>203125790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0</v>
      </c>
    </row>
    <row r="857" spans="1:8">
      <c r="A857" s="625" t="str">
        <f t="shared" si="51"/>
        <v>СОЛАР ЛОГИСТИК АД</v>
      </c>
      <c r="B857" s="625" t="str">
        <f t="shared" si="52"/>
        <v>203125790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СОЛАР ЛОГИСТИК АД</v>
      </c>
      <c r="B858" s="625" t="str">
        <f t="shared" si="52"/>
        <v>203125790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1</v>
      </c>
    </row>
    <row r="859" spans="1:8">
      <c r="A859" s="625" t="str">
        <f t="shared" si="51"/>
        <v>СОЛАР ЛОГИСТИК АД</v>
      </c>
      <c r="B859" s="625" t="str">
        <f t="shared" si="52"/>
        <v>203125790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299</v>
      </c>
    </row>
    <row r="860" spans="1:8">
      <c r="A860" s="625" t="str">
        <f t="shared" si="51"/>
        <v>СОЛАР ЛОГИСТИК АД</v>
      </c>
      <c r="B860" s="625" t="str">
        <f t="shared" si="52"/>
        <v>203125790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СОЛАР ЛОГИСТИК АД</v>
      </c>
      <c r="B861" s="625" t="str">
        <f t="shared" si="52"/>
        <v>203125790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СОЛАР ЛОГИСТИК АД</v>
      </c>
      <c r="B862" s="625" t="str">
        <f t="shared" si="52"/>
        <v>203125790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СОЛАР ЛОГИСТИК АД</v>
      </c>
      <c r="B863" s="625" t="str">
        <f t="shared" si="52"/>
        <v>203125790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СОЛАР ЛОГИСТИК АД</v>
      </c>
      <c r="B864" s="625" t="str">
        <f t="shared" si="52"/>
        <v>203125790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СОЛАР ЛОГИСТИК АД</v>
      </c>
      <c r="B865" s="625" t="str">
        <f t="shared" si="52"/>
        <v>203125790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СОЛАР ЛОГИСТИК АД</v>
      </c>
      <c r="B866" s="625" t="str">
        <f t="shared" si="52"/>
        <v>203125790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СОЛАР ЛОГИСТИК АД</v>
      </c>
      <c r="B867" s="625" t="str">
        <f t="shared" si="52"/>
        <v>203125790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СОЛАР ЛОГИСТИК АД</v>
      </c>
      <c r="B868" s="625" t="str">
        <f t="shared" si="52"/>
        <v>203125790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СОЛАР ЛОГИСТИК АД</v>
      </c>
      <c r="B869" s="625" t="str">
        <f t="shared" si="52"/>
        <v>203125790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СОЛАР ЛОГИСТИК АД</v>
      </c>
      <c r="B870" s="625" t="str">
        <f t="shared" si="52"/>
        <v>203125790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СОЛАР ЛОГИСТИК АД</v>
      </c>
      <c r="B871" s="625" t="str">
        <f t="shared" si="52"/>
        <v>203125790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СОЛАР ЛОГИСТИК АД</v>
      </c>
      <c r="B872" s="625" t="str">
        <f t="shared" si="52"/>
        <v>203125790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СОЛАР ЛОГИСТИК АД</v>
      </c>
      <c r="B873" s="625" t="str">
        <f t="shared" si="52"/>
        <v>203125790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СОЛАР ЛОГИСТИК АД</v>
      </c>
      <c r="B874" s="625" t="str">
        <f t="shared" si="52"/>
        <v>203125790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СОЛАР ЛОГИСТИК АД</v>
      </c>
      <c r="B875" s="625" t="str">
        <f t="shared" si="52"/>
        <v>203125790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СОЛАР ЛОГИСТИК АД</v>
      </c>
      <c r="B876" s="625" t="str">
        <f t="shared" si="52"/>
        <v>203125790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СОЛАР ЛОГИСТИК АД</v>
      </c>
      <c r="B877" s="625" t="str">
        <f t="shared" si="52"/>
        <v>203125790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СОЛАР ЛОГИСТИК АД</v>
      </c>
      <c r="B878" s="625" t="str">
        <f t="shared" si="52"/>
        <v>203125790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СОЛАР ЛОГИСТИК АД</v>
      </c>
      <c r="B879" s="625" t="str">
        <f t="shared" si="52"/>
        <v>203125790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СОЛАР ЛОГИСТИК АД</v>
      </c>
      <c r="B880" s="625" t="str">
        <f t="shared" si="52"/>
        <v>203125790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299</v>
      </c>
    </row>
    <row r="881" spans="1:8">
      <c r="A881" s="625" t="str">
        <f t="shared" si="51"/>
        <v>СОЛАР ЛОГИСТИК АД</v>
      </c>
      <c r="B881" s="625" t="str">
        <f t="shared" si="52"/>
        <v>203125790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СОЛАР ЛОГИСТИК АД</v>
      </c>
      <c r="B882" s="625" t="str">
        <f t="shared" si="52"/>
        <v>203125790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СОЛАР ЛОГИСТИК АД</v>
      </c>
      <c r="B883" s="625" t="str">
        <f t="shared" si="52"/>
        <v>203125790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399</v>
      </c>
    </row>
    <row r="884" spans="1:8">
      <c r="A884" s="625" t="str">
        <f t="shared" si="51"/>
        <v>СОЛАР ЛОГИСТИК АД</v>
      </c>
      <c r="B884" s="625" t="str">
        <f t="shared" si="52"/>
        <v>203125790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СОЛАР ЛОГИСТИК АД</v>
      </c>
      <c r="B885" s="625" t="str">
        <f t="shared" si="52"/>
        <v>203125790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СОЛАР ЛОГИСТИК АД</v>
      </c>
      <c r="B886" s="625" t="str">
        <f t="shared" si="52"/>
        <v>203125790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0</v>
      </c>
    </row>
    <row r="887" spans="1:8">
      <c r="A887" s="625" t="str">
        <f t="shared" si="51"/>
        <v>СОЛАР ЛОГИСТИК АД</v>
      </c>
      <c r="B887" s="625" t="str">
        <f t="shared" si="52"/>
        <v>203125790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СОЛАР ЛОГИСТИК АД</v>
      </c>
      <c r="B888" s="625" t="str">
        <f t="shared" si="52"/>
        <v>203125790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1</v>
      </c>
    </row>
    <row r="889" spans="1:8">
      <c r="A889" s="625" t="str">
        <f t="shared" si="51"/>
        <v>СОЛАР ЛОГИСТИК АД</v>
      </c>
      <c r="B889" s="625" t="str">
        <f t="shared" si="52"/>
        <v>203125790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400</v>
      </c>
    </row>
    <row r="890" spans="1:8">
      <c r="A890" s="625" t="str">
        <f t="shared" si="51"/>
        <v>СОЛАР ЛОГИСТИК АД</v>
      </c>
      <c r="B890" s="625" t="str">
        <f t="shared" si="52"/>
        <v>203125790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СОЛАР ЛОГИСТИК АД</v>
      </c>
      <c r="B891" s="625" t="str">
        <f t="shared" si="52"/>
        <v>203125790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СОЛАР ЛОГИСТИК АД</v>
      </c>
      <c r="B892" s="625" t="str">
        <f t="shared" si="52"/>
        <v>203125790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СОЛАР ЛОГИСТИК АД</v>
      </c>
      <c r="B893" s="625" t="str">
        <f t="shared" si="52"/>
        <v>203125790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СОЛАР ЛОГИСТИК АД</v>
      </c>
      <c r="B894" s="625" t="str">
        <f t="shared" si="52"/>
        <v>203125790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СОЛАР ЛОГИСТИК АД</v>
      </c>
      <c r="B895" s="625" t="str">
        <f t="shared" si="52"/>
        <v>203125790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СОЛАР ЛОГИСТИК АД</v>
      </c>
      <c r="B896" s="625" t="str">
        <f t="shared" si="52"/>
        <v>203125790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СОЛАР ЛОГИСТИК АД</v>
      </c>
      <c r="B897" s="625" t="str">
        <f t="shared" si="52"/>
        <v>203125790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684</v>
      </c>
    </row>
    <row r="898" spans="1:8">
      <c r="A898" s="625" t="str">
        <f t="shared" si="51"/>
        <v>СОЛАР ЛОГИСТИК АД</v>
      </c>
      <c r="B898" s="625" t="str">
        <f t="shared" si="52"/>
        <v>203125790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684</v>
      </c>
    </row>
    <row r="899" spans="1:8">
      <c r="A899" s="625" t="str">
        <f t="shared" si="51"/>
        <v>СОЛАР ЛОГИСТИК АД</v>
      </c>
      <c r="B899" s="625" t="str">
        <f t="shared" si="52"/>
        <v>203125790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СОЛАР ЛОГИСТИК АД</v>
      </c>
      <c r="B900" s="625" t="str">
        <f t="shared" si="52"/>
        <v>203125790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СОЛАР ЛОГИСТИК АД</v>
      </c>
      <c r="B901" s="625" t="str">
        <f t="shared" si="52"/>
        <v>203125790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СОЛАР ЛОГИСТИК АД</v>
      </c>
      <c r="B902" s="625" t="str">
        <f t="shared" si="52"/>
        <v>203125790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СОЛАР ЛОГИСТИК АД</v>
      </c>
      <c r="B903" s="625" t="str">
        <f t="shared" si="52"/>
        <v>203125790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СОЛАР ЛОГИСТИК АД</v>
      </c>
      <c r="B904" s="625" t="str">
        <f t="shared" si="52"/>
        <v>203125790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СОЛАР ЛОГИСТИК АД</v>
      </c>
      <c r="B905" s="625" t="str">
        <f t="shared" si="52"/>
        <v>203125790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СОЛАР ЛОГИСТИК АД</v>
      </c>
      <c r="B906" s="625" t="str">
        <f t="shared" si="52"/>
        <v>203125790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СОЛАР ЛОГИСТИК АД</v>
      </c>
      <c r="B907" s="625" t="str">
        <f t="shared" si="52"/>
        <v>203125790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СОЛАР ЛОГИСТИК АД</v>
      </c>
      <c r="B908" s="625" t="str">
        <f t="shared" si="52"/>
        <v>203125790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684</v>
      </c>
    </row>
    <row r="909" spans="1:8">
      <c r="A909" s="625" t="str">
        <f t="shared" si="51"/>
        <v>СОЛАР ЛОГИСТИК АД</v>
      </c>
      <c r="B909" s="625" t="str">
        <f t="shared" si="52"/>
        <v>203125790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СОЛАР ЛОГИСТИК АД</v>
      </c>
      <c r="B910" s="625" t="str">
        <f t="shared" si="52"/>
        <v>203125790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1084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СОЛАР ЛОГИСТИК АД</v>
      </c>
      <c r="B912" s="625" t="str">
        <f t="shared" ref="B912:B975" si="55">pdeBulstat</f>
        <v>203125790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СОЛАР ЛОГИСТИК АД</v>
      </c>
      <c r="B913" s="625" t="str">
        <f t="shared" si="55"/>
        <v>203125790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СОЛАР ЛОГИСТИК АД</v>
      </c>
      <c r="B914" s="625" t="str">
        <f t="shared" si="55"/>
        <v>203125790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СОЛАР ЛОГИСТИК АД</v>
      </c>
      <c r="B915" s="625" t="str">
        <f t="shared" si="55"/>
        <v>203125790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СОЛАР ЛОГИСТИК АД</v>
      </c>
      <c r="B916" s="625" t="str">
        <f t="shared" si="55"/>
        <v>203125790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СОЛАР ЛОГИСТИК АД</v>
      </c>
      <c r="B917" s="625" t="str">
        <f t="shared" si="55"/>
        <v>203125790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СОЛАР ЛОГИСТИК АД</v>
      </c>
      <c r="B918" s="625" t="str">
        <f t="shared" si="55"/>
        <v>203125790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СОЛАР ЛОГИСТИК АД</v>
      </c>
      <c r="B919" s="625" t="str">
        <f t="shared" si="55"/>
        <v>203125790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СОЛАР ЛОГИСТИК АД</v>
      </c>
      <c r="B920" s="625" t="str">
        <f t="shared" si="55"/>
        <v>203125790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СОЛАР ЛОГИСТИК АД</v>
      </c>
      <c r="B921" s="625" t="str">
        <f t="shared" si="55"/>
        <v>203125790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0</v>
      </c>
    </row>
    <row r="922" spans="1:8">
      <c r="A922" s="625" t="str">
        <f t="shared" si="54"/>
        <v>СОЛАР ЛОГИСТИК АД</v>
      </c>
      <c r="B922" s="625" t="str">
        <f t="shared" si="55"/>
        <v>203125790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СОЛАР ЛОГИСТИК АД</v>
      </c>
      <c r="B923" s="625" t="str">
        <f t="shared" si="55"/>
        <v>203125790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0</v>
      </c>
    </row>
    <row r="924" spans="1:8">
      <c r="A924" s="625" t="str">
        <f t="shared" si="54"/>
        <v>СОЛАР ЛОГИСТИК АД</v>
      </c>
      <c r="B924" s="625" t="str">
        <f t="shared" si="55"/>
        <v>203125790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0</v>
      </c>
    </row>
    <row r="925" spans="1:8">
      <c r="A925" s="625" t="str">
        <f t="shared" si="54"/>
        <v>СОЛАР ЛОГИСТИК АД</v>
      </c>
      <c r="B925" s="625" t="str">
        <f t="shared" si="55"/>
        <v>203125790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0</v>
      </c>
    </row>
    <row r="926" spans="1:8">
      <c r="A926" s="625" t="str">
        <f t="shared" si="54"/>
        <v>СОЛАР ЛОГИСТИК АД</v>
      </c>
      <c r="B926" s="625" t="str">
        <f t="shared" si="55"/>
        <v>203125790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СОЛАР ЛОГИСТИК АД</v>
      </c>
      <c r="B927" s="625" t="str">
        <f t="shared" si="55"/>
        <v>203125790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13</v>
      </c>
    </row>
    <row r="928" spans="1:8">
      <c r="A928" s="625" t="str">
        <f t="shared" si="54"/>
        <v>СОЛАР ЛОГИСТИК АД</v>
      </c>
      <c r="B928" s="625" t="str">
        <f t="shared" si="55"/>
        <v>203125790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0</v>
      </c>
    </row>
    <row r="929" spans="1:8">
      <c r="A929" s="625" t="str">
        <f t="shared" si="54"/>
        <v>СОЛАР ЛОГИСТИК АД</v>
      </c>
      <c r="B929" s="625" t="str">
        <f t="shared" si="55"/>
        <v>203125790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14269</v>
      </c>
    </row>
    <row r="930" spans="1:8">
      <c r="A930" s="625" t="str">
        <f t="shared" si="54"/>
        <v>СОЛАР ЛОГИСТИК АД</v>
      </c>
      <c r="B930" s="625" t="str">
        <f t="shared" si="55"/>
        <v>203125790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СОЛАР ЛОГИСТИК АД</v>
      </c>
      <c r="B931" s="625" t="str">
        <f t="shared" si="55"/>
        <v>203125790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СОЛАР ЛОГИСТИК АД</v>
      </c>
      <c r="B932" s="625" t="str">
        <f t="shared" si="55"/>
        <v>203125790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1</v>
      </c>
    </row>
    <row r="933" spans="1:8">
      <c r="A933" s="625" t="str">
        <f t="shared" si="54"/>
        <v>СОЛАР ЛОГИСТИК АД</v>
      </c>
      <c r="B933" s="625" t="str">
        <f t="shared" si="55"/>
        <v>203125790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СОЛАР ЛОГИСТИК АД</v>
      </c>
      <c r="B934" s="625" t="str">
        <f t="shared" si="55"/>
        <v>203125790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1</v>
      </c>
    </row>
    <row r="935" spans="1:8">
      <c r="A935" s="625" t="str">
        <f t="shared" si="54"/>
        <v>СОЛАР ЛОГИСТИК АД</v>
      </c>
      <c r="B935" s="625" t="str">
        <f t="shared" si="55"/>
        <v>203125790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СОЛАР ЛОГИСТИК АД</v>
      </c>
      <c r="B936" s="625" t="str">
        <f t="shared" si="55"/>
        <v>203125790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СОЛАР ЛОГИСТИК АД</v>
      </c>
      <c r="B937" s="625" t="str">
        <f t="shared" si="55"/>
        <v>203125790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5</v>
      </c>
    </row>
    <row r="938" spans="1:8">
      <c r="A938" s="625" t="str">
        <f t="shared" si="54"/>
        <v>СОЛАР ЛОГИСТИК АД</v>
      </c>
      <c r="B938" s="625" t="str">
        <f t="shared" si="55"/>
        <v>203125790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СОЛАР ЛОГИСТИК АД</v>
      </c>
      <c r="B939" s="625" t="str">
        <f t="shared" si="55"/>
        <v>203125790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СОЛАР ЛОГИСТИК АД</v>
      </c>
      <c r="B940" s="625" t="str">
        <f t="shared" si="55"/>
        <v>203125790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СОЛАР ЛОГИСТИК АД</v>
      </c>
      <c r="B941" s="625" t="str">
        <f t="shared" si="55"/>
        <v>203125790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5</v>
      </c>
    </row>
    <row r="942" spans="1:8">
      <c r="A942" s="625" t="str">
        <f t="shared" si="54"/>
        <v>СОЛАР ЛОГИСТИК АД</v>
      </c>
      <c r="B942" s="625" t="str">
        <f t="shared" si="55"/>
        <v>203125790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14288</v>
      </c>
    </row>
    <row r="943" spans="1:8">
      <c r="A943" s="625" t="str">
        <f t="shared" si="54"/>
        <v>СОЛАР ЛОГИСТИК АД</v>
      </c>
      <c r="B943" s="625" t="str">
        <f t="shared" si="55"/>
        <v>203125790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14288</v>
      </c>
    </row>
    <row r="944" spans="1:8">
      <c r="A944" s="625" t="str">
        <f t="shared" si="54"/>
        <v>СОЛАР ЛОГИСТИК АД</v>
      </c>
      <c r="B944" s="625" t="str">
        <f t="shared" si="55"/>
        <v>203125790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СОЛАР ЛОГИСТИК АД</v>
      </c>
      <c r="B945" s="625" t="str">
        <f t="shared" si="55"/>
        <v>203125790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СОЛАР ЛОГИСТИК АД</v>
      </c>
      <c r="B946" s="625" t="str">
        <f t="shared" si="55"/>
        <v>203125790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СОЛАР ЛОГИСТИК АД</v>
      </c>
      <c r="B947" s="625" t="str">
        <f t="shared" si="55"/>
        <v>203125790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СОЛАР ЛОГИСТИК АД</v>
      </c>
      <c r="B948" s="625" t="str">
        <f t="shared" si="55"/>
        <v>203125790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СОЛАР ЛОГИСТИК АД</v>
      </c>
      <c r="B949" s="625" t="str">
        <f t="shared" si="55"/>
        <v>203125790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СОЛАР ЛОГИСТИК АД</v>
      </c>
      <c r="B950" s="625" t="str">
        <f t="shared" si="55"/>
        <v>203125790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СОЛАР ЛОГИСТИК АД</v>
      </c>
      <c r="B951" s="625" t="str">
        <f t="shared" si="55"/>
        <v>203125790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СОЛАР ЛОГИСТИК АД</v>
      </c>
      <c r="B952" s="625" t="str">
        <f t="shared" si="55"/>
        <v>203125790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СОЛАР ЛОГИСТИК АД</v>
      </c>
      <c r="B953" s="625" t="str">
        <f t="shared" si="55"/>
        <v>203125790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СОЛАР ЛОГИСТИК АД</v>
      </c>
      <c r="B954" s="625" t="str">
        <f t="shared" si="55"/>
        <v>203125790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СОЛАР ЛОГИСТИК АД</v>
      </c>
      <c r="B955" s="625" t="str">
        <f t="shared" si="55"/>
        <v>203125790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0</v>
      </c>
    </row>
    <row r="956" spans="1:8">
      <c r="A956" s="625" t="str">
        <f t="shared" si="54"/>
        <v>СОЛАР ЛОГИСТИК АД</v>
      </c>
      <c r="B956" s="625" t="str">
        <f t="shared" si="55"/>
        <v>203125790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0</v>
      </c>
    </row>
    <row r="957" spans="1:8">
      <c r="A957" s="625" t="str">
        <f t="shared" si="54"/>
        <v>СОЛАР ЛОГИСТИК АД</v>
      </c>
      <c r="B957" s="625" t="str">
        <f t="shared" si="55"/>
        <v>203125790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СОЛАР ЛОГИСТИК АД</v>
      </c>
      <c r="B958" s="625" t="str">
        <f t="shared" si="55"/>
        <v>203125790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СОЛАР ЛОГИСТИК АД</v>
      </c>
      <c r="B959" s="625" t="str">
        <f t="shared" si="55"/>
        <v>203125790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13</v>
      </c>
    </row>
    <row r="960" spans="1:8">
      <c r="A960" s="625" t="str">
        <f t="shared" si="54"/>
        <v>СОЛАР ЛОГИСТИК АД</v>
      </c>
      <c r="B960" s="625" t="str">
        <f t="shared" si="55"/>
        <v>203125790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0</v>
      </c>
    </row>
    <row r="961" spans="1:8">
      <c r="A961" s="625" t="str">
        <f t="shared" si="54"/>
        <v>СОЛАР ЛОГИСТИК АД</v>
      </c>
      <c r="B961" s="625" t="str">
        <f t="shared" si="55"/>
        <v>203125790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14269</v>
      </c>
    </row>
    <row r="962" spans="1:8">
      <c r="A962" s="625" t="str">
        <f t="shared" si="54"/>
        <v>СОЛАР ЛОГИСТИК АД</v>
      </c>
      <c r="B962" s="625" t="str">
        <f t="shared" si="55"/>
        <v>203125790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СОЛАР ЛОГИСТИК АД</v>
      </c>
      <c r="B963" s="625" t="str">
        <f t="shared" si="55"/>
        <v>203125790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СОЛАР ЛОГИСТИК АД</v>
      </c>
      <c r="B964" s="625" t="str">
        <f t="shared" si="55"/>
        <v>203125790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1</v>
      </c>
    </row>
    <row r="965" spans="1:8">
      <c r="A965" s="625" t="str">
        <f t="shared" si="54"/>
        <v>СОЛАР ЛОГИСТИК АД</v>
      </c>
      <c r="B965" s="625" t="str">
        <f t="shared" si="55"/>
        <v>203125790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СОЛАР ЛОГИСТИК АД</v>
      </c>
      <c r="B966" s="625" t="str">
        <f t="shared" si="55"/>
        <v>203125790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1</v>
      </c>
    </row>
    <row r="967" spans="1:8">
      <c r="A967" s="625" t="str">
        <f t="shared" si="54"/>
        <v>СОЛАР ЛОГИСТИК АД</v>
      </c>
      <c r="B967" s="625" t="str">
        <f t="shared" si="55"/>
        <v>203125790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СОЛАР ЛОГИСТИК АД</v>
      </c>
      <c r="B968" s="625" t="str">
        <f t="shared" si="55"/>
        <v>203125790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СОЛАР ЛОГИСТИК АД</v>
      </c>
      <c r="B969" s="625" t="str">
        <f t="shared" si="55"/>
        <v>203125790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5</v>
      </c>
    </row>
    <row r="970" spans="1:8">
      <c r="A970" s="625" t="str">
        <f t="shared" si="54"/>
        <v>СОЛАР ЛОГИСТИК АД</v>
      </c>
      <c r="B970" s="625" t="str">
        <f t="shared" si="55"/>
        <v>203125790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СОЛАР ЛОГИСТИК АД</v>
      </c>
      <c r="B971" s="625" t="str">
        <f t="shared" si="55"/>
        <v>203125790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СОЛАР ЛОГИСТИК АД</v>
      </c>
      <c r="B972" s="625" t="str">
        <f t="shared" si="55"/>
        <v>203125790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СОЛАР ЛОГИСТИК АД</v>
      </c>
      <c r="B973" s="625" t="str">
        <f t="shared" si="55"/>
        <v>203125790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5</v>
      </c>
    </row>
    <row r="974" spans="1:8">
      <c r="A974" s="625" t="str">
        <f t="shared" si="54"/>
        <v>СОЛАР ЛОГИСТИК АД</v>
      </c>
      <c r="B974" s="625" t="str">
        <f t="shared" si="55"/>
        <v>203125790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14288</v>
      </c>
    </row>
    <row r="975" spans="1:8">
      <c r="A975" s="625" t="str">
        <f t="shared" si="54"/>
        <v>СОЛАР ЛОГИСТИК АД</v>
      </c>
      <c r="B975" s="625" t="str">
        <f t="shared" si="55"/>
        <v>203125790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14288</v>
      </c>
    </row>
    <row r="976" spans="1:8">
      <c r="A976" s="625" t="str">
        <f t="shared" ref="A976:A1039" si="57">pdeName</f>
        <v>СОЛАР ЛОГИСТИК АД</v>
      </c>
      <c r="B976" s="625" t="str">
        <f t="shared" ref="B976:B1039" si="58">pdeBulstat</f>
        <v>203125790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СОЛАР ЛОГИСТИК АД</v>
      </c>
      <c r="B977" s="625" t="str">
        <f t="shared" si="58"/>
        <v>203125790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СОЛАР ЛОГИСТИК АД</v>
      </c>
      <c r="B978" s="625" t="str">
        <f t="shared" si="58"/>
        <v>203125790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СОЛАР ЛОГИСТИК АД</v>
      </c>
      <c r="B979" s="625" t="str">
        <f t="shared" si="58"/>
        <v>203125790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СОЛАР ЛОГИСТИК АД</v>
      </c>
      <c r="B980" s="625" t="str">
        <f t="shared" si="58"/>
        <v>203125790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СОЛАР ЛОГИСТИК АД</v>
      </c>
      <c r="B981" s="625" t="str">
        <f t="shared" si="58"/>
        <v>203125790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СОЛАР ЛОГИСТИК АД</v>
      </c>
      <c r="B982" s="625" t="str">
        <f t="shared" si="58"/>
        <v>203125790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СОЛАР ЛОГИСТИК АД</v>
      </c>
      <c r="B983" s="625" t="str">
        <f t="shared" si="58"/>
        <v>203125790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СОЛАР ЛОГИСТИК АД</v>
      </c>
      <c r="B984" s="625" t="str">
        <f t="shared" si="58"/>
        <v>203125790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СОЛАР ЛОГИСТИК АД</v>
      </c>
      <c r="B985" s="625" t="str">
        <f t="shared" si="58"/>
        <v>203125790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0</v>
      </c>
    </row>
    <row r="986" spans="1:8">
      <c r="A986" s="625" t="str">
        <f t="shared" si="57"/>
        <v>СОЛАР ЛОГИСТИК АД</v>
      </c>
      <c r="B986" s="625" t="str">
        <f t="shared" si="58"/>
        <v>203125790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СОЛАР ЛОГИСТИК АД</v>
      </c>
      <c r="B987" s="625" t="str">
        <f t="shared" si="58"/>
        <v>203125790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СОЛАР ЛОГИСТИК АД</v>
      </c>
      <c r="B988" s="625" t="str">
        <f t="shared" si="58"/>
        <v>203125790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СОЛАР ЛОГИСТИК АД</v>
      </c>
      <c r="B989" s="625" t="str">
        <f t="shared" si="58"/>
        <v>203125790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СОЛАР ЛОГИСТИК АД</v>
      </c>
      <c r="B990" s="625" t="str">
        <f t="shared" si="58"/>
        <v>203125790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СОЛАР ЛОГИСТИК АД</v>
      </c>
      <c r="B991" s="625" t="str">
        <f t="shared" si="58"/>
        <v>203125790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0</v>
      </c>
    </row>
    <row r="992" spans="1:8">
      <c r="A992" s="625" t="str">
        <f t="shared" si="57"/>
        <v>СОЛАР ЛОГИСТИК АД</v>
      </c>
      <c r="B992" s="625" t="str">
        <f t="shared" si="58"/>
        <v>203125790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СОЛАР ЛОГИСТИК АД</v>
      </c>
      <c r="B993" s="625" t="str">
        <f t="shared" si="58"/>
        <v>203125790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СОЛАР ЛОГИСТИК АД</v>
      </c>
      <c r="B994" s="625" t="str">
        <f t="shared" si="58"/>
        <v>203125790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СОЛАР ЛОГИСТИК АД</v>
      </c>
      <c r="B995" s="625" t="str">
        <f t="shared" si="58"/>
        <v>203125790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СОЛАР ЛОГИСТИК АД</v>
      </c>
      <c r="B996" s="625" t="str">
        <f t="shared" si="58"/>
        <v>203125790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СОЛАР ЛОГИСТИК АД</v>
      </c>
      <c r="B997" s="625" t="str">
        <f t="shared" si="58"/>
        <v>203125790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СОЛАР ЛОГИСТИК АД</v>
      </c>
      <c r="B998" s="625" t="str">
        <f t="shared" si="58"/>
        <v>203125790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СОЛАР ЛОГИСТИК АД</v>
      </c>
      <c r="B999" s="625" t="str">
        <f t="shared" si="58"/>
        <v>203125790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СОЛАР ЛОГИСТИК АД</v>
      </c>
      <c r="B1000" s="625" t="str">
        <f t="shared" si="58"/>
        <v>203125790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СОЛАР ЛОГИСТИК АД</v>
      </c>
      <c r="B1001" s="625" t="str">
        <f t="shared" si="58"/>
        <v>203125790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0</v>
      </c>
    </row>
    <row r="1002" spans="1:8">
      <c r="A1002" s="625" t="str">
        <f t="shared" si="57"/>
        <v>СОЛАР ЛОГИСТИК АД</v>
      </c>
      <c r="B1002" s="625" t="str">
        <f t="shared" si="58"/>
        <v>203125790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СОЛАР ЛОГИСТИК АД</v>
      </c>
      <c r="B1003" s="625" t="str">
        <f t="shared" si="58"/>
        <v>203125790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СОЛАР ЛОГИСТИК АД</v>
      </c>
      <c r="B1004" s="625" t="str">
        <f t="shared" si="58"/>
        <v>203125790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СОЛАР ЛОГИСТИК АД</v>
      </c>
      <c r="B1005" s="625" t="str">
        <f t="shared" si="58"/>
        <v>203125790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0</v>
      </c>
    </row>
    <row r="1006" spans="1:8">
      <c r="A1006" s="625" t="str">
        <f t="shared" si="57"/>
        <v>СОЛАР ЛОГИСТИК АД</v>
      </c>
      <c r="B1006" s="625" t="str">
        <f t="shared" si="58"/>
        <v>203125790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0</v>
      </c>
    </row>
    <row r="1007" spans="1:8">
      <c r="A1007" s="625" t="str">
        <f t="shared" si="57"/>
        <v>СОЛАР ЛОГИСТИК АД</v>
      </c>
      <c r="B1007" s="625" t="str">
        <f t="shared" si="58"/>
        <v>203125790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0</v>
      </c>
    </row>
    <row r="1008" spans="1:8">
      <c r="A1008" s="625" t="str">
        <f t="shared" si="57"/>
        <v>СОЛАР ЛОГИСТИК АД</v>
      </c>
      <c r="B1008" s="625" t="str">
        <f t="shared" si="58"/>
        <v>203125790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СОЛАР ЛОГИСТИК АД</v>
      </c>
      <c r="B1009" s="625" t="str">
        <f t="shared" si="58"/>
        <v>203125790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СОЛАР ЛОГИСТИК АД</v>
      </c>
      <c r="B1010" s="625" t="str">
        <f t="shared" si="58"/>
        <v>203125790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СОЛАР ЛОГИСТИК АД</v>
      </c>
      <c r="B1011" s="625" t="str">
        <f t="shared" si="58"/>
        <v>203125790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СОЛАР ЛОГИСТИК АД</v>
      </c>
      <c r="B1012" s="625" t="str">
        <f t="shared" si="58"/>
        <v>203125790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СОЛАР ЛОГИСТИК АД</v>
      </c>
      <c r="B1013" s="625" t="str">
        <f t="shared" si="58"/>
        <v>203125790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СОЛАР ЛОГИСТИК АД</v>
      </c>
      <c r="B1014" s="625" t="str">
        <f t="shared" si="58"/>
        <v>203125790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СОЛАР ЛОГИСТИК АД</v>
      </c>
      <c r="B1015" s="625" t="str">
        <f t="shared" si="58"/>
        <v>203125790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СОЛАР ЛОГИСТИК АД</v>
      </c>
      <c r="B1016" s="625" t="str">
        <f t="shared" si="58"/>
        <v>203125790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СОЛАР ЛОГИСТИК АД</v>
      </c>
      <c r="B1017" s="625" t="str">
        <f t="shared" si="58"/>
        <v>203125790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СОЛАР ЛОГИСТИК АД</v>
      </c>
      <c r="B1018" s="625" t="str">
        <f t="shared" si="58"/>
        <v>203125790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СОЛАР ЛОГИСТИК АД</v>
      </c>
      <c r="B1019" s="625" t="str">
        <f t="shared" si="58"/>
        <v>203125790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13000</v>
      </c>
    </row>
    <row r="1020" spans="1:8">
      <c r="A1020" s="625" t="str">
        <f t="shared" si="57"/>
        <v>СОЛАР ЛОГИСТИК АД</v>
      </c>
      <c r="B1020" s="625" t="str">
        <f t="shared" si="58"/>
        <v>203125790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0</v>
      </c>
    </row>
    <row r="1021" spans="1:8">
      <c r="A1021" s="625" t="str">
        <f t="shared" si="57"/>
        <v>СОЛАР ЛОГИСТИК АД</v>
      </c>
      <c r="B1021" s="625" t="str">
        <f t="shared" si="58"/>
        <v>203125790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СОЛАР ЛОГИСТИК АД</v>
      </c>
      <c r="B1022" s="625" t="str">
        <f t="shared" si="58"/>
        <v>203125790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13000</v>
      </c>
    </row>
    <row r="1023" spans="1:8">
      <c r="A1023" s="625" t="str">
        <f t="shared" si="57"/>
        <v>СОЛАР ЛОГИСТИК АД</v>
      </c>
      <c r="B1023" s="625" t="str">
        <f t="shared" si="58"/>
        <v>203125790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СОЛАР ЛОГИСТИК АД</v>
      </c>
      <c r="B1024" s="625" t="str">
        <f t="shared" si="58"/>
        <v>203125790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7151</v>
      </c>
    </row>
    <row r="1025" spans="1:8">
      <c r="A1025" s="625" t="str">
        <f t="shared" si="57"/>
        <v>СОЛАР ЛОГИСТИК АД</v>
      </c>
      <c r="B1025" s="625" t="str">
        <f t="shared" si="58"/>
        <v>203125790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7151</v>
      </c>
    </row>
    <row r="1026" spans="1:8">
      <c r="A1026" s="625" t="str">
        <f t="shared" si="57"/>
        <v>СОЛАР ЛОГИСТИК АД</v>
      </c>
      <c r="B1026" s="625" t="str">
        <f t="shared" si="58"/>
        <v>203125790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СОЛАР ЛОГИСТИК АД</v>
      </c>
      <c r="B1027" s="625" t="str">
        <f t="shared" si="58"/>
        <v>203125790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СОЛАР ЛОГИСТИК АД</v>
      </c>
      <c r="B1028" s="625" t="str">
        <f t="shared" si="58"/>
        <v>203125790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СОЛАР ЛОГИСТИК АД</v>
      </c>
      <c r="B1029" s="625" t="str">
        <f t="shared" si="58"/>
        <v>203125790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СОЛАР ЛОГИСТИК АД</v>
      </c>
      <c r="B1030" s="625" t="str">
        <f t="shared" si="58"/>
        <v>203125790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СОЛАР ЛОГИСТИК АД</v>
      </c>
      <c r="B1031" s="625" t="str">
        <f t="shared" si="58"/>
        <v>203125790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СОЛАР ЛОГИСТИК АД</v>
      </c>
      <c r="B1032" s="625" t="str">
        <f t="shared" si="58"/>
        <v>203125790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СОЛАР ЛОГИСТИК АД</v>
      </c>
      <c r="B1033" s="625" t="str">
        <f t="shared" si="58"/>
        <v>203125790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55</v>
      </c>
    </row>
    <row r="1034" spans="1:8">
      <c r="A1034" s="625" t="str">
        <f t="shared" si="57"/>
        <v>СОЛАР ЛОГИСТИК АД</v>
      </c>
      <c r="B1034" s="625" t="str">
        <f t="shared" si="58"/>
        <v>203125790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СОЛАР ЛОГИСТИК АД</v>
      </c>
      <c r="B1035" s="625" t="str">
        <f t="shared" si="58"/>
        <v>203125790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55</v>
      </c>
    </row>
    <row r="1036" spans="1:8">
      <c r="A1036" s="625" t="str">
        <f t="shared" si="57"/>
        <v>СОЛАР ЛОГИСТИК АД</v>
      </c>
      <c r="B1036" s="625" t="str">
        <f t="shared" si="58"/>
        <v>203125790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СОЛАР ЛОГИСТИК АД</v>
      </c>
      <c r="B1037" s="625" t="str">
        <f t="shared" si="58"/>
        <v>203125790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СОЛАР ЛОГИСТИК АД</v>
      </c>
      <c r="B1038" s="625" t="str">
        <f t="shared" si="58"/>
        <v>203125790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5344</v>
      </c>
    </row>
    <row r="1039" spans="1:8">
      <c r="A1039" s="625" t="str">
        <f t="shared" si="57"/>
        <v>СОЛАР ЛОГИСТИК АД</v>
      </c>
      <c r="B1039" s="625" t="str">
        <f t="shared" si="58"/>
        <v>203125790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5334</v>
      </c>
    </row>
    <row r="1040" spans="1:8">
      <c r="A1040" s="625" t="str">
        <f t="shared" ref="A1040:A1103" si="60">pdeName</f>
        <v>СОЛАР ЛОГИСТИК АД</v>
      </c>
      <c r="B1040" s="625" t="str">
        <f t="shared" ref="B1040:B1103" si="61">pdeBulstat</f>
        <v>203125790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9</v>
      </c>
    </row>
    <row r="1041" spans="1:8">
      <c r="A1041" s="625" t="str">
        <f t="shared" si="60"/>
        <v>СОЛАР ЛОГИСТИК АД</v>
      </c>
      <c r="B1041" s="625" t="str">
        <f t="shared" si="61"/>
        <v>203125790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СОЛАР ЛОГИСТИК АД</v>
      </c>
      <c r="B1042" s="625" t="str">
        <f t="shared" si="61"/>
        <v>203125790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0</v>
      </c>
    </row>
    <row r="1043" spans="1:8">
      <c r="A1043" s="625" t="str">
        <f t="shared" si="60"/>
        <v>СОЛАР ЛОГИСТИК АД</v>
      </c>
      <c r="B1043" s="625" t="str">
        <f t="shared" si="61"/>
        <v>203125790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1</v>
      </c>
    </row>
    <row r="1044" spans="1:8">
      <c r="A1044" s="625" t="str">
        <f t="shared" si="60"/>
        <v>СОЛАР ЛОГИСТИК АД</v>
      </c>
      <c r="B1044" s="625" t="str">
        <f t="shared" si="61"/>
        <v>203125790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СОЛАР ЛОГИСТИК АД</v>
      </c>
      <c r="B1045" s="625" t="str">
        <f t="shared" si="61"/>
        <v>203125790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0</v>
      </c>
    </row>
    <row r="1046" spans="1:8">
      <c r="A1046" s="625" t="str">
        <f t="shared" si="60"/>
        <v>СОЛАР ЛОГИСТИК АД</v>
      </c>
      <c r="B1046" s="625" t="str">
        <f t="shared" si="61"/>
        <v>203125790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1</v>
      </c>
    </row>
    <row r="1047" spans="1:8">
      <c r="A1047" s="625" t="str">
        <f t="shared" si="60"/>
        <v>СОЛАР ЛОГИСТИК АД</v>
      </c>
      <c r="B1047" s="625" t="str">
        <f t="shared" si="61"/>
        <v>203125790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0</v>
      </c>
    </row>
    <row r="1048" spans="1:8">
      <c r="A1048" s="625" t="str">
        <f t="shared" si="60"/>
        <v>СОЛАР ЛОГИСТИК АД</v>
      </c>
      <c r="B1048" s="625" t="str">
        <f t="shared" si="61"/>
        <v>203125790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259</v>
      </c>
    </row>
    <row r="1049" spans="1:8">
      <c r="A1049" s="625" t="str">
        <f t="shared" si="60"/>
        <v>СОЛАР ЛОГИСТИК АД</v>
      </c>
      <c r="B1049" s="625" t="str">
        <f t="shared" si="61"/>
        <v>203125790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12809</v>
      </c>
    </row>
    <row r="1050" spans="1:8">
      <c r="A1050" s="625" t="str">
        <f t="shared" si="60"/>
        <v>СОЛАР ЛОГИСТИК АД</v>
      </c>
      <c r="B1050" s="625" t="str">
        <f t="shared" si="61"/>
        <v>203125790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25809</v>
      </c>
    </row>
    <row r="1051" spans="1:8">
      <c r="A1051" s="625" t="str">
        <f t="shared" si="60"/>
        <v>СОЛАР ЛОГИСТИК АД</v>
      </c>
      <c r="B1051" s="625" t="str">
        <f t="shared" si="61"/>
        <v>203125790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СОЛАР ЛОГИСТИК АД</v>
      </c>
      <c r="B1052" s="625" t="str">
        <f t="shared" si="61"/>
        <v>203125790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СОЛАР ЛОГИСТИК АД</v>
      </c>
      <c r="B1053" s="625" t="str">
        <f t="shared" si="61"/>
        <v>203125790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СОЛАР ЛОГИСТИК АД</v>
      </c>
      <c r="B1054" s="625" t="str">
        <f t="shared" si="61"/>
        <v>203125790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СОЛАР ЛОГИСТИК АД</v>
      </c>
      <c r="B1055" s="625" t="str">
        <f t="shared" si="61"/>
        <v>203125790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СОЛАР ЛОГИСТИК АД</v>
      </c>
      <c r="B1056" s="625" t="str">
        <f t="shared" si="61"/>
        <v>203125790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СОЛАР ЛОГИСТИК АД</v>
      </c>
      <c r="B1057" s="625" t="str">
        <f t="shared" si="61"/>
        <v>203125790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СОЛАР ЛОГИСТИК АД</v>
      </c>
      <c r="B1058" s="625" t="str">
        <f t="shared" si="61"/>
        <v>203125790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СОЛАР ЛОГИСТИК АД</v>
      </c>
      <c r="B1059" s="625" t="str">
        <f t="shared" si="61"/>
        <v>203125790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СОЛАР ЛОГИСТИК АД</v>
      </c>
      <c r="B1060" s="625" t="str">
        <f t="shared" si="61"/>
        <v>203125790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СОЛАР ЛОГИСТИК АД</v>
      </c>
      <c r="B1061" s="625" t="str">
        <f t="shared" si="61"/>
        <v>203125790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СОЛАР ЛОГИСТИК АД</v>
      </c>
      <c r="B1062" s="625" t="str">
        <f t="shared" si="61"/>
        <v>203125790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СОЛАР ЛОГИСТИК АД</v>
      </c>
      <c r="B1063" s="625" t="str">
        <f t="shared" si="61"/>
        <v>203125790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СОЛАР ЛОГИСТИК АД</v>
      </c>
      <c r="B1064" s="625" t="str">
        <f t="shared" si="61"/>
        <v>203125790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СОЛАР ЛОГИСТИК АД</v>
      </c>
      <c r="B1065" s="625" t="str">
        <f t="shared" si="61"/>
        <v>203125790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СОЛАР ЛОГИСТИК АД</v>
      </c>
      <c r="B1066" s="625" t="str">
        <f t="shared" si="61"/>
        <v>203125790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СОЛАР ЛОГИСТИК АД</v>
      </c>
      <c r="B1067" s="625" t="str">
        <f t="shared" si="61"/>
        <v>203125790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7151</v>
      </c>
    </row>
    <row r="1068" spans="1:8">
      <c r="A1068" s="625" t="str">
        <f t="shared" si="60"/>
        <v>СОЛАР ЛОГИСТИК АД</v>
      </c>
      <c r="B1068" s="625" t="str">
        <f t="shared" si="61"/>
        <v>203125790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7151</v>
      </c>
    </row>
    <row r="1069" spans="1:8">
      <c r="A1069" s="625" t="str">
        <f t="shared" si="60"/>
        <v>СОЛАР ЛОГИСТИК АД</v>
      </c>
      <c r="B1069" s="625" t="str">
        <f t="shared" si="61"/>
        <v>203125790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СОЛАР ЛОГИСТИК АД</v>
      </c>
      <c r="B1070" s="625" t="str">
        <f t="shared" si="61"/>
        <v>203125790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СОЛАР ЛОГИСТИК АД</v>
      </c>
      <c r="B1071" s="625" t="str">
        <f t="shared" si="61"/>
        <v>203125790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СОЛАР ЛОГИСТИК АД</v>
      </c>
      <c r="B1072" s="625" t="str">
        <f t="shared" si="61"/>
        <v>203125790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СОЛАР ЛОГИСТИК АД</v>
      </c>
      <c r="B1073" s="625" t="str">
        <f t="shared" si="61"/>
        <v>203125790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СОЛАР ЛОГИСТИК АД</v>
      </c>
      <c r="B1074" s="625" t="str">
        <f t="shared" si="61"/>
        <v>203125790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СОЛАР ЛОГИСТИК АД</v>
      </c>
      <c r="B1075" s="625" t="str">
        <f t="shared" si="61"/>
        <v>203125790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СОЛАР ЛОГИСТИК АД</v>
      </c>
      <c r="B1076" s="625" t="str">
        <f t="shared" si="61"/>
        <v>203125790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55</v>
      </c>
    </row>
    <row r="1077" spans="1:8">
      <c r="A1077" s="625" t="str">
        <f t="shared" si="60"/>
        <v>СОЛАР ЛОГИСТИК АД</v>
      </c>
      <c r="B1077" s="625" t="str">
        <f t="shared" si="61"/>
        <v>203125790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СОЛАР ЛОГИСТИК АД</v>
      </c>
      <c r="B1078" s="625" t="str">
        <f t="shared" si="61"/>
        <v>203125790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55</v>
      </c>
    </row>
    <row r="1079" spans="1:8">
      <c r="A1079" s="625" t="str">
        <f t="shared" si="60"/>
        <v>СОЛАР ЛОГИСТИК АД</v>
      </c>
      <c r="B1079" s="625" t="str">
        <f t="shared" si="61"/>
        <v>203125790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СОЛАР ЛОГИСТИК АД</v>
      </c>
      <c r="B1080" s="625" t="str">
        <f t="shared" si="61"/>
        <v>203125790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СОЛАР ЛОГИСТИК АД</v>
      </c>
      <c r="B1081" s="625" t="str">
        <f t="shared" si="61"/>
        <v>203125790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5344</v>
      </c>
    </row>
    <row r="1082" spans="1:8">
      <c r="A1082" s="625" t="str">
        <f t="shared" si="60"/>
        <v>СОЛАР ЛОГИСТИК АД</v>
      </c>
      <c r="B1082" s="625" t="str">
        <f t="shared" si="61"/>
        <v>203125790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5334</v>
      </c>
    </row>
    <row r="1083" spans="1:8">
      <c r="A1083" s="625" t="str">
        <f t="shared" si="60"/>
        <v>СОЛАР ЛОГИСТИК АД</v>
      </c>
      <c r="B1083" s="625" t="str">
        <f t="shared" si="61"/>
        <v>203125790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9</v>
      </c>
    </row>
    <row r="1084" spans="1:8">
      <c r="A1084" s="625" t="str">
        <f t="shared" si="60"/>
        <v>СОЛАР ЛОГИСТИК АД</v>
      </c>
      <c r="B1084" s="625" t="str">
        <f t="shared" si="61"/>
        <v>203125790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СОЛАР ЛОГИСТИК АД</v>
      </c>
      <c r="B1085" s="625" t="str">
        <f t="shared" si="61"/>
        <v>203125790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0</v>
      </c>
    </row>
    <row r="1086" spans="1:8">
      <c r="A1086" s="625" t="str">
        <f t="shared" si="60"/>
        <v>СОЛАР ЛОГИСТИК АД</v>
      </c>
      <c r="B1086" s="625" t="str">
        <f t="shared" si="61"/>
        <v>203125790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1</v>
      </c>
    </row>
    <row r="1087" spans="1:8">
      <c r="A1087" s="625" t="str">
        <f t="shared" si="60"/>
        <v>СОЛАР ЛОГИСТИК АД</v>
      </c>
      <c r="B1087" s="625" t="str">
        <f t="shared" si="61"/>
        <v>203125790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СОЛАР ЛОГИСТИК АД</v>
      </c>
      <c r="B1088" s="625" t="str">
        <f t="shared" si="61"/>
        <v>203125790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СОЛАР ЛОГИСТИК АД</v>
      </c>
      <c r="B1089" s="625" t="str">
        <f t="shared" si="61"/>
        <v>203125790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1</v>
      </c>
    </row>
    <row r="1090" spans="1:8">
      <c r="A1090" s="625" t="str">
        <f t="shared" si="60"/>
        <v>СОЛАР ЛОГИСТИК АД</v>
      </c>
      <c r="B1090" s="625" t="str">
        <f t="shared" si="61"/>
        <v>203125790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0</v>
      </c>
    </row>
    <row r="1091" spans="1:8">
      <c r="A1091" s="625" t="str">
        <f t="shared" si="60"/>
        <v>СОЛАР ЛОГИСТИК АД</v>
      </c>
      <c r="B1091" s="625" t="str">
        <f t="shared" si="61"/>
        <v>203125790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259</v>
      </c>
    </row>
    <row r="1092" spans="1:8">
      <c r="A1092" s="625" t="str">
        <f t="shared" si="60"/>
        <v>СОЛАР ЛОГИСТИК АД</v>
      </c>
      <c r="B1092" s="625" t="str">
        <f t="shared" si="61"/>
        <v>203125790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12809</v>
      </c>
    </row>
    <row r="1093" spans="1:8">
      <c r="A1093" s="625" t="str">
        <f t="shared" si="60"/>
        <v>СОЛАР ЛОГИСТИК АД</v>
      </c>
      <c r="B1093" s="625" t="str">
        <f t="shared" si="61"/>
        <v>203125790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12809</v>
      </c>
    </row>
    <row r="1094" spans="1:8">
      <c r="A1094" s="625" t="str">
        <f t="shared" si="60"/>
        <v>СОЛАР ЛОГИСТИК АД</v>
      </c>
      <c r="B1094" s="625" t="str">
        <f t="shared" si="61"/>
        <v>203125790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СОЛАР ЛОГИСТИК АД</v>
      </c>
      <c r="B1095" s="625" t="str">
        <f t="shared" si="61"/>
        <v>203125790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СОЛАР ЛОГИСТИК АД</v>
      </c>
      <c r="B1096" s="625" t="str">
        <f t="shared" si="61"/>
        <v>203125790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СОЛАР ЛОГИСТИК АД</v>
      </c>
      <c r="B1097" s="625" t="str">
        <f t="shared" si="61"/>
        <v>203125790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СОЛАР ЛОГИСТИК АД</v>
      </c>
      <c r="B1098" s="625" t="str">
        <f t="shared" si="61"/>
        <v>203125790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СОЛАР ЛОГИСТИК АД</v>
      </c>
      <c r="B1099" s="625" t="str">
        <f t="shared" si="61"/>
        <v>203125790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СОЛАР ЛОГИСТИК АД</v>
      </c>
      <c r="B1100" s="625" t="str">
        <f t="shared" si="61"/>
        <v>203125790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СОЛАР ЛОГИСТИК АД</v>
      </c>
      <c r="B1101" s="625" t="str">
        <f t="shared" si="61"/>
        <v>203125790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СОЛАР ЛОГИСТИК АД</v>
      </c>
      <c r="B1102" s="625" t="str">
        <f t="shared" si="61"/>
        <v>203125790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СОЛАР ЛОГИСТИК АД</v>
      </c>
      <c r="B1103" s="625" t="str">
        <f t="shared" si="61"/>
        <v>203125790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СОЛАР ЛОГИСТИК АД</v>
      </c>
      <c r="B1104" s="625" t="str">
        <f t="shared" ref="B1104:B1167" si="64">pdeBulstat</f>
        <v>203125790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СОЛАР ЛОГИСТИК АД</v>
      </c>
      <c r="B1105" s="625" t="str">
        <f t="shared" si="64"/>
        <v>203125790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13000</v>
      </c>
    </row>
    <row r="1106" spans="1:8">
      <c r="A1106" s="625" t="str">
        <f t="shared" si="63"/>
        <v>СОЛАР ЛОГИСТИК АД</v>
      </c>
      <c r="B1106" s="625" t="str">
        <f t="shared" si="64"/>
        <v>203125790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0</v>
      </c>
    </row>
    <row r="1107" spans="1:8">
      <c r="A1107" s="625" t="str">
        <f t="shared" si="63"/>
        <v>СОЛАР ЛОГИСТИК АД</v>
      </c>
      <c r="B1107" s="625" t="str">
        <f t="shared" si="64"/>
        <v>203125790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СОЛАР ЛОГИСТИК АД</v>
      </c>
      <c r="B1108" s="625" t="str">
        <f t="shared" si="64"/>
        <v>203125790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13000</v>
      </c>
    </row>
    <row r="1109" spans="1:8">
      <c r="A1109" s="625" t="str">
        <f t="shared" si="63"/>
        <v>СОЛАР ЛОГИСТИК АД</v>
      </c>
      <c r="B1109" s="625" t="str">
        <f t="shared" si="64"/>
        <v>203125790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СОЛАР ЛОГИСТИК АД</v>
      </c>
      <c r="B1110" s="625" t="str">
        <f t="shared" si="64"/>
        <v>203125790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СОЛАР ЛОГИСТИК АД</v>
      </c>
      <c r="B1111" s="625" t="str">
        <f t="shared" si="64"/>
        <v>203125790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СОЛАР ЛОГИСТИК АД</v>
      </c>
      <c r="B1112" s="625" t="str">
        <f t="shared" si="64"/>
        <v>203125790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СОЛАР ЛОГИСТИК АД</v>
      </c>
      <c r="B1113" s="625" t="str">
        <f t="shared" si="64"/>
        <v>203125790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СОЛАР ЛОГИСТИК АД</v>
      </c>
      <c r="B1114" s="625" t="str">
        <f t="shared" si="64"/>
        <v>203125790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СОЛАР ЛОГИСТИК АД</v>
      </c>
      <c r="B1115" s="625" t="str">
        <f t="shared" si="64"/>
        <v>203125790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СОЛАР ЛОГИСТИК АД</v>
      </c>
      <c r="B1116" s="625" t="str">
        <f t="shared" si="64"/>
        <v>203125790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СОЛАР ЛОГИСТИК АД</v>
      </c>
      <c r="B1117" s="625" t="str">
        <f t="shared" si="64"/>
        <v>203125790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СОЛАР ЛОГИСТИК АД</v>
      </c>
      <c r="B1118" s="625" t="str">
        <f t="shared" si="64"/>
        <v>203125790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СОЛАР ЛОГИСТИК АД</v>
      </c>
      <c r="B1119" s="625" t="str">
        <f t="shared" si="64"/>
        <v>203125790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СОЛАР ЛОГИСТИК АД</v>
      </c>
      <c r="B1120" s="625" t="str">
        <f t="shared" si="64"/>
        <v>203125790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СОЛАР ЛОГИСТИК АД</v>
      </c>
      <c r="B1121" s="625" t="str">
        <f t="shared" si="64"/>
        <v>203125790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СОЛАР ЛОГИСТИК АД</v>
      </c>
      <c r="B1122" s="625" t="str">
        <f t="shared" si="64"/>
        <v>203125790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СОЛАР ЛОГИСТИК АД</v>
      </c>
      <c r="B1123" s="625" t="str">
        <f t="shared" si="64"/>
        <v>203125790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СОЛАР ЛОГИСТИК АД</v>
      </c>
      <c r="B1124" s="625" t="str">
        <f t="shared" si="64"/>
        <v>203125790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0</v>
      </c>
    </row>
    <row r="1125" spans="1:8">
      <c r="A1125" s="625" t="str">
        <f t="shared" si="63"/>
        <v>СОЛАР ЛОГИСТИК АД</v>
      </c>
      <c r="B1125" s="625" t="str">
        <f t="shared" si="64"/>
        <v>203125790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СОЛАР ЛОГИСТИК АД</v>
      </c>
      <c r="B1126" s="625" t="str">
        <f t="shared" si="64"/>
        <v>203125790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0</v>
      </c>
    </row>
    <row r="1127" spans="1:8">
      <c r="A1127" s="625" t="str">
        <f t="shared" si="63"/>
        <v>СОЛАР ЛОГИСТИК АД</v>
      </c>
      <c r="B1127" s="625" t="str">
        <f t="shared" si="64"/>
        <v>203125790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СОЛАР ЛОГИСТИК АД</v>
      </c>
      <c r="B1128" s="625" t="str">
        <f t="shared" si="64"/>
        <v>203125790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0</v>
      </c>
    </row>
    <row r="1129" spans="1:8">
      <c r="A1129" s="625" t="str">
        <f t="shared" si="63"/>
        <v>СОЛАР ЛОГИСТИК АД</v>
      </c>
      <c r="B1129" s="625" t="str">
        <f t="shared" si="64"/>
        <v>203125790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0</v>
      </c>
    </row>
    <row r="1130" spans="1:8">
      <c r="A1130" s="625" t="str">
        <f t="shared" si="63"/>
        <v>СОЛАР ЛОГИСТИК АД</v>
      </c>
      <c r="B1130" s="625" t="str">
        <f t="shared" si="64"/>
        <v>203125790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СОЛАР ЛОГИСТИК АД</v>
      </c>
      <c r="B1131" s="625" t="str">
        <f t="shared" si="64"/>
        <v>203125790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СОЛАР ЛОГИСТИК АД</v>
      </c>
      <c r="B1132" s="625" t="str">
        <f t="shared" si="64"/>
        <v>203125790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0</v>
      </c>
    </row>
    <row r="1133" spans="1:8">
      <c r="A1133" s="625" t="str">
        <f t="shared" si="63"/>
        <v>СОЛАР ЛОГИСТИК АД</v>
      </c>
      <c r="B1133" s="625" t="str">
        <f t="shared" si="64"/>
        <v>203125790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СОЛАР ЛОГИСТИК АД</v>
      </c>
      <c r="B1134" s="625" t="str">
        <f t="shared" si="64"/>
        <v>203125790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СОЛАР ЛОГИСТИК АД</v>
      </c>
      <c r="B1135" s="625" t="str">
        <f t="shared" si="64"/>
        <v>203125790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0</v>
      </c>
    </row>
    <row r="1136" spans="1:8">
      <c r="A1136" s="625" t="str">
        <f t="shared" si="63"/>
        <v>СОЛАР ЛОГИСТИК АД</v>
      </c>
      <c r="B1136" s="625" t="str">
        <f t="shared" si="64"/>
        <v>203125790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13000</v>
      </c>
    </row>
    <row r="1137" spans="1:8">
      <c r="A1137" s="625" t="str">
        <f t="shared" si="63"/>
        <v>СОЛАР ЛОГИСТИК АД</v>
      </c>
      <c r="B1137" s="625" t="str">
        <f t="shared" si="64"/>
        <v>203125790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СОЛАР ЛОГИСТИК АД</v>
      </c>
      <c r="B1138" s="625" t="str">
        <f t="shared" si="64"/>
        <v>203125790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СОЛАР ЛОГИСТИК АД</v>
      </c>
      <c r="B1139" s="625" t="str">
        <f t="shared" si="64"/>
        <v>203125790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СОЛАР ЛОГИСТИК АД</v>
      </c>
      <c r="B1140" s="625" t="str">
        <f t="shared" si="64"/>
        <v>203125790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СОЛАР ЛОГИСТИК АД</v>
      </c>
      <c r="B1141" s="625" t="str">
        <f t="shared" si="64"/>
        <v>203125790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СОЛАР ЛОГИСТИК АД</v>
      </c>
      <c r="B1142" s="625" t="str">
        <f t="shared" si="64"/>
        <v>203125790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СОЛАР ЛОГИСТИК АД</v>
      </c>
      <c r="B1143" s="625" t="str">
        <f t="shared" si="64"/>
        <v>203125790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СОЛАР ЛОГИСТИК АД</v>
      </c>
      <c r="B1144" s="625" t="str">
        <f t="shared" si="64"/>
        <v>203125790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СОЛАР ЛОГИСТИК АД</v>
      </c>
      <c r="B1145" s="625" t="str">
        <f t="shared" si="64"/>
        <v>203125790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СОЛАР ЛОГИСТИК АД</v>
      </c>
      <c r="B1146" s="625" t="str">
        <f t="shared" si="64"/>
        <v>203125790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СОЛАР ЛОГИСТИК АД</v>
      </c>
      <c r="B1147" s="625" t="str">
        <f t="shared" si="64"/>
        <v>203125790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СОЛАР ЛОГИСТИК АД</v>
      </c>
      <c r="B1148" s="625" t="str">
        <f t="shared" si="64"/>
        <v>203125790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СОЛАР ЛОГИСТИК АД</v>
      </c>
      <c r="B1149" s="625" t="str">
        <f t="shared" si="64"/>
        <v>203125790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СОЛАР ЛОГИСТИК АД</v>
      </c>
      <c r="B1150" s="625" t="str">
        <f t="shared" si="64"/>
        <v>203125790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СОЛАР ЛОГИСТИК АД</v>
      </c>
      <c r="B1151" s="625" t="str">
        <f t="shared" si="64"/>
        <v>203125790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СОЛАР ЛОГИСТИК АД</v>
      </c>
      <c r="B1152" s="625" t="str">
        <f t="shared" si="64"/>
        <v>203125790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СОЛАР ЛОГИСТИК АД</v>
      </c>
      <c r="B1153" s="625" t="str">
        <f t="shared" si="64"/>
        <v>203125790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СОЛАР ЛОГИСТИК АД</v>
      </c>
      <c r="B1154" s="625" t="str">
        <f t="shared" si="64"/>
        <v>203125790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СОЛАР ЛОГИСТИК АД</v>
      </c>
      <c r="B1155" s="625" t="str">
        <f t="shared" si="64"/>
        <v>203125790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СОЛАР ЛОГИСТИК АД</v>
      </c>
      <c r="B1156" s="625" t="str">
        <f t="shared" si="64"/>
        <v>203125790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СОЛАР ЛОГИСТИК АД</v>
      </c>
      <c r="B1157" s="625" t="str">
        <f t="shared" si="64"/>
        <v>203125790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СОЛАР ЛОГИСТИК АД</v>
      </c>
      <c r="B1158" s="625" t="str">
        <f t="shared" si="64"/>
        <v>203125790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СОЛАР ЛОГИСТИК АД</v>
      </c>
      <c r="B1159" s="625" t="str">
        <f t="shared" si="64"/>
        <v>203125790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СОЛАР ЛОГИСТИК АД</v>
      </c>
      <c r="B1160" s="625" t="str">
        <f t="shared" si="64"/>
        <v>203125790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СОЛАР ЛОГИСТИК АД</v>
      </c>
      <c r="B1161" s="625" t="str">
        <f t="shared" si="64"/>
        <v>203125790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СОЛАР ЛОГИСТИК АД</v>
      </c>
      <c r="B1162" s="625" t="str">
        <f t="shared" si="64"/>
        <v>203125790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СОЛАР ЛОГИСТИК АД</v>
      </c>
      <c r="B1163" s="625" t="str">
        <f t="shared" si="64"/>
        <v>203125790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СОЛАР ЛОГИСТИК АД</v>
      </c>
      <c r="B1164" s="625" t="str">
        <f t="shared" si="64"/>
        <v>203125790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СОЛАР ЛОГИСТИК АД</v>
      </c>
      <c r="B1165" s="625" t="str">
        <f t="shared" si="64"/>
        <v>203125790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СОЛАР ЛОГИСТИК АД</v>
      </c>
      <c r="B1166" s="625" t="str">
        <f t="shared" si="64"/>
        <v>203125790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СОЛАР ЛОГИСТИК АД</v>
      </c>
      <c r="B1167" s="625" t="str">
        <f t="shared" si="64"/>
        <v>203125790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СОЛАР ЛОГИСТИК АД</v>
      </c>
      <c r="B1168" s="625" t="str">
        <f t="shared" ref="B1168:B1195" si="67">pdeBulstat</f>
        <v>203125790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СОЛАР ЛОГИСТИК АД</v>
      </c>
      <c r="B1169" s="625" t="str">
        <f t="shared" si="67"/>
        <v>203125790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СОЛАР ЛОГИСТИК АД</v>
      </c>
      <c r="B1170" s="625" t="str">
        <f t="shared" si="67"/>
        <v>203125790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СОЛАР ЛОГИСТИК АД</v>
      </c>
      <c r="B1171" s="625" t="str">
        <f t="shared" si="67"/>
        <v>203125790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СОЛАР ЛОГИСТИК АД</v>
      </c>
      <c r="B1172" s="625" t="str">
        <f t="shared" si="67"/>
        <v>203125790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СОЛАР ЛОГИСТИК АД</v>
      </c>
      <c r="B1173" s="625" t="str">
        <f t="shared" si="67"/>
        <v>203125790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СОЛАР ЛОГИСТИК АД</v>
      </c>
      <c r="B1174" s="625" t="str">
        <f t="shared" si="67"/>
        <v>203125790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СОЛАР ЛОГИСТИК АД</v>
      </c>
      <c r="B1175" s="625" t="str">
        <f t="shared" si="67"/>
        <v>203125790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СОЛАР ЛОГИСТИК АД</v>
      </c>
      <c r="B1176" s="625" t="str">
        <f t="shared" si="67"/>
        <v>203125790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СОЛАР ЛОГИСТИК АД</v>
      </c>
      <c r="B1177" s="625" t="str">
        <f t="shared" si="67"/>
        <v>203125790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СОЛАР ЛОГИСТИК АД</v>
      </c>
      <c r="B1178" s="625" t="str">
        <f t="shared" si="67"/>
        <v>203125790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СОЛАР ЛОГИСТИК АД</v>
      </c>
      <c r="B1179" s="625" t="str">
        <f t="shared" si="67"/>
        <v>203125790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СОЛАР ЛОГИСТИК АД</v>
      </c>
      <c r="B1180" s="625" t="str">
        <f t="shared" si="67"/>
        <v>203125790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СОЛАР ЛОГИСТИК АД</v>
      </c>
      <c r="B1181" s="625" t="str">
        <f t="shared" si="67"/>
        <v>203125790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СОЛАР ЛОГИСТИК АД</v>
      </c>
      <c r="B1182" s="625" t="str">
        <f t="shared" si="67"/>
        <v>203125790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СОЛАР ЛОГИСТИК АД</v>
      </c>
      <c r="B1183" s="625" t="str">
        <f t="shared" si="67"/>
        <v>203125790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СОЛАР ЛОГИСТИК АД</v>
      </c>
      <c r="B1184" s="625" t="str">
        <f t="shared" si="67"/>
        <v>203125790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СОЛАР ЛОГИСТИК АД</v>
      </c>
      <c r="B1185" s="625" t="str">
        <f t="shared" si="67"/>
        <v>203125790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СОЛАР ЛОГИСТИК АД</v>
      </c>
      <c r="B1186" s="625" t="str">
        <f t="shared" si="67"/>
        <v>203125790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СОЛАР ЛОГИСТИК АД</v>
      </c>
      <c r="B1187" s="625" t="str">
        <f t="shared" si="67"/>
        <v>203125790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СОЛАР ЛОГИСТИК АД</v>
      </c>
      <c r="B1188" s="625" t="str">
        <f t="shared" si="67"/>
        <v>203125790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СОЛАР ЛОГИСТИК АД</v>
      </c>
      <c r="B1189" s="625" t="str">
        <f t="shared" si="67"/>
        <v>203125790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СОЛАР ЛОГИСТИК АД</v>
      </c>
      <c r="B1190" s="625" t="str">
        <f t="shared" si="67"/>
        <v>203125790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СОЛАР ЛОГИСТИК АД</v>
      </c>
      <c r="B1191" s="625" t="str">
        <f t="shared" si="67"/>
        <v>203125790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СОЛАР ЛОГИСТИК АД</v>
      </c>
      <c r="B1192" s="625" t="str">
        <f t="shared" si="67"/>
        <v>203125790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СОЛАР ЛОГИСТИК АД</v>
      </c>
      <c r="B1193" s="625" t="str">
        <f t="shared" si="67"/>
        <v>203125790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СОЛАР ЛОГИСТИК АД</v>
      </c>
      <c r="B1194" s="625" t="str">
        <f t="shared" si="67"/>
        <v>203125790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СОЛАР ЛОГИСТИК АД</v>
      </c>
      <c r="B1195" s="625" t="str">
        <f t="shared" si="67"/>
        <v>203125790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СОЛАР ЛОГИСТИК АД</v>
      </c>
      <c r="B1197" s="625" t="str">
        <f t="shared" ref="B1197:B1228" si="70">pdeBulstat</f>
        <v>203125790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СОЛАР ЛОГИСТИК АД</v>
      </c>
      <c r="B1198" s="625" t="str">
        <f t="shared" si="70"/>
        <v>203125790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СОЛАР ЛОГИСТИК АД</v>
      </c>
      <c r="B1199" s="625" t="str">
        <f t="shared" si="70"/>
        <v>203125790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СОЛАР ЛОГИСТИК АД</v>
      </c>
      <c r="B1200" s="625" t="str">
        <f t="shared" si="70"/>
        <v>203125790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СОЛАР ЛОГИСТИК АД</v>
      </c>
      <c r="B1201" s="625" t="str">
        <f t="shared" si="70"/>
        <v>203125790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100</v>
      </c>
    </row>
    <row r="1202" spans="1:8">
      <c r="A1202" s="625" t="str">
        <f t="shared" si="69"/>
        <v>СОЛАР ЛОГИСТИК АД</v>
      </c>
      <c r="B1202" s="625" t="str">
        <f t="shared" si="70"/>
        <v>203125790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100</v>
      </c>
    </row>
    <row r="1203" spans="1:8">
      <c r="A1203" s="625" t="str">
        <f t="shared" si="69"/>
        <v>СОЛАР ЛОГИСТИК АД</v>
      </c>
      <c r="B1203" s="625" t="str">
        <f t="shared" si="70"/>
        <v>203125790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146773</v>
      </c>
    </row>
    <row r="1204" spans="1:8">
      <c r="A1204" s="625" t="str">
        <f t="shared" si="69"/>
        <v>СОЛАР ЛОГИСТИК АД</v>
      </c>
      <c r="B1204" s="625" t="str">
        <f t="shared" si="70"/>
        <v>203125790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СОЛАР ЛОГИСТИК АД</v>
      </c>
      <c r="B1205" s="625" t="str">
        <f t="shared" si="70"/>
        <v>203125790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СОЛАР ЛОГИСТИК АД</v>
      </c>
      <c r="B1206" s="625" t="str">
        <f t="shared" si="70"/>
        <v>203125790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СОЛАР ЛОГИСТИК АД</v>
      </c>
      <c r="B1207" s="625" t="str">
        <f t="shared" si="70"/>
        <v>203125790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СОЛАР ЛОГИСТИК АД</v>
      </c>
      <c r="B1208" s="625" t="str">
        <f t="shared" si="70"/>
        <v>203125790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СОЛАР ЛОГИСТИК АД</v>
      </c>
      <c r="B1209" s="625" t="str">
        <f t="shared" si="70"/>
        <v>203125790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4487832.9749999996</v>
      </c>
    </row>
    <row r="1210" spans="1:8">
      <c r="A1210" s="625" t="str">
        <f t="shared" si="69"/>
        <v>СОЛАР ЛОГИСТИК АД</v>
      </c>
      <c r="B1210" s="625" t="str">
        <f t="shared" si="70"/>
        <v>203125790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4634605.9749999996</v>
      </c>
    </row>
    <row r="1211" spans="1:8">
      <c r="A1211" s="625" t="str">
        <f t="shared" si="69"/>
        <v>СОЛАР ЛОГИСТИК АД</v>
      </c>
      <c r="B1211" s="625" t="str">
        <f t="shared" si="70"/>
        <v>203125790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СОЛАР ЛОГИСТИК АД</v>
      </c>
      <c r="B1212" s="625" t="str">
        <f t="shared" si="70"/>
        <v>203125790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СОЛАР ЛОГИСТИК АД</v>
      </c>
      <c r="B1213" s="625" t="str">
        <f t="shared" si="70"/>
        <v>203125790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СОЛАР ЛОГИСТИК АД</v>
      </c>
      <c r="B1214" s="625" t="str">
        <f t="shared" si="70"/>
        <v>203125790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СОЛАР ЛОГИСТИК АД</v>
      </c>
      <c r="B1215" s="625" t="str">
        <f t="shared" si="70"/>
        <v>203125790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СОЛАР ЛОГИСТИК АД</v>
      </c>
      <c r="B1216" s="625" t="str">
        <f t="shared" si="70"/>
        <v>203125790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СОЛАР ЛОГИСТИК АД</v>
      </c>
      <c r="B1217" s="625" t="str">
        <f t="shared" si="70"/>
        <v>203125790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СОЛАР ЛОГИСТИК АД</v>
      </c>
      <c r="B1218" s="625" t="str">
        <f t="shared" si="70"/>
        <v>203125790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СОЛАР ЛОГИСТИК АД</v>
      </c>
      <c r="B1219" s="625" t="str">
        <f t="shared" si="70"/>
        <v>203125790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СОЛАР ЛОГИСТИК АД</v>
      </c>
      <c r="B1220" s="625" t="str">
        <f t="shared" si="70"/>
        <v>203125790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СОЛАР ЛОГИСТИК АД</v>
      </c>
      <c r="B1221" s="625" t="str">
        <f t="shared" si="70"/>
        <v>203125790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СОЛАР ЛОГИСТИК АД</v>
      </c>
      <c r="B1222" s="625" t="str">
        <f t="shared" si="70"/>
        <v>203125790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СОЛАР ЛОГИСТИК АД</v>
      </c>
      <c r="B1223" s="625" t="str">
        <f t="shared" si="70"/>
        <v>203125790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СОЛАР ЛОГИСТИК АД</v>
      </c>
      <c r="B1224" s="625" t="str">
        <f t="shared" si="70"/>
        <v>203125790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СОЛАР ЛОГИСТИК АД</v>
      </c>
      <c r="B1225" s="625" t="str">
        <f t="shared" si="70"/>
        <v>203125790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СОЛАР ЛОГИСТИК АД</v>
      </c>
      <c r="B1226" s="625" t="str">
        <f t="shared" si="70"/>
        <v>203125790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СОЛАР ЛОГИСТИК АД</v>
      </c>
      <c r="B1227" s="625" t="str">
        <f t="shared" si="70"/>
        <v>203125790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СОЛАР ЛОГИСТИК АД</v>
      </c>
      <c r="B1228" s="625" t="str">
        <f t="shared" si="70"/>
        <v>203125790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СОЛАР ЛОГИСТИК АД</v>
      </c>
      <c r="B1229" s="625" t="str">
        <f t="shared" ref="B1229:B1260" si="73">pdeBulstat</f>
        <v>203125790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СОЛАР ЛОГИСТИК АД</v>
      </c>
      <c r="B1230" s="625" t="str">
        <f t="shared" si="73"/>
        <v>203125790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СОЛАР ЛОГИСТИК АД</v>
      </c>
      <c r="B1231" s="625" t="str">
        <f t="shared" si="73"/>
        <v>203125790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СОЛАР ЛОГИСТИК АД</v>
      </c>
      <c r="B1232" s="625" t="str">
        <f t="shared" si="73"/>
        <v>203125790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СОЛАР ЛОГИСТИК АД</v>
      </c>
      <c r="B1233" s="625" t="str">
        <f t="shared" si="73"/>
        <v>203125790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СОЛАР ЛОГИСТИК АД</v>
      </c>
      <c r="B1234" s="625" t="str">
        <f t="shared" si="73"/>
        <v>203125790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СОЛАР ЛОГИСТИК АД</v>
      </c>
      <c r="B1235" s="625" t="str">
        <f t="shared" si="73"/>
        <v>203125790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СОЛАР ЛОГИСТИК АД</v>
      </c>
      <c r="B1236" s="625" t="str">
        <f t="shared" si="73"/>
        <v>203125790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СОЛАР ЛОГИСТИК АД</v>
      </c>
      <c r="B1237" s="625" t="str">
        <f t="shared" si="73"/>
        <v>203125790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СОЛАР ЛОГИСТИК АД</v>
      </c>
      <c r="B1238" s="625" t="str">
        <f t="shared" si="73"/>
        <v>203125790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СОЛАР ЛОГИСТИК АД</v>
      </c>
      <c r="B1239" s="625" t="str">
        <f t="shared" si="73"/>
        <v>203125790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СОЛАР ЛОГИСТИК АД</v>
      </c>
      <c r="B1240" s="625" t="str">
        <f t="shared" si="73"/>
        <v>203125790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СОЛАР ЛОГИСТИК АД</v>
      </c>
      <c r="B1241" s="625" t="str">
        <f t="shared" si="73"/>
        <v>203125790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СОЛАР ЛОГИСТИК АД</v>
      </c>
      <c r="B1242" s="625" t="str">
        <f t="shared" si="73"/>
        <v>203125790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СОЛАР ЛОГИСТИК АД</v>
      </c>
      <c r="B1243" s="625" t="str">
        <f t="shared" si="73"/>
        <v>203125790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684</v>
      </c>
    </row>
    <row r="1244" spans="1:8">
      <c r="A1244" s="625" t="str">
        <f t="shared" si="72"/>
        <v>СОЛАР ЛОГИСТИК АД</v>
      </c>
      <c r="B1244" s="625" t="str">
        <f t="shared" si="73"/>
        <v>203125790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684</v>
      </c>
    </row>
    <row r="1245" spans="1:8">
      <c r="A1245" s="625" t="str">
        <f t="shared" si="72"/>
        <v>СОЛАР ЛОГИСТИК АД</v>
      </c>
      <c r="B1245" s="625" t="str">
        <f t="shared" si="73"/>
        <v>203125790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251767.09999999998</v>
      </c>
    </row>
    <row r="1246" spans="1:8">
      <c r="A1246" s="625" t="str">
        <f t="shared" si="72"/>
        <v>СОЛАР ЛОГИСТИК АД</v>
      </c>
      <c r="B1246" s="625" t="str">
        <f t="shared" si="73"/>
        <v>203125790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СОЛАР ЛОГИСТИК АД</v>
      </c>
      <c r="B1247" s="625" t="str">
        <f t="shared" si="73"/>
        <v>203125790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СОЛАР ЛОГИСТИК АД</v>
      </c>
      <c r="B1248" s="625" t="str">
        <f t="shared" si="73"/>
        <v>203125790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СОЛАР ЛОГИСТИК АД</v>
      </c>
      <c r="B1249" s="625" t="str">
        <f t="shared" si="73"/>
        <v>203125790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СОЛАР ЛОГИСТИК АД</v>
      </c>
      <c r="B1250" s="625" t="str">
        <f t="shared" si="73"/>
        <v>203125790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СОЛАР ЛОГИСТИК АД</v>
      </c>
      <c r="B1251" s="625" t="str">
        <f t="shared" si="73"/>
        <v>203125790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8143192.9700000007</v>
      </c>
    </row>
    <row r="1252" spans="1:8">
      <c r="A1252" s="625" t="str">
        <f t="shared" si="72"/>
        <v>СОЛАР ЛОГИСТИК АД</v>
      </c>
      <c r="B1252" s="625" t="str">
        <f t="shared" si="73"/>
        <v>203125790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8394960.0700000003</v>
      </c>
    </row>
    <row r="1253" spans="1:8">
      <c r="A1253" s="625" t="str">
        <f t="shared" si="72"/>
        <v>СОЛАР ЛОГИСТИК АД</v>
      </c>
      <c r="B1253" s="625" t="str">
        <f t="shared" si="73"/>
        <v>203125790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СОЛАР ЛОГИСТИК АД</v>
      </c>
      <c r="B1254" s="625" t="str">
        <f t="shared" si="73"/>
        <v>203125790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СОЛАР ЛОГИСТИК АД</v>
      </c>
      <c r="B1255" s="625" t="str">
        <f t="shared" si="73"/>
        <v>203125790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СОЛАР ЛОГИСТИК АД</v>
      </c>
      <c r="B1256" s="625" t="str">
        <f t="shared" si="73"/>
        <v>203125790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СОЛАР ЛОГИСТИК АД</v>
      </c>
      <c r="B1257" s="625" t="str">
        <f t="shared" si="73"/>
        <v>203125790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СОЛАР ЛОГИСТИК АД</v>
      </c>
      <c r="B1258" s="625" t="str">
        <f t="shared" si="73"/>
        <v>203125790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СОЛАР ЛОГИСТИК АД</v>
      </c>
      <c r="B1259" s="625" t="str">
        <f t="shared" si="73"/>
        <v>203125790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СОЛАР ЛОГИСТИК АД</v>
      </c>
      <c r="B1260" s="625" t="str">
        <f t="shared" si="73"/>
        <v>203125790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СОЛАР ЛОГИСТИК АД</v>
      </c>
      <c r="B1261" s="625" t="str">
        <f t="shared" ref="B1261:B1294" si="76">pdeBulstat</f>
        <v>203125790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СОЛАР ЛОГИСТИК АД</v>
      </c>
      <c r="B1262" s="625" t="str">
        <f t="shared" si="76"/>
        <v>203125790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СОЛАР ЛОГИСТИК АД</v>
      </c>
      <c r="B1263" s="625" t="str">
        <f t="shared" si="76"/>
        <v>203125790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СОЛАР ЛОГИСТИК АД</v>
      </c>
      <c r="B1264" s="625" t="str">
        <f t="shared" si="76"/>
        <v>203125790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СОЛАР ЛОГИСТИК АД</v>
      </c>
      <c r="B1265" s="625" t="str">
        <f t="shared" si="76"/>
        <v>203125790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СОЛАР ЛОГИСТИК АД</v>
      </c>
      <c r="B1266" s="625" t="str">
        <f t="shared" si="76"/>
        <v>203125790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СОЛАР ЛОГИСТИК АД</v>
      </c>
      <c r="B1267" s="625" t="str">
        <f t="shared" si="76"/>
        <v>203125790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СОЛАР ЛОГИСТИК АД</v>
      </c>
      <c r="B1268" s="625" t="str">
        <f t="shared" si="76"/>
        <v>203125790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СОЛАР ЛОГИСТИК АД</v>
      </c>
      <c r="B1269" s="625" t="str">
        <f t="shared" si="76"/>
        <v>203125790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СОЛАР ЛОГИСТИК АД</v>
      </c>
      <c r="B1270" s="625" t="str">
        <f t="shared" si="76"/>
        <v>203125790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СОЛАР ЛОГИСТИК АД</v>
      </c>
      <c r="B1271" s="625" t="str">
        <f t="shared" si="76"/>
        <v>203125790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СОЛАР ЛОГИСТИК АД</v>
      </c>
      <c r="B1272" s="625" t="str">
        <f t="shared" si="76"/>
        <v>203125790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СОЛАР ЛОГИСТИК АД</v>
      </c>
      <c r="B1273" s="625" t="str">
        <f t="shared" si="76"/>
        <v>203125790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СОЛАР ЛОГИСТИК АД</v>
      </c>
      <c r="B1274" s="625" t="str">
        <f t="shared" si="76"/>
        <v>203125790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СОЛАР ЛОГИСТИК АД</v>
      </c>
      <c r="B1275" s="625" t="str">
        <f t="shared" si="76"/>
        <v>203125790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СОЛАР ЛОГИСТИК АД</v>
      </c>
      <c r="B1276" s="625" t="str">
        <f t="shared" si="76"/>
        <v>203125790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СОЛАР ЛОГИСТИК АД</v>
      </c>
      <c r="B1277" s="625" t="str">
        <f t="shared" si="76"/>
        <v>203125790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СОЛАР ЛОГИСТИК АД</v>
      </c>
      <c r="B1278" s="625" t="str">
        <f t="shared" si="76"/>
        <v>203125790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СОЛАР ЛОГИСТИК АД</v>
      </c>
      <c r="B1279" s="625" t="str">
        <f t="shared" si="76"/>
        <v>203125790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СОЛАР ЛОГИСТИК АД</v>
      </c>
      <c r="B1280" s="625" t="str">
        <f t="shared" si="76"/>
        <v>203125790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СОЛАР ЛОГИСТИК АД</v>
      </c>
      <c r="B1281" s="625" t="str">
        <f t="shared" si="76"/>
        <v>203125790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СОЛАР ЛОГИСТИК АД</v>
      </c>
      <c r="B1282" s="625" t="str">
        <f t="shared" si="76"/>
        <v>203125790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СОЛАР ЛОГИСТИК АД</v>
      </c>
      <c r="B1283" s="625" t="str">
        <f t="shared" si="76"/>
        <v>203125790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СОЛАР ЛОГИСТИК АД</v>
      </c>
      <c r="B1284" s="625" t="str">
        <f t="shared" si="76"/>
        <v>203125790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СОЛАР ЛОГИСТИК АД</v>
      </c>
      <c r="B1285" s="625" t="str">
        <f t="shared" si="76"/>
        <v>203125790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684</v>
      </c>
    </row>
    <row r="1286" spans="1:8">
      <c r="A1286" s="625" t="str">
        <f t="shared" si="75"/>
        <v>СОЛАР ЛОГИСТИК АД</v>
      </c>
      <c r="B1286" s="625" t="str">
        <f t="shared" si="76"/>
        <v>203125790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684</v>
      </c>
    </row>
    <row r="1287" spans="1:8">
      <c r="A1287" s="625" t="str">
        <f t="shared" si="75"/>
        <v>СОЛАР ЛОГИСТИК АД</v>
      </c>
      <c r="B1287" s="625" t="str">
        <f t="shared" si="76"/>
        <v>203125790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251767.09999999998</v>
      </c>
    </row>
    <row r="1288" spans="1:8">
      <c r="A1288" s="625" t="str">
        <f t="shared" si="75"/>
        <v>СОЛАР ЛОГИСТИК АД</v>
      </c>
      <c r="B1288" s="625" t="str">
        <f t="shared" si="76"/>
        <v>203125790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СОЛАР ЛОГИСТИК АД</v>
      </c>
      <c r="B1289" s="625" t="str">
        <f t="shared" si="76"/>
        <v>203125790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СОЛАР ЛОГИСТИК АД</v>
      </c>
      <c r="B1290" s="625" t="str">
        <f t="shared" si="76"/>
        <v>203125790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СОЛАР ЛОГИСТИК АД</v>
      </c>
      <c r="B1291" s="625" t="str">
        <f t="shared" si="76"/>
        <v>203125790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СОЛАР ЛОГИСТИК АД</v>
      </c>
      <c r="B1292" s="625" t="str">
        <f t="shared" si="76"/>
        <v>203125790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СОЛАР ЛОГИСТИК АД</v>
      </c>
      <c r="B1293" s="625" t="str">
        <f t="shared" si="76"/>
        <v>203125790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8143192.9700000007</v>
      </c>
    </row>
    <row r="1294" spans="1:8">
      <c r="A1294" s="625" t="str">
        <f t="shared" si="75"/>
        <v>СОЛАР ЛОГИСТИК АД</v>
      </c>
      <c r="B1294" s="625" t="str">
        <f t="shared" si="76"/>
        <v>203125790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8394960.0700000003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СОЛАР ЛОГИСТИК АД</v>
      </c>
      <c r="B1296" s="625" t="str">
        <f t="shared" ref="B1296:B1335" si="79">pdeBulstat</f>
        <v>203125790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684</v>
      </c>
    </row>
    <row r="1297" spans="1:8">
      <c r="A1297" s="625" t="str">
        <f t="shared" si="78"/>
        <v>СОЛАР ЛОГИСТИК АД</v>
      </c>
      <c r="B1297" s="625" t="str">
        <f t="shared" si="79"/>
        <v>203125790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СОЛАР ЛОГИСТИК АД</v>
      </c>
      <c r="B1298" s="625" t="str">
        <f t="shared" si="79"/>
        <v>203125790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СОЛАР ЛОГИСТИК АД</v>
      </c>
      <c r="B1299" s="625" t="str">
        <f t="shared" si="79"/>
        <v>203125790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8797</v>
      </c>
    </row>
    <row r="1300" spans="1:8">
      <c r="A1300" s="625" t="str">
        <f t="shared" si="78"/>
        <v>СОЛАР ЛОГИСТИК АД</v>
      </c>
      <c r="B1300" s="625" t="str">
        <f t="shared" si="79"/>
        <v>203125790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9481</v>
      </c>
    </row>
    <row r="1301" spans="1:8">
      <c r="A1301" s="625" t="str">
        <f t="shared" si="78"/>
        <v>СОЛАР ЛОГИСТИК АД</v>
      </c>
      <c r="B1301" s="625" t="str">
        <f t="shared" si="79"/>
        <v>203125790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СОЛАР ЛОГИСТИК АД</v>
      </c>
      <c r="B1302" s="625" t="str">
        <f t="shared" si="79"/>
        <v>203125790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СОЛАР ЛОГИСТИК АД</v>
      </c>
      <c r="B1303" s="625" t="str">
        <f t="shared" si="79"/>
        <v>203125790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СОЛАР ЛОГИСТИК АД</v>
      </c>
      <c r="B1304" s="625" t="str">
        <f t="shared" si="79"/>
        <v>203125790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СОЛАР ЛОГИСТИК АД</v>
      </c>
      <c r="B1305" s="625" t="str">
        <f t="shared" si="79"/>
        <v>203125790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СОЛАР ЛОГИСТИК АД</v>
      </c>
      <c r="B1306" s="625" t="str">
        <f t="shared" si="79"/>
        <v>203125790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СОЛАР ЛОГИСТИК АД</v>
      </c>
      <c r="B1307" s="625" t="str">
        <f t="shared" si="79"/>
        <v>203125790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СОЛАР ЛОГИСТИК АД</v>
      </c>
      <c r="B1308" s="625" t="str">
        <f t="shared" si="79"/>
        <v>203125790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СОЛАР ЛОГИСТИК АД</v>
      </c>
      <c r="B1309" s="625" t="str">
        <f t="shared" si="79"/>
        <v>203125790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СОЛАР ЛОГИСТИК АД</v>
      </c>
      <c r="B1310" s="625" t="str">
        <f t="shared" si="79"/>
        <v>203125790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СОЛАР ЛОГИСТИК АД</v>
      </c>
      <c r="B1311" s="625" t="str">
        <f t="shared" si="79"/>
        <v>203125790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СОЛАР ЛОГИСТИК АД</v>
      </c>
      <c r="B1312" s="625" t="str">
        <f t="shared" si="79"/>
        <v>203125790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СОЛАР ЛОГИСТИК АД</v>
      </c>
      <c r="B1313" s="625" t="str">
        <f t="shared" si="79"/>
        <v>203125790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СОЛАР ЛОГИСТИК АД</v>
      </c>
      <c r="B1314" s="625" t="str">
        <f t="shared" si="79"/>
        <v>203125790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СОЛАР ЛОГИСТИК АД</v>
      </c>
      <c r="B1315" s="625" t="str">
        <f t="shared" si="79"/>
        <v>203125790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СОЛАР ЛОГИСТИК АД</v>
      </c>
      <c r="B1316" s="625" t="str">
        <f t="shared" si="79"/>
        <v>203125790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СОЛАР ЛОГИСТИК АД</v>
      </c>
      <c r="B1317" s="625" t="str">
        <f t="shared" si="79"/>
        <v>203125790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СОЛАР ЛОГИСТИК АД</v>
      </c>
      <c r="B1318" s="625" t="str">
        <f t="shared" si="79"/>
        <v>203125790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СОЛАР ЛОГИСТИК АД</v>
      </c>
      <c r="B1319" s="625" t="str">
        <f t="shared" si="79"/>
        <v>203125790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4817</v>
      </c>
    </row>
    <row r="1320" spans="1:8">
      <c r="A1320" s="625" t="str">
        <f t="shared" si="78"/>
        <v>СОЛАР ЛОГИСТИК АД</v>
      </c>
      <c r="B1320" s="625" t="str">
        <f t="shared" si="79"/>
        <v>203125790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4817</v>
      </c>
    </row>
    <row r="1321" spans="1:8">
      <c r="A1321" s="625" t="str">
        <f t="shared" si="78"/>
        <v>СОЛАР ЛОГИСТИК АД</v>
      </c>
      <c r="B1321" s="625" t="str">
        <f t="shared" si="79"/>
        <v>203125790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СОЛАР ЛОГИСТИК АД</v>
      </c>
      <c r="B1322" s="625" t="str">
        <f t="shared" si="79"/>
        <v>203125790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СОЛАР ЛОГИСТИК АД</v>
      </c>
      <c r="B1323" s="625" t="str">
        <f t="shared" si="79"/>
        <v>203125790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СОЛАР ЛОГИСТИК АД</v>
      </c>
      <c r="B1324" s="625" t="str">
        <f t="shared" si="79"/>
        <v>203125790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СОЛАР ЛОГИСТИК АД</v>
      </c>
      <c r="B1325" s="625" t="str">
        <f t="shared" si="79"/>
        <v>203125790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СОЛАР ЛОГИСТИК АД</v>
      </c>
      <c r="B1326" s="625" t="str">
        <f t="shared" si="79"/>
        <v>203125790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684</v>
      </c>
    </row>
    <row r="1327" spans="1:8">
      <c r="A1327" s="625" t="str">
        <f t="shared" si="78"/>
        <v>СОЛАР ЛОГИСТИК АД</v>
      </c>
      <c r="B1327" s="625" t="str">
        <f t="shared" si="79"/>
        <v>203125790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СОЛАР ЛОГИСТИК АД</v>
      </c>
      <c r="B1328" s="625" t="str">
        <f t="shared" si="79"/>
        <v>203125790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СОЛАР ЛОГИСТИК АД</v>
      </c>
      <c r="B1329" s="625" t="str">
        <f t="shared" si="79"/>
        <v>203125790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3980</v>
      </c>
    </row>
    <row r="1330" spans="1:8">
      <c r="A1330" s="625" t="str">
        <f t="shared" si="78"/>
        <v>СОЛАР ЛОГИСТИК АД</v>
      </c>
      <c r="B1330" s="625" t="str">
        <f t="shared" si="79"/>
        <v>203125790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4664</v>
      </c>
    </row>
    <row r="1331" spans="1:8">
      <c r="A1331" s="625" t="str">
        <f t="shared" si="78"/>
        <v>СОЛАР ЛОГИСТИК АД</v>
      </c>
      <c r="B1331" s="625" t="str">
        <f t="shared" si="79"/>
        <v>203125790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СОЛАР ЛОГИСТИК АД</v>
      </c>
      <c r="B1332" s="625" t="str">
        <f t="shared" si="79"/>
        <v>203125790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СОЛАР ЛОГИСТИК АД</v>
      </c>
      <c r="B1333" s="625" t="str">
        <f t="shared" si="79"/>
        <v>203125790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СОЛАР ЛОГИСТИК АД</v>
      </c>
      <c r="B1334" s="625" t="str">
        <f t="shared" si="79"/>
        <v>203125790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СОЛАР ЛОГИСТИК АД</v>
      </c>
      <c r="B1335" s="625" t="str">
        <f t="shared" si="79"/>
        <v>203125790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opLeftCell="A88" zoomScale="85" zoomScaleNormal="85" zoomScaleSheetLayoutView="100" workbookViewId="0">
      <selection activeCell="E59" sqref="E5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СОЛАР ЛОГИСТИК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203125790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7"/>
      <c r="D10" s="528"/>
      <c r="E10" s="185" t="s">
        <v>34</v>
      </c>
      <c r="F10" s="188"/>
      <c r="G10" s="539"/>
      <c r="H10" s="540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29"/>
      <c r="D11" s="530"/>
      <c r="E11" s="83" t="s">
        <v>36</v>
      </c>
      <c r="F11" s="162"/>
      <c r="G11" s="541"/>
      <c r="H11" s="542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3793</v>
      </c>
      <c r="H12" s="159">
        <v>3803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3793</v>
      </c>
      <c r="H13" s="159">
        <v>3803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>
        <v>399</v>
      </c>
      <c r="D15" s="159">
        <v>401</v>
      </c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3">
        <f>G12+G15+G16+G17</f>
        <v>3793</v>
      </c>
      <c r="H18" s="544">
        <f>H12+H15+H16+H17</f>
        <v>3803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65</v>
      </c>
      <c r="B19" s="76" t="s">
        <v>66</v>
      </c>
      <c r="C19" s="160">
        <v>1</v>
      </c>
      <c r="D19" s="159">
        <v>1</v>
      </c>
      <c r="E19" s="83" t="s">
        <v>67</v>
      </c>
      <c r="F19" s="79"/>
      <c r="G19" s="545"/>
      <c r="H19" s="546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68</v>
      </c>
      <c r="B20" s="80" t="s">
        <v>69</v>
      </c>
      <c r="C20" s="531">
        <f>SUM(C12:C19)</f>
        <v>400</v>
      </c>
      <c r="D20" s="532">
        <f>SUM(D12:D19)</f>
        <v>402</v>
      </c>
      <c r="E20" s="74" t="s">
        <v>70</v>
      </c>
      <c r="F20" s="78" t="s">
        <v>71</v>
      </c>
      <c r="G20" s="160"/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72</v>
      </c>
      <c r="B21" s="80" t="s">
        <v>73</v>
      </c>
      <c r="C21" s="423">
        <v>7449</v>
      </c>
      <c r="D21" s="424">
        <v>7449</v>
      </c>
      <c r="E21" s="74" t="s">
        <v>74</v>
      </c>
      <c r="F21" s="78" t="s">
        <v>75</v>
      </c>
      <c r="G21" s="160">
        <v>1598</v>
      </c>
      <c r="H21" s="159">
        <v>1598</v>
      </c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29">
        <f>SUM(G23:G25)</f>
        <v>0</v>
      </c>
      <c r="H22" s="530">
        <f>SUM(H23:H25)</f>
        <v>0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29"/>
      <c r="D23" s="530"/>
      <c r="E23" s="163" t="s">
        <v>81</v>
      </c>
      <c r="F23" s="78" t="s">
        <v>82</v>
      </c>
      <c r="G23" s="160"/>
      <c r="H23" s="15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1">
        <f>G20+G21+G22</f>
        <v>1598</v>
      </c>
      <c r="H26" s="532">
        <f>H20+H21+H22</f>
        <v>1598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5"/>
      <c r="H27" s="546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98</v>
      </c>
      <c r="B28" s="80" t="s">
        <v>99</v>
      </c>
      <c r="C28" s="531">
        <f>SUM(C24:C27)</f>
        <v>0</v>
      </c>
      <c r="D28" s="532">
        <f>SUM(D24:D27)</f>
        <v>0</v>
      </c>
      <c r="E28" s="165" t="s">
        <v>100</v>
      </c>
      <c r="F28" s="78" t="s">
        <v>101</v>
      </c>
      <c r="G28" s="529">
        <f>SUM(G29:G31)</f>
        <v>174</v>
      </c>
      <c r="H28" s="530">
        <f>SUM(H29:H31)</f>
        <v>-398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29"/>
      <c r="D29" s="530"/>
      <c r="E29" s="74" t="s">
        <v>102</v>
      </c>
      <c r="F29" s="78" t="s">
        <v>103</v>
      </c>
      <c r="G29" s="160">
        <v>908</v>
      </c>
      <c r="H29" s="159">
        <v>336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29"/>
      <c r="D30" s="530"/>
      <c r="E30" s="164" t="s">
        <v>105</v>
      </c>
      <c r="F30" s="78" t="s">
        <v>106</v>
      </c>
      <c r="G30" s="160">
        <v>-734</v>
      </c>
      <c r="H30" s="159">
        <v>-734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21</v>
      </c>
      <c r="H32" s="159">
        <v>562</v>
      </c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115</v>
      </c>
      <c r="B33" s="80" t="s">
        <v>116</v>
      </c>
      <c r="C33" s="531">
        <f>C31+C32</f>
        <v>0</v>
      </c>
      <c r="D33" s="532">
        <f>D31+D32</f>
        <v>0</v>
      </c>
      <c r="E33" s="163" t="s">
        <v>117</v>
      </c>
      <c r="F33" s="78" t="s">
        <v>118</v>
      </c>
      <c r="G33" s="160"/>
      <c r="H33" s="15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119</v>
      </c>
      <c r="B34" s="76"/>
      <c r="C34" s="529"/>
      <c r="D34" s="530"/>
      <c r="E34" s="431" t="s">
        <v>120</v>
      </c>
      <c r="F34" s="79" t="s">
        <v>121</v>
      </c>
      <c r="G34" s="531">
        <f>G28+G32+G33</f>
        <v>195</v>
      </c>
      <c r="H34" s="532">
        <f>H28+H32+H33</f>
        <v>164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29">
        <f>SUM(C36:C39)</f>
        <v>684</v>
      </c>
      <c r="D35" s="530">
        <f>SUM(D36:D39)</f>
        <v>684</v>
      </c>
      <c r="E35" s="74"/>
      <c r="F35" s="82"/>
      <c r="G35" s="547"/>
      <c r="H35" s="548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>
        <v>684</v>
      </c>
      <c r="D36" s="159">
        <v>684</v>
      </c>
      <c r="E36" s="166"/>
      <c r="F36" s="84"/>
      <c r="G36" s="547"/>
      <c r="H36" s="548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3">
        <f>G26+G18+G34</f>
        <v>5586</v>
      </c>
      <c r="H37" s="534">
        <f>H26+H18+H34</f>
        <v>5565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7"/>
      <c r="H38" s="548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49"/>
      <c r="H39" s="550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29">
        <f>C41+C42+C44</f>
        <v>0</v>
      </c>
      <c r="D40" s="530">
        <f>D41+D42+D44</f>
        <v>0</v>
      </c>
      <c r="E40" s="178" t="s">
        <v>136</v>
      </c>
      <c r="F40" s="175" t="s">
        <v>137</v>
      </c>
      <c r="G40" s="516"/>
      <c r="H40" s="517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49"/>
      <c r="H41" s="550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1"/>
      <c r="H42" s="552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7"/>
      <c r="H43" s="548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154</v>
      </c>
      <c r="B46" s="80" t="s">
        <v>155</v>
      </c>
      <c r="C46" s="531">
        <f>C35+C40+C45</f>
        <v>684</v>
      </c>
      <c r="D46" s="532">
        <f>D35+D40+D45</f>
        <v>684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3"/>
      <c r="D47" s="534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13000</v>
      </c>
      <c r="H48" s="159">
        <v>13000</v>
      </c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9">
        <f>SUM(G44:G49)</f>
        <v>13000</v>
      </c>
      <c r="H50" s="530">
        <f>SUM(H44:H49)</f>
        <v>13000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29"/>
      <c r="H51" s="530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173</v>
      </c>
      <c r="B52" s="80" t="s">
        <v>174</v>
      </c>
      <c r="C52" s="531">
        <f>SUM(C48:C51)</f>
        <v>0</v>
      </c>
      <c r="D52" s="532">
        <f>SUM(D48:D51)</f>
        <v>0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177</v>
      </c>
      <c r="B53" s="80"/>
      <c r="C53" s="529"/>
      <c r="D53" s="530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180</v>
      </c>
      <c r="B54" s="80" t="s">
        <v>181</v>
      </c>
      <c r="C54" s="425">
        <v>253</v>
      </c>
      <c r="D54" s="426">
        <v>277</v>
      </c>
      <c r="E54" s="74" t="s">
        <v>182</v>
      </c>
      <c r="F54" s="79" t="s">
        <v>183</v>
      </c>
      <c r="G54" s="160">
        <v>318</v>
      </c>
      <c r="H54" s="159">
        <v>318</v>
      </c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5">
        <f>C20+C21+C22+C28+C33+C46+C52+C54+C55</f>
        <v>8786</v>
      </c>
      <c r="D56" s="536">
        <f>D20+D21+D22+D28+D33+D46+D52+D54+D55</f>
        <v>8812</v>
      </c>
      <c r="E56" s="83" t="s">
        <v>190</v>
      </c>
      <c r="F56" s="82" t="s">
        <v>191</v>
      </c>
      <c r="G56" s="533">
        <f>G50+G52+G53+G54+G55</f>
        <v>13318</v>
      </c>
      <c r="H56" s="534">
        <f>H50+H52+H53+H54+H55</f>
        <v>13318</v>
      </c>
      <c r="M56" s="81"/>
    </row>
    <row r="57" spans="1:28">
      <c r="A57" s="172" t="s">
        <v>192</v>
      </c>
      <c r="B57" s="173"/>
      <c r="C57" s="527"/>
      <c r="D57" s="528"/>
      <c r="E57" s="172" t="s">
        <v>193</v>
      </c>
      <c r="F57" s="175"/>
      <c r="G57" s="527"/>
      <c r="H57" s="528"/>
    </row>
    <row r="58" spans="1:28">
      <c r="A58" s="83" t="s">
        <v>194</v>
      </c>
      <c r="B58" s="73"/>
      <c r="C58" s="533"/>
      <c r="D58" s="534"/>
      <c r="E58" s="83" t="s">
        <v>145</v>
      </c>
      <c r="F58" s="78"/>
      <c r="G58" s="529"/>
      <c r="H58" s="530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>
        <v>49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29">
        <f>SUM(G62:G68)</f>
        <v>12495</v>
      </c>
      <c r="H61" s="530">
        <f>SUM(H62:H68)</f>
        <v>12845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7151</v>
      </c>
      <c r="H62" s="159">
        <v>7120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5334</v>
      </c>
      <c r="H63" s="159">
        <v>5706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9</v>
      </c>
      <c r="H64" s="159">
        <v>17</v>
      </c>
      <c r="M64" s="81"/>
    </row>
    <row r="65" spans="1:13">
      <c r="A65" s="429" t="s">
        <v>68</v>
      </c>
      <c r="B65" s="80" t="s">
        <v>219</v>
      </c>
      <c r="C65" s="531">
        <f>SUM(C59:C64)</f>
        <v>0</v>
      </c>
      <c r="D65" s="532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29"/>
      <c r="D66" s="530"/>
      <c r="E66" s="74" t="s">
        <v>222</v>
      </c>
      <c r="F66" s="78" t="s">
        <v>223</v>
      </c>
      <c r="G66" s="160"/>
      <c r="H66" s="159"/>
    </row>
    <row r="67" spans="1:13">
      <c r="A67" s="83" t="s">
        <v>224</v>
      </c>
      <c r="B67" s="73"/>
      <c r="C67" s="533"/>
      <c r="D67" s="534"/>
      <c r="E67" s="74" t="s">
        <v>225</v>
      </c>
      <c r="F67" s="78" t="s">
        <v>226</v>
      </c>
      <c r="G67" s="160"/>
      <c r="H67" s="159">
        <v>1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</v>
      </c>
      <c r="H68" s="159">
        <v>1</v>
      </c>
    </row>
    <row r="69" spans="1:13">
      <c r="A69" s="74" t="s">
        <v>231</v>
      </c>
      <c r="B69" s="76" t="s">
        <v>232</v>
      </c>
      <c r="C69" s="160">
        <v>13</v>
      </c>
      <c r="D69" s="159">
        <v>7</v>
      </c>
      <c r="E69" s="164" t="s">
        <v>95</v>
      </c>
      <c r="F69" s="78" t="s">
        <v>233</v>
      </c>
      <c r="G69" s="160">
        <v>259</v>
      </c>
      <c r="H69" s="159">
        <v>300</v>
      </c>
    </row>
    <row r="70" spans="1:13">
      <c r="A70" s="74" t="s">
        <v>234</v>
      </c>
      <c r="B70" s="76" t="s">
        <v>235</v>
      </c>
      <c r="C70" s="160"/>
      <c r="D70" s="159">
        <v>1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v>14269</v>
      </c>
      <c r="D71" s="159">
        <v>14660</v>
      </c>
      <c r="E71" s="421" t="s">
        <v>63</v>
      </c>
      <c r="F71" s="79" t="s">
        <v>240</v>
      </c>
      <c r="G71" s="531">
        <f>G59+G60+G61+G69+G70</f>
        <v>12754</v>
      </c>
      <c r="H71" s="532">
        <f>H59+H60+H61+H69+H70</f>
        <v>13194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29"/>
      <c r="H72" s="530"/>
    </row>
    <row r="73" spans="1:13">
      <c r="A73" s="74" t="s">
        <v>243</v>
      </c>
      <c r="B73" s="76" t="s">
        <v>244</v>
      </c>
      <c r="C73" s="160">
        <v>1</v>
      </c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>
        <v>5</v>
      </c>
      <c r="D74" s="159">
        <v>5</v>
      </c>
      <c r="E74" s="508"/>
      <c r="F74" s="509"/>
      <c r="G74" s="529"/>
      <c r="H74" s="553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1">
        <f>SUM(C68:C75)</f>
        <v>14288</v>
      </c>
      <c r="D76" s="532">
        <f>SUM(D68:D75)</f>
        <v>14673</v>
      </c>
      <c r="E76" s="508"/>
      <c r="F76" s="509"/>
      <c r="G76" s="529"/>
      <c r="H76" s="553"/>
    </row>
    <row r="77" spans="1:13">
      <c r="A77" s="74"/>
      <c r="B77" s="76"/>
      <c r="C77" s="529"/>
      <c r="D77" s="530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256</v>
      </c>
      <c r="B79" s="76" t="s">
        <v>257</v>
      </c>
      <c r="C79" s="529">
        <f>SUM(C80:C82)</f>
        <v>252</v>
      </c>
      <c r="D79" s="530">
        <f>SUM(D80:D82)</f>
        <v>499</v>
      </c>
      <c r="E79" s="168" t="s">
        <v>258</v>
      </c>
      <c r="F79" s="82" t="s">
        <v>259</v>
      </c>
      <c r="G79" s="533">
        <f>G71+G73+G75+G77</f>
        <v>12754</v>
      </c>
      <c r="H79" s="534">
        <f>H71+H73+H75+H77</f>
        <v>13194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29"/>
      <c r="H80" s="553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4"/>
      <c r="H81" s="555"/>
    </row>
    <row r="82" spans="1:13">
      <c r="A82" s="74" t="s">
        <v>264</v>
      </c>
      <c r="B82" s="76" t="s">
        <v>265</v>
      </c>
      <c r="C82" s="160">
        <v>252</v>
      </c>
      <c r="D82" s="159">
        <v>499</v>
      </c>
      <c r="E82" s="170"/>
      <c r="F82" s="86"/>
      <c r="G82" s="554"/>
      <c r="H82" s="555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4"/>
      <c r="H83" s="555"/>
    </row>
    <row r="84" spans="1:13">
      <c r="A84" s="74" t="s">
        <v>150</v>
      </c>
      <c r="B84" s="76" t="s">
        <v>268</v>
      </c>
      <c r="C84" s="160">
        <v>8143</v>
      </c>
      <c r="D84" s="159">
        <v>8018</v>
      </c>
      <c r="E84" s="170"/>
      <c r="F84" s="86"/>
      <c r="G84" s="554"/>
      <c r="H84" s="555"/>
    </row>
    <row r="85" spans="1:13">
      <c r="A85" s="429" t="s">
        <v>269</v>
      </c>
      <c r="B85" s="80" t="s">
        <v>270</v>
      </c>
      <c r="C85" s="531">
        <f>C84+C83+C79</f>
        <v>8395</v>
      </c>
      <c r="D85" s="532">
        <f>D84+D83+D79</f>
        <v>8517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271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4"/>
      <c r="H88" s="555"/>
      <c r="M88" s="81"/>
    </row>
    <row r="89" spans="1:13">
      <c r="A89" s="74" t="s">
        <v>274</v>
      </c>
      <c r="B89" s="76" t="s">
        <v>275</v>
      </c>
      <c r="C89" s="160">
        <v>139</v>
      </c>
      <c r="D89" s="159">
        <v>25</v>
      </c>
      <c r="E89" s="167"/>
      <c r="F89" s="86"/>
      <c r="G89" s="554"/>
      <c r="H89" s="555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4"/>
      <c r="H90" s="555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4"/>
      <c r="H91" s="555"/>
    </row>
    <row r="92" spans="1:13">
      <c r="A92" s="429" t="s">
        <v>280</v>
      </c>
      <c r="B92" s="80" t="s">
        <v>281</v>
      </c>
      <c r="C92" s="531">
        <f>SUM(C88:C91)</f>
        <v>139</v>
      </c>
      <c r="D92" s="532">
        <f>SUM(D88:D91)</f>
        <v>25</v>
      </c>
      <c r="E92" s="167"/>
      <c r="F92" s="86"/>
      <c r="G92" s="554"/>
      <c r="H92" s="555"/>
      <c r="M92" s="81"/>
    </row>
    <row r="93" spans="1:13">
      <c r="A93" s="420" t="s">
        <v>282</v>
      </c>
      <c r="B93" s="80" t="s">
        <v>283</v>
      </c>
      <c r="C93" s="425">
        <v>50</v>
      </c>
      <c r="D93" s="426">
        <v>50</v>
      </c>
      <c r="E93" s="167"/>
      <c r="F93" s="86"/>
      <c r="G93" s="554"/>
      <c r="H93" s="555"/>
    </row>
    <row r="94" spans="1:13" ht="16.5" thickBot="1">
      <c r="A94" s="422" t="s">
        <v>284</v>
      </c>
      <c r="B94" s="171" t="s">
        <v>285</v>
      </c>
      <c r="C94" s="535">
        <f>C65+C76+C85+C92+C93</f>
        <v>22872</v>
      </c>
      <c r="D94" s="536">
        <f>D65+D76+D85+D92+D93</f>
        <v>23265</v>
      </c>
      <c r="E94" s="189"/>
      <c r="F94" s="190"/>
      <c r="G94" s="556"/>
      <c r="H94" s="557"/>
      <c r="M94" s="81"/>
    </row>
    <row r="95" spans="1:13" ht="32.25" thickBot="1">
      <c r="A95" s="434" t="s">
        <v>286</v>
      </c>
      <c r="B95" s="435" t="s">
        <v>287</v>
      </c>
      <c r="C95" s="537">
        <f>C94+C56</f>
        <v>31658</v>
      </c>
      <c r="D95" s="538">
        <f>D94+D56</f>
        <v>32077</v>
      </c>
      <c r="E95" s="191" t="s">
        <v>288</v>
      </c>
      <c r="F95" s="436" t="s">
        <v>289</v>
      </c>
      <c r="G95" s="537">
        <f>G37+G40+G56+G79</f>
        <v>31658</v>
      </c>
      <c r="H95" s="538">
        <f>H37+H40+H56+H79</f>
        <v>32077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8" t="str">
        <f>authorName</f>
        <v>Счетоводна Кантора Бахарян ЕООД, чрез Такухи Бахарян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291</v>
      </c>
      <c r="C103" s="636"/>
      <c r="D103" s="636"/>
      <c r="E103" s="636"/>
      <c r="M103" s="81"/>
    </row>
    <row r="104" spans="1:13" ht="21.75" customHeight="1">
      <c r="A104" s="614"/>
      <c r="B104" s="636" t="s">
        <v>291</v>
      </c>
      <c r="C104" s="636"/>
      <c r="D104" s="636"/>
      <c r="E104" s="636"/>
    </row>
    <row r="105" spans="1:13" ht="21.75" customHeight="1">
      <c r="A105" s="614"/>
      <c r="B105" s="636" t="s">
        <v>291</v>
      </c>
      <c r="C105" s="636"/>
      <c r="D105" s="636"/>
      <c r="E105" s="636"/>
      <c r="M105" s="81"/>
    </row>
    <row r="106" spans="1:13" ht="21.75" customHeight="1">
      <c r="A106" s="614"/>
      <c r="B106" s="636" t="s">
        <v>291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54:D55 C21:D22 C24:D27 C31:D31 C36:D39 C41:D45 C48:D51 C12:D19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topLeftCell="A37" zoomScale="86" zoomScaleNormal="86" zoomScaleSheetLayoutView="190" workbookViewId="0">
      <selection activeCell="C26" sqref="C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СОЛАР ЛОГИСТИК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203125790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2"/>
      <c r="H10" s="563"/>
      <c r="I10" s="619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>
        <v>5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67</v>
      </c>
      <c r="D13" s="276">
        <v>88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</v>
      </c>
      <c r="D14" s="276">
        <v>4</v>
      </c>
      <c r="E14" s="157" t="s">
        <v>309</v>
      </c>
      <c r="F14" s="202" t="s">
        <v>310</v>
      </c>
      <c r="G14" s="275">
        <v>17</v>
      </c>
      <c r="H14" s="276">
        <v>17</v>
      </c>
    </row>
    <row r="15" spans="1:9">
      <c r="A15" s="157" t="s">
        <v>311</v>
      </c>
      <c r="B15" s="155" t="s">
        <v>312</v>
      </c>
      <c r="C15" s="275">
        <v>28</v>
      </c>
      <c r="D15" s="276">
        <v>18</v>
      </c>
      <c r="E15" s="157" t="s">
        <v>95</v>
      </c>
      <c r="F15" s="202" t="s">
        <v>313</v>
      </c>
      <c r="G15" s="275">
        <v>15</v>
      </c>
      <c r="H15" s="276">
        <v>369</v>
      </c>
    </row>
    <row r="16" spans="1:9">
      <c r="A16" s="157" t="s">
        <v>314</v>
      </c>
      <c r="B16" s="155" t="s">
        <v>315</v>
      </c>
      <c r="C16" s="275">
        <v>3</v>
      </c>
      <c r="D16" s="276">
        <v>3</v>
      </c>
      <c r="E16" s="198" t="s">
        <v>68</v>
      </c>
      <c r="F16" s="224" t="s">
        <v>316</v>
      </c>
      <c r="G16" s="558">
        <f>SUM(G12:G15)</f>
        <v>32</v>
      </c>
      <c r="H16" s="559">
        <f>SUM(H12:H15)</f>
        <v>386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7"/>
      <c r="H18" s="568">
        <v>1</v>
      </c>
    </row>
    <row r="19" spans="1:8">
      <c r="A19" s="157" t="s">
        <v>323</v>
      </c>
      <c r="B19" s="155" t="s">
        <v>324</v>
      </c>
      <c r="C19" s="275">
        <v>6</v>
      </c>
      <c r="D19" s="276">
        <v>125</v>
      </c>
      <c r="E19" s="157" t="s">
        <v>325</v>
      </c>
      <c r="F19" s="199" t="s">
        <v>326</v>
      </c>
      <c r="G19" s="275"/>
      <c r="H19" s="276">
        <v>1</v>
      </c>
    </row>
    <row r="20" spans="1:8">
      <c r="A20" s="197" t="s">
        <v>327</v>
      </c>
      <c r="B20" s="155" t="s">
        <v>328</v>
      </c>
      <c r="C20" s="275"/>
      <c r="D20" s="276">
        <v>99</v>
      </c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8">
        <f>SUM(C12:C18)+C19</f>
        <v>106</v>
      </c>
      <c r="D22" s="559">
        <f>SUM(D12:D18)+D19</f>
        <v>243</v>
      </c>
      <c r="E22" s="157" t="s">
        <v>333</v>
      </c>
      <c r="F22" s="199" t="s">
        <v>334</v>
      </c>
      <c r="G22" s="275">
        <v>207</v>
      </c>
      <c r="H22" s="276">
        <v>154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>
        <v>23</v>
      </c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306</v>
      </c>
      <c r="H24" s="276">
        <v>192</v>
      </c>
    </row>
    <row r="25" spans="1:8" ht="31.5">
      <c r="A25" s="157" t="s">
        <v>340</v>
      </c>
      <c r="B25" s="199" t="s">
        <v>341</v>
      </c>
      <c r="C25" s="275">
        <v>416</v>
      </c>
      <c r="D25" s="276">
        <v>467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>
        <v>13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8">
        <f>SUM(G22:G26)</f>
        <v>513</v>
      </c>
      <c r="H27" s="559">
        <f>SUM(H22:H26)</f>
        <v>369</v>
      </c>
    </row>
    <row r="28" spans="1:8">
      <c r="A28" s="157" t="s">
        <v>95</v>
      </c>
      <c r="B28" s="199" t="s">
        <v>351</v>
      </c>
      <c r="C28" s="275">
        <v>2</v>
      </c>
      <c r="D28" s="276">
        <v>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8">
        <f>SUM(C25:C28)</f>
        <v>418</v>
      </c>
      <c r="D29" s="559">
        <f>SUM(D25:D28)</f>
        <v>481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524</v>
      </c>
      <c r="D31" s="214">
        <f>D29+D22</f>
        <v>724</v>
      </c>
      <c r="E31" s="211" t="s">
        <v>355</v>
      </c>
      <c r="F31" s="226" t="s">
        <v>356</v>
      </c>
      <c r="G31" s="213">
        <f>G16+G18+G27</f>
        <v>545</v>
      </c>
      <c r="H31" s="214">
        <f>H16+H18+H27</f>
        <v>756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21</v>
      </c>
      <c r="D33" s="205">
        <f>IF((H31-D31)&gt;0,H31-D31,0)</f>
        <v>32</v>
      </c>
      <c r="E33" s="195" t="s">
        <v>359</v>
      </c>
      <c r="F33" s="200" t="s">
        <v>360</v>
      </c>
      <c r="G33" s="558">
        <f>IF((C31-G31)&gt;0,C31-G31,0)</f>
        <v>0</v>
      </c>
      <c r="H33" s="559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4">
        <f>C31-C34+C35</f>
        <v>524</v>
      </c>
      <c r="D36" s="565">
        <f>D31-D34+D35</f>
        <v>724</v>
      </c>
      <c r="E36" s="222" t="s">
        <v>371</v>
      </c>
      <c r="F36" s="216" t="s">
        <v>372</v>
      </c>
      <c r="G36" s="227">
        <f>G35-G34+G31</f>
        <v>545</v>
      </c>
      <c r="H36" s="228">
        <f>H35-H34+H31</f>
        <v>756</v>
      </c>
    </row>
    <row r="37" spans="1:8">
      <c r="A37" s="221" t="s">
        <v>373</v>
      </c>
      <c r="B37" s="193" t="s">
        <v>374</v>
      </c>
      <c r="C37" s="213">
        <f>IF((G36-C36)&gt;0,G36-C36,0)</f>
        <v>21</v>
      </c>
      <c r="D37" s="214">
        <f>IF((H36-D36)&gt;0,H36-D36,0)</f>
        <v>32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8">
        <f>C39+C40+C41</f>
        <v>0</v>
      </c>
      <c r="D38" s="559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21</v>
      </c>
      <c r="D42" s="205">
        <f>+IF((H36-D36-D38)&gt;0,H36-D36-D38,0)</f>
        <v>32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19"/>
      <c r="H43" s="566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21</v>
      </c>
      <c r="D44" s="228">
        <f>IF(H42=0,IF(D42-D43&gt;0,D42-D43+H43,0),IF(H42-H43&lt;0,H43-H42+D42,0))</f>
        <v>32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0">
        <f>C36+C38+C42</f>
        <v>545</v>
      </c>
      <c r="D45" s="561">
        <f>D36+D38+D42</f>
        <v>756</v>
      </c>
      <c r="E45" s="230" t="s">
        <v>398</v>
      </c>
      <c r="F45" s="232" t="s">
        <v>399</v>
      </c>
      <c r="G45" s="560">
        <f>G42+G36</f>
        <v>545</v>
      </c>
      <c r="H45" s="561">
        <f>H42+H36</f>
        <v>756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8" t="str">
        <f>authorName</f>
        <v>Счетоводна Кантора Бахарян ЕООД, чрез Такухи Бахарян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0" zoomScale="82" zoomScaleNormal="82" zoomScaleSheetLayoutView="80" workbookViewId="0">
      <selection activeCell="C46" sqref="C4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СОЛАР ЛОГИСТИК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203125790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17</v>
      </c>
      <c r="D11" s="159">
        <v>22</v>
      </c>
    </row>
    <row r="12" spans="1:13">
      <c r="A12" s="237" t="s">
        <v>406</v>
      </c>
      <c r="B12" s="147" t="s">
        <v>407</v>
      </c>
      <c r="C12" s="160">
        <v>-60</v>
      </c>
      <c r="D12" s="159">
        <v>-65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-30</v>
      </c>
      <c r="D14" s="159">
        <v>-21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>
        <v>-17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-2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1">
        <f>SUM(C11:C20)</f>
        <v>-75</v>
      </c>
      <c r="D21" s="582">
        <f>SUM(D11:D20)</f>
        <v>-81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99</v>
      </c>
      <c r="D27" s="159">
        <v>338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-5149</v>
      </c>
      <c r="D28" s="159">
        <v>-17684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5575</v>
      </c>
      <c r="D29" s="159">
        <v>3598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>
        <v>23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1">
        <f>SUM(C23:C32)</f>
        <v>525</v>
      </c>
      <c r="D33" s="582">
        <f>SUM(D23:D32)</f>
        <v>-13725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79"/>
      <c r="D34" s="580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>
        <v>30167</v>
      </c>
    </row>
    <row r="38" spans="1:13">
      <c r="A38" s="237" t="s">
        <v>455</v>
      </c>
      <c r="B38" s="147" t="s">
        <v>456</v>
      </c>
      <c r="C38" s="160">
        <v>-57</v>
      </c>
      <c r="D38" s="159">
        <v>-15747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-244</v>
      </c>
      <c r="D40" s="159">
        <v>-525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-35</v>
      </c>
      <c r="D42" s="159">
        <v>-36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3">
        <f>SUM(C35:C42)</f>
        <v>-336</v>
      </c>
      <c r="D43" s="584">
        <f>SUM(D35:D42)</f>
        <v>13859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114</v>
      </c>
      <c r="D44" s="266">
        <f>D43+D33+D21</f>
        <v>53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25</v>
      </c>
      <c r="D45" s="268">
        <v>5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139</v>
      </c>
      <c r="D46" s="270">
        <f>D45+D44</f>
        <v>58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7">
        <f>pdeReportingDate</f>
        <v>46231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290</v>
      </c>
      <c r="B56" s="638" t="str">
        <f>authorName</f>
        <v>Счетоводна Кантора Бахарян ЕООД, чрез Такухи Бахарян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4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4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4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4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topLeftCell="A16" zoomScale="87" zoomScaleNormal="87" zoomScaleSheetLayoutView="175" workbookViewId="0">
      <selection activeCell="I31" sqref="I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СОЛАР ЛОГИСТИК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203125790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8">
        <f>'1-Баланс'!H18</f>
        <v>3803</v>
      </c>
      <c r="D13" s="518">
        <f>'1-Баланс'!H20</f>
        <v>0</v>
      </c>
      <c r="E13" s="518">
        <f>'1-Баланс'!H21</f>
        <v>1598</v>
      </c>
      <c r="F13" s="518">
        <f>'1-Баланс'!H23</f>
        <v>0</v>
      </c>
      <c r="G13" s="518">
        <f>'1-Баланс'!H24</f>
        <v>0</v>
      </c>
      <c r="H13" s="519"/>
      <c r="I13" s="518">
        <f>'1-Баланс'!H29+'1-Баланс'!H32</f>
        <v>898</v>
      </c>
      <c r="J13" s="518">
        <f>'1-Баланс'!H30+'1-Баланс'!H33</f>
        <v>-734</v>
      </c>
      <c r="K13" s="519"/>
      <c r="L13" s="518">
        <f>SUM(C13:K13)</f>
        <v>5565</v>
      </c>
      <c r="M13" s="520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8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8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8">
        <f>C13+C14</f>
        <v>3803</v>
      </c>
      <c r="D17" s="518">
        <f t="shared" ref="D17:M17" si="2">D13+D14</f>
        <v>0</v>
      </c>
      <c r="E17" s="518">
        <f t="shared" si="2"/>
        <v>1598</v>
      </c>
      <c r="F17" s="518">
        <f t="shared" si="2"/>
        <v>0</v>
      </c>
      <c r="G17" s="518">
        <f t="shared" si="2"/>
        <v>0</v>
      </c>
      <c r="H17" s="518">
        <f t="shared" si="2"/>
        <v>0</v>
      </c>
      <c r="I17" s="518">
        <f t="shared" si="2"/>
        <v>898</v>
      </c>
      <c r="J17" s="518">
        <f t="shared" si="2"/>
        <v>-734</v>
      </c>
      <c r="K17" s="518">
        <f t="shared" si="2"/>
        <v>0</v>
      </c>
      <c r="L17" s="518">
        <f t="shared" si="1"/>
        <v>5565</v>
      </c>
      <c r="M17" s="520">
        <f t="shared" si="2"/>
        <v>0</v>
      </c>
    </row>
    <row r="18" spans="1:14">
      <c r="A18" s="487" t="s">
        <v>508</v>
      </c>
      <c r="B18" s="488" t="s">
        <v>509</v>
      </c>
      <c r="C18" s="578"/>
      <c r="D18" s="578"/>
      <c r="E18" s="578"/>
      <c r="F18" s="578"/>
      <c r="G18" s="578"/>
      <c r="H18" s="578"/>
      <c r="I18" s="518">
        <f>+'1-Баланс'!G32</f>
        <v>21</v>
      </c>
      <c r="J18" s="518">
        <f>+'1-Баланс'!G33</f>
        <v>0</v>
      </c>
      <c r="K18" s="519"/>
      <c r="L18" s="518">
        <f t="shared" si="1"/>
        <v>21</v>
      </c>
      <c r="M18" s="566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8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8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8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8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8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8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8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8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-10</v>
      </c>
      <c r="D30" s="275"/>
      <c r="E30" s="275"/>
      <c r="F30" s="275"/>
      <c r="G30" s="275"/>
      <c r="H30" s="275"/>
      <c r="I30" s="275">
        <v>10</v>
      </c>
      <c r="J30" s="275"/>
      <c r="K30" s="275"/>
      <c r="L30" s="518">
        <f t="shared" si="1"/>
        <v>0</v>
      </c>
      <c r="M30" s="276"/>
    </row>
    <row r="31" spans="1:14">
      <c r="A31" s="487" t="s">
        <v>532</v>
      </c>
      <c r="B31" s="488" t="s">
        <v>533</v>
      </c>
      <c r="C31" s="518">
        <f>C19+C22+C23+C26+C30+C29+C17+C18</f>
        <v>3793</v>
      </c>
      <c r="D31" s="518">
        <f t="shared" ref="D31:M31" si="6">D19+D22+D23+D26+D30+D29+D17+D18</f>
        <v>0</v>
      </c>
      <c r="E31" s="518">
        <f t="shared" si="6"/>
        <v>1598</v>
      </c>
      <c r="F31" s="518">
        <f t="shared" si="6"/>
        <v>0</v>
      </c>
      <c r="G31" s="518">
        <f t="shared" si="6"/>
        <v>0</v>
      </c>
      <c r="H31" s="518">
        <f t="shared" si="6"/>
        <v>0</v>
      </c>
      <c r="I31" s="518">
        <f t="shared" si="6"/>
        <v>929</v>
      </c>
      <c r="J31" s="518">
        <f t="shared" si="6"/>
        <v>-734</v>
      </c>
      <c r="K31" s="518">
        <f t="shared" si="6"/>
        <v>0</v>
      </c>
      <c r="L31" s="518">
        <f t="shared" si="1"/>
        <v>5586</v>
      </c>
      <c r="M31" s="520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8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1">
        <f t="shared" ref="C34:K34" si="7">C31+C32+C33</f>
        <v>3793</v>
      </c>
      <c r="D34" s="521">
        <f t="shared" si="7"/>
        <v>0</v>
      </c>
      <c r="E34" s="521">
        <f t="shared" si="7"/>
        <v>1598</v>
      </c>
      <c r="F34" s="521">
        <f t="shared" si="7"/>
        <v>0</v>
      </c>
      <c r="G34" s="521">
        <f t="shared" si="7"/>
        <v>0</v>
      </c>
      <c r="H34" s="521">
        <f t="shared" si="7"/>
        <v>0</v>
      </c>
      <c r="I34" s="521">
        <f t="shared" si="7"/>
        <v>929</v>
      </c>
      <c r="J34" s="521">
        <f t="shared" si="7"/>
        <v>-734</v>
      </c>
      <c r="K34" s="521">
        <f t="shared" si="7"/>
        <v>0</v>
      </c>
      <c r="L34" s="521">
        <f t="shared" si="1"/>
        <v>5586</v>
      </c>
      <c r="M34" s="522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8" t="str">
        <f>authorName</f>
        <v>Счетоводна Кантора Бахарян ЕООД, чрез Такухи Бахарян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4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4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4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4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4"/>
      <c r="B47" s="636"/>
      <c r="C47" s="636"/>
      <c r="D47" s="636"/>
      <c r="E47" s="636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zoomScale="70" zoomScaleNormal="70" zoomScaleSheetLayoutView="100" workbookViewId="0">
      <selection activeCell="A63" sqref="A63:E6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СОЛАР ЛОГИСТИК АД</v>
      </c>
      <c r="B3" s="49"/>
      <c r="C3" s="16"/>
      <c r="D3" s="19"/>
    </row>
    <row r="4" spans="1:7">
      <c r="A4" s="62" t="str">
        <f>CONCATENATE("ЕИК по БУЛСТАТ: ", pdeBulstat)</f>
        <v>ЕИК по БУЛСТАТ: 203125790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599" t="s">
        <v>996</v>
      </c>
      <c r="B12" s="600"/>
      <c r="C12" s="77">
        <v>342</v>
      </c>
      <c r="D12" s="77">
        <v>100</v>
      </c>
      <c r="E12" s="77"/>
      <c r="F12" s="417">
        <f>C12-E12</f>
        <v>342</v>
      </c>
      <c r="G12" s="619"/>
    </row>
    <row r="13" spans="1:7">
      <c r="A13" s="599" t="s">
        <v>997</v>
      </c>
      <c r="B13" s="600"/>
      <c r="C13" s="77">
        <v>342</v>
      </c>
      <c r="D13" s="77">
        <v>100</v>
      </c>
      <c r="E13" s="77"/>
      <c r="F13" s="417">
        <f t="shared" ref="F13:F26" si="0">C13-E13</f>
        <v>342</v>
      </c>
    </row>
    <row r="14" spans="1:7">
      <c r="A14" s="599">
        <v>3</v>
      </c>
      <c r="B14" s="600"/>
      <c r="C14" s="77"/>
      <c r="D14" s="77"/>
      <c r="E14" s="77"/>
      <c r="F14" s="417">
        <f t="shared" si="0"/>
        <v>0</v>
      </c>
    </row>
    <row r="15" spans="1:7">
      <c r="A15" s="599">
        <v>4</v>
      </c>
      <c r="B15" s="600"/>
      <c r="C15" s="77"/>
      <c r="D15" s="77"/>
      <c r="E15" s="77"/>
      <c r="F15" s="417">
        <f t="shared" si="0"/>
        <v>0</v>
      </c>
    </row>
    <row r="16" spans="1:7">
      <c r="A16" s="599">
        <v>5</v>
      </c>
      <c r="B16" s="600"/>
      <c r="C16" s="77"/>
      <c r="D16" s="77"/>
      <c r="E16" s="77"/>
      <c r="F16" s="417">
        <f t="shared" si="0"/>
        <v>0</v>
      </c>
    </row>
    <row r="17" spans="1:8">
      <c r="A17" s="599">
        <v>6</v>
      </c>
      <c r="B17" s="600"/>
      <c r="C17" s="77"/>
      <c r="D17" s="77"/>
      <c r="E17" s="77"/>
      <c r="F17" s="417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7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7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7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7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7">
        <f t="shared" si="0"/>
        <v>0</v>
      </c>
      <c r="G22" s="619"/>
    </row>
    <row r="23" spans="1:8">
      <c r="A23" s="599">
        <v>12</v>
      </c>
      <c r="B23" s="600"/>
      <c r="C23" s="77"/>
      <c r="D23" s="77"/>
      <c r="E23" s="77"/>
      <c r="F23" s="417">
        <f t="shared" si="0"/>
        <v>0</v>
      </c>
      <c r="H23" s="619"/>
    </row>
    <row r="24" spans="1:8">
      <c r="A24" s="599">
        <v>13</v>
      </c>
      <c r="B24" s="600"/>
      <c r="C24" s="77"/>
      <c r="D24" s="77"/>
      <c r="E24" s="77"/>
      <c r="F24" s="417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7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684</v>
      </c>
      <c r="D27" s="419"/>
      <c r="E27" s="419">
        <f>SUM(E12:E26)</f>
        <v>0</v>
      </c>
      <c r="F27" s="419">
        <f>SUM(F12:F26)</f>
        <v>684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599">
        <v>1</v>
      </c>
      <c r="B29" s="600"/>
      <c r="C29" s="77"/>
      <c r="D29" s="77"/>
      <c r="E29" s="77"/>
      <c r="F29" s="417">
        <f>C29-E29</f>
        <v>0</v>
      </c>
    </row>
    <row r="30" spans="1:8">
      <c r="A30" s="599">
        <v>2</v>
      </c>
      <c r="B30" s="600"/>
      <c r="C30" s="77"/>
      <c r="D30" s="77"/>
      <c r="E30" s="77"/>
      <c r="F30" s="417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7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7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7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7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7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7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7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7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7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7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7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7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599">
        <v>1</v>
      </c>
      <c r="B46" s="600"/>
      <c r="C46" s="77"/>
      <c r="D46" s="77"/>
      <c r="E46" s="77"/>
      <c r="F46" s="417">
        <f>C46-E46</f>
        <v>0</v>
      </c>
    </row>
    <row r="47" spans="1:6">
      <c r="A47" s="599">
        <v>2</v>
      </c>
      <c r="B47" s="600"/>
      <c r="C47" s="77"/>
      <c r="D47" s="77"/>
      <c r="E47" s="77"/>
      <c r="F47" s="417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7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7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7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7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7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7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7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7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7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7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7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7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599" t="s">
        <v>998</v>
      </c>
      <c r="B63" s="600"/>
      <c r="C63" s="77">
        <v>8797</v>
      </c>
      <c r="D63" s="635"/>
      <c r="E63" s="77">
        <v>4817</v>
      </c>
      <c r="F63" s="417">
        <f>C63-E63</f>
        <v>3980</v>
      </c>
    </row>
    <row r="64" spans="1:6">
      <c r="A64" s="599">
        <v>2</v>
      </c>
      <c r="B64" s="600"/>
      <c r="C64" s="77"/>
      <c r="D64" s="77"/>
      <c r="E64" s="77"/>
      <c r="F64" s="417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7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7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7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7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7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7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7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7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7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7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7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7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8797</v>
      </c>
      <c r="D78" s="419"/>
      <c r="E78" s="419">
        <f>SUM(E63:E77)</f>
        <v>4817</v>
      </c>
      <c r="F78" s="419">
        <f>SUM(F63:F77)</f>
        <v>3980</v>
      </c>
    </row>
    <row r="79" spans="1:6">
      <c r="A79" s="454" t="s">
        <v>560</v>
      </c>
      <c r="B79" s="451" t="s">
        <v>561</v>
      </c>
      <c r="C79" s="419">
        <f>C78+C61+C44+C27</f>
        <v>9481</v>
      </c>
      <c r="D79" s="419"/>
      <c r="E79" s="419">
        <f>E78+E61+E44+E27</f>
        <v>4817</v>
      </c>
      <c r="F79" s="419">
        <f>F78+F61+F44+F27</f>
        <v>4664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599">
        <v>1</v>
      </c>
      <c r="B82" s="600"/>
      <c r="C82" s="77"/>
      <c r="D82" s="77"/>
      <c r="E82" s="77"/>
      <c r="F82" s="417">
        <f>C82-E82</f>
        <v>0</v>
      </c>
    </row>
    <row r="83" spans="1:6">
      <c r="A83" s="599">
        <v>2</v>
      </c>
      <c r="B83" s="600"/>
      <c r="C83" s="77"/>
      <c r="D83" s="77"/>
      <c r="E83" s="77"/>
      <c r="F83" s="417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7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7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7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7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7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7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7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7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7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7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7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7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599">
        <v>1</v>
      </c>
      <c r="B99" s="600"/>
      <c r="C99" s="77"/>
      <c r="D99" s="77"/>
      <c r="E99" s="77"/>
      <c r="F99" s="417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7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7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7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7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7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7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7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7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7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7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7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7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7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599">
        <v>1</v>
      </c>
      <c r="B116" s="600"/>
      <c r="C116" s="77"/>
      <c r="D116" s="77"/>
      <c r="E116" s="77"/>
      <c r="F116" s="417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7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7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7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7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7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7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7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7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7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7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7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7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7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599">
        <v>1</v>
      </c>
      <c r="B133" s="600"/>
      <c r="C133" s="77"/>
      <c r="D133" s="77"/>
      <c r="E133" s="77"/>
      <c r="F133" s="417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7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7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7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7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7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7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7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7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7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7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7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7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7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8" t="str">
        <f>authorName</f>
        <v>Счетоводна Кантора Бахарян ЕООД, чрез Такухи Бахарян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4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4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4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4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topLeftCell="A13" zoomScale="85" zoomScaleNormal="85" zoomScaleSheetLayoutView="80" workbookViewId="0">
      <selection activeCell="L18" sqref="L1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СОЛАР ЛОГИСТИК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203125790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697</v>
      </c>
      <c r="E13" s="287"/>
      <c r="F13" s="287"/>
      <c r="G13" s="283">
        <f t="shared" si="2"/>
        <v>697</v>
      </c>
      <c r="H13" s="287"/>
      <c r="I13" s="287"/>
      <c r="J13" s="283">
        <f t="shared" si="3"/>
        <v>697</v>
      </c>
      <c r="K13" s="287">
        <v>296</v>
      </c>
      <c r="L13" s="287">
        <v>2</v>
      </c>
      <c r="M13" s="287"/>
      <c r="N13" s="283">
        <f t="shared" si="4"/>
        <v>298</v>
      </c>
      <c r="O13" s="287"/>
      <c r="P13" s="287"/>
      <c r="Q13" s="283">
        <f t="shared" si="0"/>
        <v>298</v>
      </c>
      <c r="R13" s="297">
        <f t="shared" si="1"/>
        <v>399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2</v>
      </c>
      <c r="E18" s="287"/>
      <c r="F18" s="287"/>
      <c r="G18" s="283">
        <f t="shared" si="2"/>
        <v>2</v>
      </c>
      <c r="H18" s="287"/>
      <c r="I18" s="287"/>
      <c r="J18" s="283">
        <f t="shared" si="3"/>
        <v>2</v>
      </c>
      <c r="K18" s="287">
        <v>1</v>
      </c>
      <c r="L18" s="287"/>
      <c r="M18" s="287"/>
      <c r="N18" s="283">
        <f t="shared" si="4"/>
        <v>1</v>
      </c>
      <c r="O18" s="287"/>
      <c r="P18" s="287"/>
      <c r="Q18" s="283">
        <f t="shared" si="0"/>
        <v>1</v>
      </c>
      <c r="R18" s="297">
        <f t="shared" si="1"/>
        <v>1</v>
      </c>
    </row>
    <row r="19" spans="1:18">
      <c r="A19" s="296"/>
      <c r="B19" s="281" t="s">
        <v>549</v>
      </c>
      <c r="C19" s="129" t="s">
        <v>612</v>
      </c>
      <c r="D19" s="288">
        <f>SUM(D11:D18)</f>
        <v>699</v>
      </c>
      <c r="E19" s="288">
        <f>SUM(E11:E18)</f>
        <v>0</v>
      </c>
      <c r="F19" s="288">
        <f>SUM(F11:F18)</f>
        <v>0</v>
      </c>
      <c r="G19" s="283">
        <f t="shared" si="2"/>
        <v>699</v>
      </c>
      <c r="H19" s="288">
        <f>SUM(H11:H18)</f>
        <v>0</v>
      </c>
      <c r="I19" s="288">
        <f>SUM(I11:I18)</f>
        <v>0</v>
      </c>
      <c r="J19" s="283">
        <f t="shared" si="3"/>
        <v>699</v>
      </c>
      <c r="K19" s="288">
        <f>SUM(K11:K18)</f>
        <v>297</v>
      </c>
      <c r="L19" s="288">
        <f>SUM(L11:L18)</f>
        <v>2</v>
      </c>
      <c r="M19" s="288">
        <f>SUM(M11:M18)</f>
        <v>0</v>
      </c>
      <c r="N19" s="283">
        <f t="shared" si="4"/>
        <v>299</v>
      </c>
      <c r="O19" s="288">
        <f>SUM(O11:O18)</f>
        <v>0</v>
      </c>
      <c r="P19" s="288">
        <f>SUM(P11:P18)</f>
        <v>0</v>
      </c>
      <c r="Q19" s="283">
        <f t="shared" si="0"/>
        <v>299</v>
      </c>
      <c r="R19" s="297">
        <f t="shared" si="1"/>
        <v>400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684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684</v>
      </c>
      <c r="H30" s="293">
        <f t="shared" si="6"/>
        <v>0</v>
      </c>
      <c r="I30" s="293">
        <f t="shared" si="6"/>
        <v>0</v>
      </c>
      <c r="J30" s="293">
        <f t="shared" si="3"/>
        <v>684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684</v>
      </c>
    </row>
    <row r="31" spans="1:18">
      <c r="A31" s="296"/>
      <c r="B31" s="280" t="s">
        <v>124</v>
      </c>
      <c r="C31" s="126" t="s">
        <v>633</v>
      </c>
      <c r="D31" s="287">
        <v>684</v>
      </c>
      <c r="E31" s="287"/>
      <c r="F31" s="287"/>
      <c r="G31" s="283">
        <f t="shared" si="2"/>
        <v>684</v>
      </c>
      <c r="H31" s="287"/>
      <c r="I31" s="287"/>
      <c r="J31" s="283">
        <f t="shared" si="3"/>
        <v>684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684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684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684</v>
      </c>
      <c r="H41" s="288">
        <f t="shared" si="10"/>
        <v>0</v>
      </c>
      <c r="I41" s="288">
        <f t="shared" si="10"/>
        <v>0</v>
      </c>
      <c r="J41" s="283">
        <f t="shared" si="3"/>
        <v>684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684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1383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1383</v>
      </c>
      <c r="H43" s="306">
        <f t="shared" si="11"/>
        <v>0</v>
      </c>
      <c r="I43" s="306">
        <f t="shared" si="11"/>
        <v>0</v>
      </c>
      <c r="J43" s="306">
        <f t="shared" si="11"/>
        <v>1383</v>
      </c>
      <c r="K43" s="306">
        <f t="shared" si="11"/>
        <v>297</v>
      </c>
      <c r="L43" s="306">
        <f t="shared" si="11"/>
        <v>2</v>
      </c>
      <c r="M43" s="306">
        <f t="shared" si="11"/>
        <v>0</v>
      </c>
      <c r="N43" s="306">
        <f t="shared" si="11"/>
        <v>299</v>
      </c>
      <c r="O43" s="306">
        <f t="shared" si="11"/>
        <v>0</v>
      </c>
      <c r="P43" s="306">
        <f t="shared" si="11"/>
        <v>0</v>
      </c>
      <c r="Q43" s="306">
        <f t="shared" si="11"/>
        <v>299</v>
      </c>
      <c r="R43" s="307">
        <f t="shared" si="11"/>
        <v>1084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8" t="str">
        <f>authorName</f>
        <v>Счетоводна Кантора Бахарян ЕООД, чрез Такухи Бахарян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4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4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4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4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opLeftCell="A18" zoomScale="85" zoomScaleNormal="85" zoomScaleSheetLayoutView="80" workbookViewId="0">
      <selection activeCell="C98" sqref="C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СОЛАР ЛОГИСТИК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203125790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13</v>
      </c>
      <c r="D30" s="325">
        <v>13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14269</v>
      </c>
      <c r="D32" s="325">
        <v>14269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1</v>
      </c>
      <c r="D37" s="325">
        <v>1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</v>
      </c>
      <c r="D40" s="319">
        <f>SUM(D41:D44)</f>
        <v>5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5</v>
      </c>
      <c r="D44" s="325">
        <v>5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14288</v>
      </c>
      <c r="D45" s="386">
        <f>D26+D30+D31+D33+D32+D34+D35+D40</f>
        <v>14288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14288</v>
      </c>
      <c r="D46" s="392">
        <f>D45+D23+D21+D11</f>
        <v>14288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13000</v>
      </c>
      <c r="D65" s="160"/>
      <c r="E65" s="111">
        <f t="shared" si="1"/>
        <v>13000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13000</v>
      </c>
      <c r="D68" s="384">
        <f>D54+D58+D63+D64+D65+D66</f>
        <v>0</v>
      </c>
      <c r="E68" s="382">
        <f t="shared" si="1"/>
        <v>13000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7151</v>
      </c>
      <c r="D73" s="113">
        <f>SUM(D74:D76)</f>
        <v>7151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>
        <v>7151</v>
      </c>
      <c r="D74" s="160">
        <v>7151</v>
      </c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55</v>
      </c>
      <c r="D82" s="113">
        <f>SUM(D83:D86)</f>
        <v>55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55</v>
      </c>
      <c r="D84" s="160">
        <v>55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5344</v>
      </c>
      <c r="D87" s="111">
        <f>SUM(D88:D92)+D96</f>
        <v>5344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5334</v>
      </c>
      <c r="D88" s="160">
        <v>5334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9</v>
      </c>
      <c r="D89" s="160">
        <v>9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259</v>
      </c>
      <c r="D97" s="160">
        <v>259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12809</v>
      </c>
      <c r="D98" s="382">
        <f>D87+D82+D77+D73+D97</f>
        <v>12809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25809</v>
      </c>
      <c r="D99" s="376">
        <f>D98+D70+D68</f>
        <v>12809</v>
      </c>
      <c r="E99" s="376">
        <f>E98+E70+E68</f>
        <v>13000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2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290</v>
      </c>
      <c r="B113" s="638" t="str">
        <f>authorName</f>
        <v>Счетоводна Кантора Бахарян ЕООД, чрез Такухи Бахарян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291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291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291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291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topLeftCell="A7" zoomScale="85" zoomScaleNormal="85" zoomScaleSheetLayoutView="85" workbookViewId="0">
      <selection activeCell="F26" sqref="F26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СОЛАР ЛОГИСТИК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203125790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v>100</v>
      </c>
      <c r="D17" s="397"/>
      <c r="E17" s="397"/>
      <c r="F17" s="397">
        <v>684</v>
      </c>
      <c r="G17" s="397"/>
      <c r="H17" s="397"/>
      <c r="I17" s="398">
        <f t="shared" si="0"/>
        <v>684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100</v>
      </c>
      <c r="D18" s="404">
        <f t="shared" si="1"/>
        <v>0</v>
      </c>
      <c r="E18" s="404">
        <f t="shared" si="1"/>
        <v>0</v>
      </c>
      <c r="F18" s="404">
        <f t="shared" si="1"/>
        <v>684</v>
      </c>
      <c r="G18" s="404">
        <f t="shared" si="1"/>
        <v>0</v>
      </c>
      <c r="H18" s="404">
        <f t="shared" si="1"/>
        <v>0</v>
      </c>
      <c r="I18" s="405">
        <f t="shared" si="0"/>
        <v>684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146773</v>
      </c>
      <c r="D20" s="397"/>
      <c r="E20" s="397"/>
      <c r="F20" s="397">
        <v>251767.09999999998</v>
      </c>
      <c r="G20" s="397"/>
      <c r="H20" s="397"/>
      <c r="I20" s="398">
        <f t="shared" si="0"/>
        <v>251767.09999999998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4487832.9749999996</v>
      </c>
      <c r="D26" s="397"/>
      <c r="E26" s="397"/>
      <c r="F26" s="397">
        <v>8143192.9700000007</v>
      </c>
      <c r="G26" s="397"/>
      <c r="H26" s="397"/>
      <c r="I26" s="398">
        <f t="shared" si="0"/>
        <v>8143192.9700000007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4634605.9749999996</v>
      </c>
      <c r="D27" s="404">
        <f t="shared" si="2"/>
        <v>0</v>
      </c>
      <c r="E27" s="404">
        <f t="shared" si="2"/>
        <v>0</v>
      </c>
      <c r="F27" s="404">
        <f t="shared" si="2"/>
        <v>8394960.0700000003</v>
      </c>
      <c r="G27" s="404">
        <f t="shared" si="2"/>
        <v>0</v>
      </c>
      <c r="H27" s="404">
        <f t="shared" si="2"/>
        <v>0</v>
      </c>
      <c r="I27" s="405">
        <f t="shared" si="0"/>
        <v>8394960.0700000003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290</v>
      </c>
      <c r="B33" s="638" t="str">
        <f>authorName</f>
        <v>Счетоводна Кантора Бахарян ЕООД, чрез Такухи Бахарян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3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4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4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4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4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951e9f1d-26df-4e13-af31-63484411f8ff"/>
    <ds:schemaRef ds:uri="http://purl.org/dc/elements/1.1/"/>
    <ds:schemaRef ds:uri="http://www.w3.org/XML/1998/namespace"/>
    <ds:schemaRef ds:uri="http://schemas.microsoft.com/office/2006/documentManagement/types"/>
    <ds:schemaRef ds:uri="90af5458-20df-4aa2-bdd5-f68d473c3536"/>
    <ds:schemaRef ds:uri="http://schemas.microsoft.com/office/infopath/2007/PartnerControls"/>
    <ds:schemaRef ds:uri="http://schemas.openxmlformats.org/package/2006/metadata/core-properties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dcterms:created xsi:type="dcterms:W3CDTF">2006-09-16T00:00:00Z</dcterms:created>
  <dcterms:modified xsi:type="dcterms:W3CDTF">2026-07-30T12:05:11Z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