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1610" tabRatio="84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<sst xmlns="http://schemas.openxmlformats.org/spreadsheetml/2006/main" count="4327" uniqueCount="1008">
  <si>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</si>
  <si>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</si>
  <si>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</si>
  <si>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</si>
  <si>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</si>
  <si>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</si>
  <si>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</si>
  <si>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</si>
  <si>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</si>
  <si>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</si>
  <si>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</si>
  <si>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</si>
  <si>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</si>
  <si>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</si>
  <si>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</si>
  <si>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</si>
  <si>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</si>
  <si>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</si>
  <si>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</si>
  <si>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</si>
  <si>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</si>
  <si>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</si>
  <si>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</si>
  <si>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</si>
  <si>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</si>
  <si>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</si>
  <si>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</si>
  <si>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</si>
  <si>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</si>
  <si>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</si>
  <si>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</si>
  <si>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</si>
  <si>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</si>
  <si>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</si>
  <si>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</si>
  <si>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</si>
  <si>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</si>
  <si>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</si>
  <si>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</si>
  <si>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</si>
  <si>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</si>
  <si>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</si>
  <si>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</si>
  <si>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</si>
  <si>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</si>
  <si>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</si>
  <si>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</si>
  <si>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</si>
  <si>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</si>
  <si>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</si>
  <si>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</si>
  <si>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</si>
  <si>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</si>
  <si>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</si>
  <si>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</si>
  <si>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</si>
  <si>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</si>
  <si>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</si>
  <si>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</si>
  <si>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</si>
  <si>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</si>
  <si>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</si>
  <si>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</si>
  <si>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</si>
  <si>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</si>
  <si>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</si>
  <si>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</si>
  <si>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</si>
  <si>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</si>
  <si>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</si>
  <si>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</si>
  <si>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</si>
  <si>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</si>
  <si>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</si>
  <si>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</si>
  <si>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</si>
  <si>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</si>
  <si>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</si>
  <si>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</si>
  <si>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</si>
  <si>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</si>
  <si>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</si>
  <si>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</si>
  <si>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</si>
  <si>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</si>
  <si>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</si>
  <si>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</si>
  <si>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</si>
  <si>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</si>
  <si>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</si>
  <si>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</si>
  <si>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</si>
  <si>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</si>
  <si>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</si>
  <si>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</si>
  <si>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</si>
  <si>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</si>
  <si>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</si>
  <si>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</si>
  <si>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</si>
  <si>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</si>
  <si>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</si>
  <si>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</si>
  <si>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</si>
  <si>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</si>
  <si>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</si>
  <si>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</si>
  <si>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</si>
  <si>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</si>
  <si>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</si>
  <si>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</si>
  <si>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</si>
  <si>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</si>
  <si>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</si>
  <si>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</si>
  <si>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</si>
  <si>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</si>
  <si>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</si>
  <si>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</si>
  <si>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</si>
  <si>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</si>
  <si>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</si>
  <si>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</si>
  <si>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</si>
  <si>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</si>
  <si>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</si>
  <si>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</si>
  <si>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</si>
  <si>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</si>
  <si>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</si>
  <si>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</si>
  <si>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</si>
  <si>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</si>
  <si>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</si>
  <si>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</si>
  <si>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</si>
  <si>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</si>
  <si>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</si>
  <si>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</si>
  <si>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</si>
  <si>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</si>
  <si>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</si>
  <si>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</si>
  <si>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</si>
  <si>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</si>
  <si>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</si>
  <si>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</si>
  <si>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</si>
  <si>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</si>
  <si>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</si>
  <si>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</si>
  <si>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</si>
  <si>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</si>
  <si>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</si>
  <si>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</si>
  <si>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</si>
  <si>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</si>
  <si>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</si>
  <si>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</si>
  <si>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</si>
  <si>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</si>
  <si>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</si>
  <si>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</si>
  <si>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</si>
  <si>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</si>
  <si>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</si>
  <si>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</si>
  <si>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</si>
  <si>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</si>
  <si>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</si>
  <si>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</si>
  <si>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</si>
  <si>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</si>
  <si>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</si>
  <si>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</si>
  <si>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</si>
  <si>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</si>
  <si>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</si>
  <si>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</si>
  <si>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</si>
  <si>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</si>
  <si>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</si>
  <si>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</si>
  <si>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</si>
  <si>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</si>
  <si>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</si>
  <si>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</si>
  <si>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</si>
  <si>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</si>
  <si>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</si>
  <si>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</si>
  <si>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</si>
  <si>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</si>
  <si>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</si>
  <si>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</si>
  <si>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</si>
  <si>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</si>
  <si>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</si>
  <si>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</si>
  <si>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</si>
  <si>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</si>
  <si>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</si>
  <si>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</si>
  <si>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</si>
  <si>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</si>
  <si>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</si>
  <si>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</si>
  <si>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</si>
  <si>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</si>
  <si>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</si>
  <si>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</si>
  <si>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</si>
  <si>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</si>
  <si>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</si>
  <si>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</si>
  <si>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</si>
  <si>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</si>
  <si>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</si>
  <si>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</si>
  <si>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</si>
  <si>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</si>
  <si>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</si>
  <si>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</si>
  <si>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</si>
  <si>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</si>
  <si>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</si>
  <si>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</si>
  <si>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</si>
  <si>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</si>
  <si>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</si>
  <si>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</si>
  <si>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</si>
  <si>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</si>
  <si>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</si>
  <si>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</si>
  <si>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</si>
  <si>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</si>
  <si>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</si>
  <si>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</si>
  <si>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</si>
  <si>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</si>
  <si>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</si>
  <si>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</si>
  <si>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</si>
  <si>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</si>
  <si>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</si>
  <si>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</si>
  <si>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</si>
  <si>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</si>
  <si>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</si>
  <si>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</si>
  <si>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</si>
  <si>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</si>
  <si>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</si>
  <si>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</si>
  <si>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</si>
  <si>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</si>
  <si>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</si>
  <si>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</si>
  <si>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</si>
  <si>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</si>
  <si>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</si>
  <si>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</si>
  <si>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</si>
  <si>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</si>
  <si>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</si>
  <si>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</si>
  <si>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</si>
  <si>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</si>
  <si>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</si>
  <si>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</si>
  <si>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</si>
  <si>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</si>
  <si>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</si>
  <si>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</si>
  <si>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</si>
  <si>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</si>
  <si>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</si>
  <si>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</si>
  <si>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</si>
  <si>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</si>
  <si>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</si>
  <si>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</si>
  <si>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</si>
  <si>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</si>
  <si>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</si>
  <si>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</si>
  <si>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</si>
  <si>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</si>
  <si>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</si>
  <si>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</si>
  <si>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</si>
  <si>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</si>
  <si>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</si>
  <si>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</si>
  <si>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</si>
  <si>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</si>
  <si>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</si>
  <si>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</si>
  <si>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</si>
  <si>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</si>
  <si>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</si>
  <si>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</si>
  <si>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</si>
  <si>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</si>
  <si>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</si>
  <si>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</si>
  <si>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</si>
  <si>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</si>
  <si>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</si>
  <si>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</si>
  <si>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</si>
  <si>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</si>
  <si>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</si>
  <si>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</si>
  <si>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</si>
  <si>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</si>
  <si>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</si>
  <si>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</si>
  <si>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</si>
  <si>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</si>
  <si>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</si>
  <si>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</si>
  <si>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</si>
  <si>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</si>
  <si>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</si>
  <si>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</si>
  <si>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</si>
  <si>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</si>
  <si>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</si>
  <si>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</si>
  <si>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</si>
  <si>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</si>
  <si>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</si>
  <si>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</si>
  <si>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</si>
  <si>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</si>
  <si>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</si>
  <si>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</si>
  <si>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</si>
  <si>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</si>
  <si>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</si>
  <si>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</si>
  <si>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</si>
  <si>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</si>
  <si>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</si>
  <si>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</si>
  <si>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</si>
  <si>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</si>
  <si>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</si>
  <si>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</si>
  <si>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</si>
  <si>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</si>
  <si>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</si>
  <si>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</si>
  <si>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</si>
  <si>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</si>
  <si>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</si>
  <si>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</si>
  <si>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</si>
  <si>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</si>
  <si>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</si>
  <si>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</si>
  <si>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</si>
  <si>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</si>
  <si>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</si>
  <si>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</si>
  <si>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</si>
  <si>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</si>
  <si>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</si>
  <si>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</si>
  <si>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</si>
  <si>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</si>
  <si>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</si>
  <si>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</si>
  <si>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</si>
  <si>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</si>
  <si>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</si>
  <si>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</si>
  <si>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</si>
  <si>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</si>
  <si>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</si>
  <si>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</si>
  <si>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</si>
  <si>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</si>
  <si>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</si>
  <si>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</si>
  <si>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</si>
  <si>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</si>
  <si>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</si>
  <si>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</si>
  <si>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</si>
  <si>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</si>
  <si>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</si>
  <si>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</si>
  <si>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</si>
  <si>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</si>
  <si>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</si>
  <si>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</si>
  <si>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</si>
  <si>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</si>
  <si>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</si>
  <si>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</si>
  <si>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</si>
  <si>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</si>
  <si>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</si>
  <si>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</si>
  <si>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</si>
  <si>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</si>
  <si>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</si>
  <si>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</si>
  <si>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</si>
  <si>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</si>
  <si>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</si>
  <si>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</si>
  <si>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</si>
  <si>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</si>
  <si>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</si>
  <si>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</si>
  <si>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</si>
  <si>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</si>
  <si>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</si>
  <si>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</si>
  <si>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</si>
  <si>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</si>
  <si>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</si>
  <si>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</si>
  <si>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</si>
  <si>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</si>
  <si>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</si>
  <si>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</si>
  <si>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</si>
  <si>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</si>
  <si>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</si>
  <si>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</si>
  <si>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</si>
  <si>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</si>
  <si>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</si>
  <si>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</si>
  <si>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</si>
  <si>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</si>
  <si>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</si>
  <si>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</si>
  <si>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</si>
  <si>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</si>
  <si>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</si>
  <si>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</si>
  <si>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</si>
  <si>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</si>
  <si>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</si>
  <si>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</si>
  <si>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</si>
  <si>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</si>
  <si>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</si>
  <si>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</si>
  <si>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</si>
  <si>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</si>
  <si>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</si>
  <si>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</si>
  <si>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</si>
  <si>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</si>
  <si>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</si>
  <si>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</si>
  <si>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</si>
  <si>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</si>
  <si>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</si>
  <si>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</si>
  <si>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</si>
  <si>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</si>
  <si>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</si>
  <si>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</si>
  <si>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</si>
  <si>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</si>
  <si>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</si>
  <si>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</si>
  <si>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</si>
  <si>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</si>
  <si>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</si>
  <si>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</si>
  <si>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</si>
  <si>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</si>
  <si>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</si>
  <si>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</si>
  <si>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</si>
  <si>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</si>
  <si>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</si>
  <si>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</si>
  <si>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</si>
  <si>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</si>
  <si>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</si>
  <si>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</si>
  <si>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</si>
  <si>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</si>
  <si>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</si>
  <si>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</si>
  <si>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</si>
  <si>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</si>
  <si>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</si>
  <si>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</si>
  <si>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</si>
  <si>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</si>
  <si>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</si>
  <si>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</si>
  <si>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</si>
  <si>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</si>
  <si>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</si>
  <si>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</si>
  <si>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</si>
  <si>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</si>
  <si>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</si>
  <si>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</si>
  <si>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</si>
  <si>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</si>
  <si>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</si>
  <si>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</si>
  <si>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</si>
  <si>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</si>
  <si>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</si>
  <si>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</si>
  <si>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</si>
  <si>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</si>
  <si>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</si>
  <si>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</si>
  <si>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</si>
  <si>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</si>
  <si>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</si>
  <si>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</si>
  <si>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</si>
  <si>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</si>
  <si>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</si>
  <si>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</si>
  <si>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</si>
  <si>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</si>
  <si>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</si>
  <si>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</si>
  <si>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</si>
  <si>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</si>
  <si>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</si>
  <si>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</si>
  <si>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</si>
  <si>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</si>
  <si>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</si>
  <si>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</si>
  <si>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</si>
  <si>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</si>
  <si>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</si>
  <si>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</si>
  <si>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</si>
  <si>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</si>
  <si>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</si>
  <si>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</si>
  <si>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</si>
  <si>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</si>
  <si>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</si>
  <si>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</si>
  <si>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</si>
  <si>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</si>
  <si>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</si>
  <si>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</si>
  <si>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</si>
  <si>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</si>
  <si>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</si>
  <si>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</si>
  <si>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</si>
  <si>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</si>
  <si>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</si>
  <si>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</si>
  <si>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</si>
  <si>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</si>
  <si>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</si>
  <si>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</si>
  <si>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</si>
  <si>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</si>
  <si>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</si>
  <si>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</si>
  <si>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</si>
  <si>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</si>
  <si>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</si>
  <si>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</si>
  <si>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</si>
  <si>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</si>
  <si>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</si>
  <si>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</si>
  <si>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</si>
  <si>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</si>
  <si>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</si>
  <si>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</si>
  <si>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</si>
  <si>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</si>
  <si>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</si>
  <si>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</si>
  <si>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</si>
  <si>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</si>
  <si>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</si>
  <si>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</si>
  <si>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</si>
  <si>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</si>
  <si>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</si>
  <si>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</si>
  <si>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</si>
  <si>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</si>
  <si>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</si>
  <si>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</si>
  <si>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</si>
  <si>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</si>
  <si>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</si>
  <si>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</si>
  <si>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</si>
  <si>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</si>
  <si>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</si>
  <si>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</si>
  <si>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</si>
  <si>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</si>
  <si>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</si>
  <si>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</si>
  <si>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</si>
  <si>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</si>
  <si>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</si>
  <si>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</si>
  <si>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</si>
  <si>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</si>
  <si>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</si>
  <si>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</si>
  <si>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</si>
  <si>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</si>
  <si>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</si>
  <si>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</si>
  <si>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</si>
  <si>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</si>
  <si>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</si>
  <si>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</si>
  <si>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</si>
  <si>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</si>
  <si>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</si>
  <si>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</si>
  <si>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</si>
  <si>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</si>
  <si>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</si>
  <si>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</si>
  <si>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</si>
  <si>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</si>
  <si>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</si>
  <si>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</si>
  <si>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</si>
  <si>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</si>
  <si>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</si>
  <si>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</si>
  <si>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</si>
  <si>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</si>
  <si>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</si>
  <si>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</si>
  <si>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</si>
  <si>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</si>
  <si>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</si>
  <si>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</si>
  <si>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</si>
  <si>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</si>
  <si>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</si>
  <si>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</si>
  <si>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</si>
  <si>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</si>
  <si>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</si>
  <si>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</si>
  <si>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</si>
  <si>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</si>
  <si>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</si>
  <si>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</si>
  <si>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</si>
  <si>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</si>
  <si>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</si>
  <si>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</si>
  <si>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</si>
  <si>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</si>
  <si>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</si>
  <si>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</si>
  <si>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</si>
  <si>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</si>
  <si>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</si>
  <si>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</si>
  <si>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</si>
  <si>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</si>
  <si>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</si>
  <si>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</si>
  <si>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</si>
  <si>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</si>
  <si>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</si>
  <si>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</si>
  <si>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</si>
  <si>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</si>
  <si>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</si>
  <si>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</si>
  <si>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</si>
  <si>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</si>
  <si>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</si>
  <si>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</si>
  <si>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</si>
  <si>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</si>
  <si>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</si>
  <si>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</si>
  <si>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</si>
  <si>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</si>
  <si>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</si>
  <si>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</si>
  <si>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</si>
  <si>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</si>
  <si>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</si>
  <si>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</si>
  <si>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</si>
  <si>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</si>
  <si>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</si>
  <si>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</si>
  <si>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</si>
  <si>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</si>
  <si>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</si>
  <si>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</si>
  <si>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</si>
  <si>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</si>
  <si>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</si>
  <si>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</si>
  <si>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</si>
  <si>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</si>
  <si>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</si>
  <si>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</si>
  <si>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</si>
  <si>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</si>
  <si>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</si>
  <si>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</si>
  <si>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</si>
  <si>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</si>
  <si>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</si>
  <si>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</si>
  <si>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</si>
  <si>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</si>
  <si>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</si>
  <si>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</si>
  <si>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</si>
  <si>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</si>
  <si>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</si>
  <si>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</si>
  <si>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</si>
  <si>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</si>
  <si>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</si>
  <si>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</si>
  <si>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</si>
  <si>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</si>
  <si>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</si>
  <si>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</si>
  <si>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</si>
  <si>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</si>
  <si>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</si>
  <si>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</si>
  <si>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</si>
  <si>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</si>
  <si>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</si>
  <si>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</si>
  <si>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</si>
  <si>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</si>
  <si>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</si>
  <si>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</si>
  <si>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</si>
  <si>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</si>
  <si>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</si>
  <si>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</si>
  <si>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</si>
  <si>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</si>
  <si>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</si>
  <si>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</si>
  <si>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</si>
  <si>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</si>
  <si>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</si>
  <si>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</si>
  <si>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</si>
  <si>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</si>
  <si>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</si>
  <si>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</si>
  <si>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</si>
  <si>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</si>
  <si>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</si>
  <si>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</si>
  <si>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</si>
  <si>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</si>
  <si>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</si>
  <si>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</si>
  <si>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</si>
  <si>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</si>
  <si>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</si>
  <si>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</si>
  <si>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</si>
  <si>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</si>
  <si>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</si>
  <si>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</si>
  <si>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</si>
  <si>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</si>
  <si>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</si>
  <si>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</si>
  <si>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</si>
  <si>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</si>
  <si>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</si>
  <si>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</si>
  <si>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</si>
  <si>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</si>
  <si>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</si>
  <si>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</si>
  <si>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</si>
  <si>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</si>
  <si>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</si>
  <si>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</si>
  <si>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</si>
  <si>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</si>
  <si>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</si>
  <si>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</si>
  <si>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</si>
  <si>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</si>
  <si>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</si>
  <si>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</si>
  <si>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</si>
  <si>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</si>
  <si>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</si>
  <si>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</si>
  <si>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</si>
  <si>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</si>
  <si>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</si>
  <si>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</si>
  <si>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</si>
  <si>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</si>
  <si>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</si>
  <si>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</si>
  <si>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</si>
  <si>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</si>
  <si>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</si>
  <si>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</si>
  <si>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</si>
  <si>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</si>
  <si>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</si>
  <si>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</si>
  <si>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</si>
  <si>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</si>
  <si>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</si>
  <si>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</si>
  <si>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</si>
  <si>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</si>
  <si>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</si>
  <si>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</si>
  <si>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</si>
  <si>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</si>
  <si>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</si>
  <si>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</si>
  <si>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</si>
  <si>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</si>
  <si>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</si>
  <si>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</si>
  <si>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</si>
  <si>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</si>
  <si>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</si>
  <si>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</si>
  <si>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</si>
  <si>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</si>
  <si>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</si>
  <si>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</si>
  <si>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</si>
  <si>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</si>
  <si>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</si>
  <si>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</si>
  <si>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</si>
  <si>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</si>
  <si>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</si>
  <si>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</si>
  <si>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</si>
  <si>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</si>
  <si>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</si>
  <si>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</si>
  <si>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</si>
  <si>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</si>
  <si>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</si>
  <si>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</si>
  <si>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</si>
  <si>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</si>
  <si>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</si>
  <si>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</si>
  <si>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</si>
  <si>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</si>
  <si>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</si>
  <si>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</si>
  <si>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</si>
  <si>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</si>
  <si>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</si>
  <si>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</si>
  <si>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</si>
  <si>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</si>
  <si>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</si>
  <si>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</si>
  <si>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</si>
  <si>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</si>
  <si>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</si>
  <si>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</si>
  <si>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</si>
  <si>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</si>
  <si>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</si>
  <si>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</si>
  <si>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</si>
  <si>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</si>
  <si>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</si>
  <si>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</si>
  <si>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</si>
  <si>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</si>
  <si>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</si>
  <si>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</si>
  <si>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</si>
  <si>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</si>
  <si>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</si>
  <si>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</si>
  <si>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</si>
  <si>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</si>
  <si>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</si>
  <si>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</si>
  <si>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</si>
  <si>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</si>
  <si>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</si>
  <si>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</si>
  <si>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</si>
  <si>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</si>
  <si>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</si>
  <si>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</si>
  <si>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</si>
  <si>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</si>
  <si>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</si>
  <si>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</si>
  <si>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</si>
  <si>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</si>
  <si>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</si>
  <si>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</si>
  <si>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</si>
  <si>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</si>
  <si>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</si>
  <si>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</si>
  <si>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</si>
  <si>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</si>
  <si>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</si>
  <si>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</si>
  <si>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</si>
  <si>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</si>
  <si>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</si>
  <si>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</si>
  <si>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</si>
  <si>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</si>
  <si>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</si>
  <si>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</si>
  <si>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</si>
  <si>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</si>
  <si>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</si>
  <si>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</si>
  <si>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</si>
  <si>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</si>
  <si>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</si>
  <si>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</si>
  <si>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</si>
  <si>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</si>
  <si>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</si>
  <si>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</si>
  <si>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</si>
  <si>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</si>
  <si>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</si>
  <si>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</si>
  <si>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</si>
  <si>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</si>
  <si>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</si>
  <si>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</si>
  <si>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</si>
  <si>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</si>
  <si>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</si>
  <si>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</si>
  <si>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</si>
  <si>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</si>
  <si>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</si>
  <si>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</si>
  <si>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</si>
  <si>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</si>
  <si>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</si>
  <si>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</si>
  <si>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</si>
  <si>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</si>
  <si>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</si>
  <si>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</si>
  <si>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</si>
  <si>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</si>
  <si>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</si>
  <si>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</si>
  <si>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</si>
  <si>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</si>
  <si>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</si>
  <si>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</si>
  <si>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</si>
  <si>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</si>
  <si>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</si>
  <si>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</si>
  <si>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</si>
  <si>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</si>
  <si>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</si>
  <si>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</si>
  <si>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1. Сирма Ай Ти Ти 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</si>
  <si>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</si>
  <si>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</si>
  <si>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</si>
  <si>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</si>
  <si>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</si>
  <si>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</si>
  <si>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</si>
  <si>
    <t>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</si>
</sst>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26" sqref="B26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43281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43311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Николай Яцино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43281</v>
      </c>
    </row>
    <row r="11" spans="1:2" ht="15.75">
      <c r="A11" s="7" t="s">
        <v>977</v>
      </c>
      <c r="B11" s="576">
        <v>43311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997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998</v>
      </c>
    </row>
    <row r="24" spans="1:2" ht="15.75">
      <c r="A24" s="10" t="s">
        <v>918</v>
      </c>
      <c r="B24" s="688" t="s">
        <v>994</v>
      </c>
    </row>
    <row r="25" spans="1:2" ht="15.75">
      <c r="A25" s="7" t="s">
        <v>921</v>
      </c>
      <c r="B25" s="689" t="s">
        <v>1007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30.06.2018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83515</v>
      </c>
      <c r="D6" s="673">
        <f aca="true" t="shared" si="0" ref="D6:D15">C6-E6</f>
        <v>0</v>
      </c>
      <c r="E6" s="672">
        <f>'1-Баланс'!G95</f>
        <v>83515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69695</v>
      </c>
      <c r="D7" s="673">
        <f t="shared" si="0"/>
        <v>10809</v>
      </c>
      <c r="E7" s="672">
        <f>'1-Баланс'!G18</f>
        <v>58886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189</v>
      </c>
      <c r="D8" s="673">
        <f t="shared" si="0"/>
        <v>0</v>
      </c>
      <c r="E8" s="672">
        <f>ABS('2-Отчет за доходите'!C44)-ABS('2-Отчет за доходите'!G44)</f>
        <v>189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604</v>
      </c>
      <c r="D9" s="673">
        <f t="shared" si="0"/>
        <v>0</v>
      </c>
      <c r="E9" s="672">
        <f>'3-Отчет за паричния поток'!C45</f>
        <v>604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2391</v>
      </c>
      <c r="D10" s="673">
        <f t="shared" si="0"/>
        <v>0</v>
      </c>
      <c r="E10" s="672">
        <f>'3-Отчет за паричния поток'!C46</f>
        <v>2391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69695</v>
      </c>
      <c r="D11" s="673">
        <f t="shared" si="0"/>
        <v>0</v>
      </c>
      <c r="E11" s="672">
        <f>'4-Отчет за собствения капитал'!L34</f>
        <v>69695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56392</v>
      </c>
      <c r="D12" s="673">
        <f t="shared" si="0"/>
        <v>0</v>
      </c>
      <c r="E12" s="672">
        <f>'Справка 5'!C27+'Справка 5'!C97</f>
        <v>56392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7</v>
      </c>
      <c r="D13" s="673">
        <f t="shared" si="0"/>
        <v>0</v>
      </c>
      <c r="E13" s="672">
        <f>'Справка 5'!C44+'Справка 5'!C114</f>
        <v>7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214</v>
      </c>
      <c r="D14" s="673">
        <f t="shared" si="0"/>
        <v>0</v>
      </c>
      <c r="E14" s="672">
        <f>'Справка 5'!C61+'Справка 5'!C131</f>
        <v>214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0.05553923009109609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0.002711815768706507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0.013675832127351665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0.002263066514997306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1.0569963811821472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2.99763339070568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2.9677280550774525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0.5144148020654045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0.5144148020654045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0.2610062893081761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0.04074717116685626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0.11629705707076471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0.19829256044192553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0.1654792552236125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284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0.004074897768849989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0.12781740370898717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30.848214285714285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79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79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130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79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169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79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79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79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100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79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79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79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452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79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6604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79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79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5873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79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26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79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79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79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5901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79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79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79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79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56613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79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56392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79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7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79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214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79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79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79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79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79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79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79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79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56613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79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79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79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79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79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79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79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12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79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69582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79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79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79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79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79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79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81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79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81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79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10933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79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386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79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79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79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79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79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79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60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79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11403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79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79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79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79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79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79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79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79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56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79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2335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79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79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79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2391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79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58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79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13933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79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83515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79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79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79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79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-475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79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79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79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58886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79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5462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79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79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592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79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592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79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79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79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6054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79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4566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79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4580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79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79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79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189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79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79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4755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79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69695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79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79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79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9047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79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79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79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79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79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9058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79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79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79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60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79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54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79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9172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79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2411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79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79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2115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79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300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79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79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1654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79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79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83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79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79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79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79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56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79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4594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79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79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79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54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79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4648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79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83515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79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41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79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2965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79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164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79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607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79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62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79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81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79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-770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79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57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79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79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79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3207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79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95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79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79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79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14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79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109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79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3316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79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189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79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79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79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3316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79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189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79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79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79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79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79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189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79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79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189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79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3505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79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79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79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3267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79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136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79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3403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79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79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79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79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79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79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68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79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79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79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3505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79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79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79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79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3505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79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79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79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79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79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3505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79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3412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79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-3844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79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79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-588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79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79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-218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79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79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79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79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110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79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-1128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79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-61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79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79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-483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79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79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79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79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79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79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79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-1350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79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-1894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79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79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79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9333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79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-4499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79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-25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79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79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79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79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4809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79">
        <f t="shared" si="20"/>
        <v>43281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1787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79">
        <f t="shared" si="20"/>
        <v>43281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604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79">
        <f t="shared" si="20"/>
        <v>43281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2391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79">
        <f t="shared" si="20"/>
        <v>43281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2391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79">
        <f t="shared" si="20"/>
        <v>43281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79">
        <f aca="true" t="shared" si="23" ref="C218:C281">endDate</f>
        <v>43281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58886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79">
        <f t="shared" si="23"/>
        <v>43281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79">
        <f t="shared" si="23"/>
        <v>43281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79">
        <f t="shared" si="23"/>
        <v>43281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79">
        <f t="shared" si="23"/>
        <v>43281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58886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79">
        <f t="shared" si="23"/>
        <v>43281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79">
        <f t="shared" si="23"/>
        <v>43281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79">
        <f t="shared" si="23"/>
        <v>43281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79">
        <f t="shared" si="23"/>
        <v>43281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79">
        <f t="shared" si="23"/>
        <v>43281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79">
        <f t="shared" si="23"/>
        <v>43281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79">
        <f t="shared" si="23"/>
        <v>43281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79">
        <f t="shared" si="23"/>
        <v>43281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79">
        <f t="shared" si="23"/>
        <v>43281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79">
        <f t="shared" si="23"/>
        <v>43281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79">
        <f t="shared" si="23"/>
        <v>43281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79">
        <f t="shared" si="23"/>
        <v>43281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79">
        <f t="shared" si="23"/>
        <v>43281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79">
        <f t="shared" si="23"/>
        <v>43281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58886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79">
        <f t="shared" si="23"/>
        <v>43281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79">
        <f t="shared" si="23"/>
        <v>43281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79">
        <f t="shared" si="23"/>
        <v>43281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58886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79">
        <f t="shared" si="23"/>
        <v>43281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5462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79">
        <f t="shared" si="23"/>
        <v>43281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79">
        <f t="shared" si="23"/>
        <v>43281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79">
        <f t="shared" si="23"/>
        <v>43281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79">
        <f t="shared" si="23"/>
        <v>43281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5462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79">
        <f t="shared" si="23"/>
        <v>43281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79">
        <f t="shared" si="23"/>
        <v>43281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79">
        <f t="shared" si="23"/>
        <v>43281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79">
        <f t="shared" si="23"/>
        <v>43281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79">
        <f t="shared" si="23"/>
        <v>43281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79">
        <f t="shared" si="23"/>
        <v>43281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79">
        <f t="shared" si="23"/>
        <v>43281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79">
        <f t="shared" si="23"/>
        <v>43281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79">
        <f t="shared" si="23"/>
        <v>43281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79">
        <f t="shared" si="23"/>
        <v>43281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79">
        <f t="shared" si="23"/>
        <v>43281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79">
        <f t="shared" si="23"/>
        <v>43281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79">
        <f t="shared" si="23"/>
        <v>43281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79">
        <f t="shared" si="23"/>
        <v>43281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5462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79">
        <f t="shared" si="23"/>
        <v>43281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79">
        <f t="shared" si="23"/>
        <v>43281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79">
        <f t="shared" si="23"/>
        <v>43281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5462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79">
        <f t="shared" si="23"/>
        <v>43281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79">
        <f t="shared" si="23"/>
        <v>43281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79">
        <f t="shared" si="23"/>
        <v>43281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79">
        <f t="shared" si="23"/>
        <v>43281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79">
        <f t="shared" si="23"/>
        <v>43281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79">
        <f t="shared" si="23"/>
        <v>43281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79">
        <f t="shared" si="23"/>
        <v>43281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79">
        <f t="shared" si="23"/>
        <v>43281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79">
        <f t="shared" si="23"/>
        <v>43281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79">
        <f t="shared" si="23"/>
        <v>43281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79">
        <f t="shared" si="23"/>
        <v>43281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79">
        <f t="shared" si="23"/>
        <v>43281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79">
        <f t="shared" si="23"/>
        <v>43281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79">
        <f t="shared" si="23"/>
        <v>43281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79">
        <f t="shared" si="23"/>
        <v>43281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79">
        <f t="shared" si="23"/>
        <v>43281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79">
        <f t="shared" si="23"/>
        <v>43281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79">
        <f t="shared" si="23"/>
        <v>43281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79">
        <f t="shared" si="23"/>
        <v>43281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79">
        <f t="shared" si="23"/>
        <v>43281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79">
        <f aca="true" t="shared" si="26" ref="C282:C345">endDate</f>
        <v>43281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79">
        <f t="shared" si="26"/>
        <v>43281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79">
        <f t="shared" si="26"/>
        <v>43281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311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79">
        <f t="shared" si="26"/>
        <v>43281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79">
        <f t="shared" si="26"/>
        <v>43281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79">
        <f t="shared" si="26"/>
        <v>43281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79">
        <f t="shared" si="26"/>
        <v>43281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311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79">
        <f t="shared" si="26"/>
        <v>43281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79">
        <f t="shared" si="26"/>
        <v>43281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281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79">
        <f t="shared" si="26"/>
        <v>43281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79">
        <f t="shared" si="26"/>
        <v>43281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281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79">
        <f t="shared" si="26"/>
        <v>43281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79">
        <f t="shared" si="26"/>
        <v>43281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79">
        <f t="shared" si="26"/>
        <v>43281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79">
        <f t="shared" si="26"/>
        <v>43281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79">
        <f t="shared" si="26"/>
        <v>43281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79">
        <f t="shared" si="26"/>
        <v>43281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79">
        <f t="shared" si="26"/>
        <v>43281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79">
        <f t="shared" si="26"/>
        <v>43281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79">
        <f t="shared" si="26"/>
        <v>43281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79">
        <f t="shared" si="26"/>
        <v>43281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592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79">
        <f t="shared" si="26"/>
        <v>43281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79">
        <f t="shared" si="26"/>
        <v>43281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79">
        <f t="shared" si="26"/>
        <v>43281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592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79">
        <f t="shared" si="26"/>
        <v>43281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79">
        <f t="shared" si="26"/>
        <v>43281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79">
        <f t="shared" si="26"/>
        <v>43281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79">
        <f t="shared" si="26"/>
        <v>43281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79">
        <f t="shared" si="26"/>
        <v>43281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79">
        <f t="shared" si="26"/>
        <v>43281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79">
        <f t="shared" si="26"/>
        <v>43281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79">
        <f t="shared" si="26"/>
        <v>43281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79">
        <f t="shared" si="26"/>
        <v>43281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79">
        <f t="shared" si="26"/>
        <v>43281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79">
        <f t="shared" si="26"/>
        <v>43281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79">
        <f t="shared" si="26"/>
        <v>43281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79">
        <f t="shared" si="26"/>
        <v>43281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79">
        <f t="shared" si="26"/>
        <v>43281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79">
        <f t="shared" si="26"/>
        <v>43281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79">
        <f t="shared" si="26"/>
        <v>43281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79">
        <f t="shared" si="26"/>
        <v>43281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79">
        <f t="shared" si="26"/>
        <v>43281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79">
        <f t="shared" si="26"/>
        <v>43281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79">
        <f t="shared" si="26"/>
        <v>43281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79">
        <f t="shared" si="26"/>
        <v>43281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79">
        <f t="shared" si="26"/>
        <v>43281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79">
        <f t="shared" si="26"/>
        <v>43281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79">
        <f t="shared" si="26"/>
        <v>43281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79">
        <f t="shared" si="26"/>
        <v>43281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79">
        <f t="shared" si="26"/>
        <v>43281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79">
        <f t="shared" si="26"/>
        <v>43281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79">
        <f t="shared" si="26"/>
        <v>43281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79">
        <f t="shared" si="26"/>
        <v>43281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79">
        <f t="shared" si="26"/>
        <v>43281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79">
        <f t="shared" si="26"/>
        <v>43281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79">
        <f t="shared" si="26"/>
        <v>43281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79">
        <f t="shared" si="26"/>
        <v>43281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79">
        <f t="shared" si="26"/>
        <v>43281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79">
        <f t="shared" si="26"/>
        <v>43281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79">
        <f t="shared" si="26"/>
        <v>43281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79">
        <f t="shared" si="26"/>
        <v>43281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79">
        <f t="shared" si="26"/>
        <v>43281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79">
        <f t="shared" si="26"/>
        <v>43281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79">
        <f t="shared" si="26"/>
        <v>43281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79">
        <f aca="true" t="shared" si="29" ref="C346:C409">endDate</f>
        <v>43281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79">
        <f t="shared" si="29"/>
        <v>43281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79">
        <f t="shared" si="29"/>
        <v>43281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79">
        <f t="shared" si="29"/>
        <v>43281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79">
        <f t="shared" si="29"/>
        <v>43281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4861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79">
        <f t="shared" si="29"/>
        <v>43281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79">
        <f t="shared" si="29"/>
        <v>43281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79">
        <f t="shared" si="29"/>
        <v>43281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79">
        <f t="shared" si="29"/>
        <v>43281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4861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79">
        <f t="shared" si="29"/>
        <v>43281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189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79">
        <f t="shared" si="29"/>
        <v>43281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-281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79">
        <f t="shared" si="29"/>
        <v>43281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79">
        <f t="shared" si="29"/>
        <v>43281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-281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79">
        <f t="shared" si="29"/>
        <v>43281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79">
        <f t="shared" si="29"/>
        <v>43281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79">
        <f t="shared" si="29"/>
        <v>43281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79">
        <f t="shared" si="29"/>
        <v>43281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79">
        <f t="shared" si="29"/>
        <v>43281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79">
        <f t="shared" si="29"/>
        <v>43281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79">
        <f t="shared" si="29"/>
        <v>43281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79">
        <f t="shared" si="29"/>
        <v>43281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79">
        <f t="shared" si="29"/>
        <v>43281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79">
        <f t="shared" si="29"/>
        <v>43281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4769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79">
        <f t="shared" si="29"/>
        <v>43281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79">
        <f t="shared" si="29"/>
        <v>43281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79">
        <f t="shared" si="29"/>
        <v>43281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4769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79">
        <f t="shared" si="29"/>
        <v>43281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79">
        <f t="shared" si="29"/>
        <v>43281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79">
        <f t="shared" si="29"/>
        <v>43281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79">
        <f t="shared" si="29"/>
        <v>43281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79">
        <f t="shared" si="29"/>
        <v>43281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79">
        <f t="shared" si="29"/>
        <v>43281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79">
        <f t="shared" si="29"/>
        <v>43281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79">
        <f t="shared" si="29"/>
        <v>43281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79">
        <f t="shared" si="29"/>
        <v>43281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79">
        <f t="shared" si="29"/>
        <v>43281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79">
        <f t="shared" si="29"/>
        <v>43281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79">
        <f t="shared" si="29"/>
        <v>43281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79">
        <f t="shared" si="29"/>
        <v>43281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79">
        <f t="shared" si="29"/>
        <v>43281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79">
        <f t="shared" si="29"/>
        <v>43281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79">
        <f t="shared" si="29"/>
        <v>43281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79">
        <f t="shared" si="29"/>
        <v>43281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79">
        <f t="shared" si="29"/>
        <v>43281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79">
        <f t="shared" si="29"/>
        <v>43281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-14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79">
        <f t="shared" si="29"/>
        <v>43281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79">
        <f t="shared" si="29"/>
        <v>43281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79">
        <f t="shared" si="29"/>
        <v>43281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-14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79">
        <f t="shared" si="29"/>
        <v>43281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79">
        <f t="shared" si="29"/>
        <v>43281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79">
        <f t="shared" si="29"/>
        <v>43281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79">
        <f t="shared" si="29"/>
        <v>43281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79">
        <f t="shared" si="29"/>
        <v>43281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79">
        <f t="shared" si="29"/>
        <v>43281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79">
        <f t="shared" si="29"/>
        <v>43281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79">
        <f t="shared" si="29"/>
        <v>43281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79">
        <f t="shared" si="29"/>
        <v>43281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79">
        <f t="shared" si="29"/>
        <v>43281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79">
        <f t="shared" si="29"/>
        <v>43281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79">
        <f t="shared" si="29"/>
        <v>43281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79">
        <f t="shared" si="29"/>
        <v>43281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79">
        <f t="shared" si="29"/>
        <v>43281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79">
        <f t="shared" si="29"/>
        <v>43281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79">
        <f t="shared" si="29"/>
        <v>43281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79">
        <f aca="true" t="shared" si="32" ref="C410:C459">endDate</f>
        <v>43281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79">
        <f t="shared" si="32"/>
        <v>43281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79">
        <f t="shared" si="32"/>
        <v>43281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79">
        <f t="shared" si="32"/>
        <v>43281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79">
        <f t="shared" si="32"/>
        <v>43281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79">
        <f t="shared" si="32"/>
        <v>43281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79">
        <f t="shared" si="32"/>
        <v>43281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69506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79">
        <f t="shared" si="32"/>
        <v>43281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79">
        <f t="shared" si="32"/>
        <v>43281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79">
        <f t="shared" si="32"/>
        <v>43281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79">
        <f t="shared" si="32"/>
        <v>43281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69506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79">
        <f t="shared" si="32"/>
        <v>43281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189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79">
        <f t="shared" si="32"/>
        <v>43281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79">
        <f t="shared" si="32"/>
        <v>43281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79">
        <f t="shared" si="32"/>
        <v>43281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79">
        <f t="shared" si="32"/>
        <v>43281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79">
        <f t="shared" si="32"/>
        <v>43281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79">
        <f t="shared" si="32"/>
        <v>43281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79">
        <f t="shared" si="32"/>
        <v>43281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79">
        <f t="shared" si="32"/>
        <v>43281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79">
        <f t="shared" si="32"/>
        <v>43281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79">
        <f t="shared" si="32"/>
        <v>43281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79">
        <f t="shared" si="32"/>
        <v>43281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79">
        <f t="shared" si="32"/>
        <v>43281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79">
        <f t="shared" si="32"/>
        <v>43281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69695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79">
        <f t="shared" si="32"/>
        <v>43281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79">
        <f t="shared" si="32"/>
        <v>43281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79">
        <f t="shared" si="32"/>
        <v>43281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69695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79">
        <f t="shared" si="32"/>
        <v>43281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79">
        <f t="shared" si="32"/>
        <v>43281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79">
        <f t="shared" si="32"/>
        <v>43281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79">
        <f t="shared" si="32"/>
        <v>43281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79">
        <f t="shared" si="32"/>
        <v>43281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79">
        <f t="shared" si="32"/>
        <v>43281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79">
        <f t="shared" si="32"/>
        <v>43281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79">
        <f t="shared" si="32"/>
        <v>43281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79">
        <f t="shared" si="32"/>
        <v>43281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79">
        <f t="shared" si="32"/>
        <v>43281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79">
        <f t="shared" si="32"/>
        <v>43281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79">
        <f t="shared" si="32"/>
        <v>43281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79">
        <f t="shared" si="32"/>
        <v>43281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79">
        <f t="shared" si="32"/>
        <v>43281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79">
        <f t="shared" si="32"/>
        <v>43281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79">
        <f t="shared" si="32"/>
        <v>43281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79">
        <f t="shared" si="32"/>
        <v>43281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79">
        <f t="shared" si="32"/>
        <v>43281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79">
        <f t="shared" si="32"/>
        <v>43281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79">
        <f t="shared" si="32"/>
        <v>43281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79">
        <f t="shared" si="32"/>
        <v>43281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79">
        <f t="shared" si="32"/>
        <v>43281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79">
        <f aca="true" t="shared" si="35" ref="C461:C524">endDate</f>
        <v>43281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79">
        <f t="shared" si="35"/>
        <v>43281</v>
      </c>
      <c r="D462" s="105" t="s">
        <v>526</v>
      </c>
      <c r="E462" s="494">
        <v>1</v>
      </c>
      <c r="F462" s="105" t="s">
        <v>525</v>
      </c>
      <c r="H462" s="105">
        <f>'Справка 6'!D12</f>
        <v>143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79">
        <f t="shared" si="35"/>
        <v>43281</v>
      </c>
      <c r="D463" s="105" t="s">
        <v>529</v>
      </c>
      <c r="E463" s="494">
        <v>1</v>
      </c>
      <c r="F463" s="105" t="s">
        <v>528</v>
      </c>
      <c r="H463" s="105">
        <f>'Справка 6'!D13</f>
        <v>633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79">
        <f t="shared" si="35"/>
        <v>43281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79">
        <f t="shared" si="35"/>
        <v>43281</v>
      </c>
      <c r="D465" s="105" t="s">
        <v>535</v>
      </c>
      <c r="E465" s="494">
        <v>1</v>
      </c>
      <c r="F465" s="105" t="s">
        <v>534</v>
      </c>
      <c r="H465" s="105">
        <f>'Справка 6'!D15</f>
        <v>28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79">
        <f t="shared" si="35"/>
        <v>43281</v>
      </c>
      <c r="D466" s="105" t="s">
        <v>537</v>
      </c>
      <c r="E466" s="494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79">
        <f t="shared" si="35"/>
        <v>43281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79">
        <f t="shared" si="35"/>
        <v>43281</v>
      </c>
      <c r="D468" s="105" t="s">
        <v>543</v>
      </c>
      <c r="E468" s="494">
        <v>1</v>
      </c>
      <c r="F468" s="105" t="s">
        <v>542</v>
      </c>
      <c r="H468" s="105">
        <f>'Справка 6'!D18</f>
        <v>24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79">
        <f t="shared" si="35"/>
        <v>43281</v>
      </c>
      <c r="D469" s="105" t="s">
        <v>545</v>
      </c>
      <c r="E469" s="494">
        <v>1</v>
      </c>
      <c r="F469" s="105" t="s">
        <v>828</v>
      </c>
      <c r="H469" s="105">
        <f>'Справка 6'!D19</f>
        <v>878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79">
        <f t="shared" si="35"/>
        <v>43281</v>
      </c>
      <c r="D470" s="105" t="s">
        <v>547</v>
      </c>
      <c r="E470" s="494">
        <v>1</v>
      </c>
      <c r="F470" s="105" t="s">
        <v>546</v>
      </c>
      <c r="H470" s="105">
        <f>'Справка 6'!D20</f>
        <v>7750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79">
        <f t="shared" si="35"/>
        <v>43281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79">
        <f t="shared" si="35"/>
        <v>43281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79">
        <f t="shared" si="35"/>
        <v>43281</v>
      </c>
      <c r="D473" s="105" t="s">
        <v>555</v>
      </c>
      <c r="E473" s="494">
        <v>1</v>
      </c>
      <c r="F473" s="105" t="s">
        <v>554</v>
      </c>
      <c r="H473" s="105">
        <f>'Справка 6'!D24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79">
        <f t="shared" si="35"/>
        <v>43281</v>
      </c>
      <c r="D474" s="105" t="s">
        <v>557</v>
      </c>
      <c r="E474" s="494">
        <v>1</v>
      </c>
      <c r="F474" s="105" t="s">
        <v>556</v>
      </c>
      <c r="H474" s="105">
        <f>'Справка 6'!D25</f>
        <v>5103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79">
        <f t="shared" si="35"/>
        <v>43281</v>
      </c>
      <c r="D475" s="105" t="s">
        <v>558</v>
      </c>
      <c r="E475" s="494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79">
        <f t="shared" si="35"/>
        <v>43281</v>
      </c>
      <c r="D476" s="105" t="s">
        <v>560</v>
      </c>
      <c r="E476" s="494">
        <v>1</v>
      </c>
      <c r="F476" s="105" t="s">
        <v>863</v>
      </c>
      <c r="H476" s="105">
        <f>'Справка 6'!D27</f>
        <v>5164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79">
        <f t="shared" si="35"/>
        <v>43281</v>
      </c>
      <c r="D477" s="105" t="s">
        <v>562</v>
      </c>
      <c r="E477" s="494">
        <v>1</v>
      </c>
      <c r="F477" s="105" t="s">
        <v>561</v>
      </c>
      <c r="H477" s="105">
        <f>'Справка 6'!D29</f>
        <v>56613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79">
        <f t="shared" si="35"/>
        <v>43281</v>
      </c>
      <c r="D478" s="105" t="s">
        <v>563</v>
      </c>
      <c r="E478" s="494">
        <v>1</v>
      </c>
      <c r="F478" s="105" t="s">
        <v>108</v>
      </c>
      <c r="H478" s="105">
        <f>'Справка 6'!D30</f>
        <v>56392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79">
        <f t="shared" si="35"/>
        <v>43281</v>
      </c>
      <c r="D479" s="105" t="s">
        <v>564</v>
      </c>
      <c r="E479" s="494">
        <v>1</v>
      </c>
      <c r="F479" s="105" t="s">
        <v>110</v>
      </c>
      <c r="H479" s="105">
        <f>'Справка 6'!D31</f>
        <v>7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79">
        <f t="shared" si="35"/>
        <v>43281</v>
      </c>
      <c r="D480" s="105" t="s">
        <v>565</v>
      </c>
      <c r="E480" s="494">
        <v>1</v>
      </c>
      <c r="F480" s="105" t="s">
        <v>113</v>
      </c>
      <c r="H480" s="105">
        <f>'Справка 6'!D32</f>
        <v>214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79">
        <f t="shared" si="35"/>
        <v>43281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79">
        <f t="shared" si="35"/>
        <v>43281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79">
        <f t="shared" si="35"/>
        <v>43281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79">
        <f t="shared" si="35"/>
        <v>43281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79">
        <f t="shared" si="35"/>
        <v>43281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79">
        <f t="shared" si="35"/>
        <v>43281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79">
        <f t="shared" si="35"/>
        <v>43281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79">
        <f t="shared" si="35"/>
        <v>43281</v>
      </c>
      <c r="D488" s="105" t="s">
        <v>578</v>
      </c>
      <c r="E488" s="494">
        <v>1</v>
      </c>
      <c r="F488" s="105" t="s">
        <v>827</v>
      </c>
      <c r="H488" s="105">
        <f>'Справка 6'!D40</f>
        <v>56613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79">
        <f t="shared" si="35"/>
        <v>43281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79">
        <f t="shared" si="35"/>
        <v>43281</v>
      </c>
      <c r="D490" s="105" t="s">
        <v>583</v>
      </c>
      <c r="E490" s="494">
        <v>1</v>
      </c>
      <c r="F490" s="105" t="s">
        <v>582</v>
      </c>
      <c r="H490" s="105">
        <f>'Справка 6'!D42</f>
        <v>70405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79">
        <f t="shared" si="35"/>
        <v>43281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79">
        <f t="shared" si="35"/>
        <v>43281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79">
        <f t="shared" si="35"/>
        <v>43281</v>
      </c>
      <c r="D493" s="105" t="s">
        <v>529</v>
      </c>
      <c r="E493" s="494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79">
        <f t="shared" si="35"/>
        <v>43281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79">
        <f t="shared" si="35"/>
        <v>43281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79">
        <f t="shared" si="35"/>
        <v>43281</v>
      </c>
      <c r="D496" s="105" t="s">
        <v>537</v>
      </c>
      <c r="E496" s="494">
        <v>2</v>
      </c>
      <c r="F496" s="105" t="s">
        <v>536</v>
      </c>
      <c r="H496" s="105">
        <f>'Справка 6'!E16</f>
        <v>72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79">
        <f t="shared" si="35"/>
        <v>43281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79">
        <f t="shared" si="35"/>
        <v>43281</v>
      </c>
      <c r="D498" s="105" t="s">
        <v>543</v>
      </c>
      <c r="E498" s="494">
        <v>2</v>
      </c>
      <c r="F498" s="105" t="s">
        <v>542</v>
      </c>
      <c r="H498" s="105">
        <f>'Справка 6'!E18</f>
        <v>19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79">
        <f t="shared" si="35"/>
        <v>43281</v>
      </c>
      <c r="D499" s="105" t="s">
        <v>545</v>
      </c>
      <c r="E499" s="494">
        <v>2</v>
      </c>
      <c r="F499" s="105" t="s">
        <v>828</v>
      </c>
      <c r="H499" s="105">
        <f>'Справка 6'!E19</f>
        <v>106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79">
        <f t="shared" si="35"/>
        <v>43281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79">
        <f t="shared" si="35"/>
        <v>43281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79">
        <f t="shared" si="35"/>
        <v>43281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79">
        <f t="shared" si="35"/>
        <v>43281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79">
        <f t="shared" si="35"/>
        <v>43281</v>
      </c>
      <c r="D504" s="105" t="s">
        <v>557</v>
      </c>
      <c r="E504" s="494">
        <v>2</v>
      </c>
      <c r="F504" s="105" t="s">
        <v>556</v>
      </c>
      <c r="H504" s="105">
        <f>'Справка 6'!E25</f>
        <v>770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79">
        <f t="shared" si="35"/>
        <v>43281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79">
        <f t="shared" si="35"/>
        <v>43281</v>
      </c>
      <c r="D506" s="105" t="s">
        <v>560</v>
      </c>
      <c r="E506" s="494">
        <v>2</v>
      </c>
      <c r="F506" s="105" t="s">
        <v>863</v>
      </c>
      <c r="H506" s="105">
        <f>'Справка 6'!E27</f>
        <v>770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79">
        <f t="shared" si="35"/>
        <v>43281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79">
        <f t="shared" si="35"/>
        <v>43281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79">
        <f t="shared" si="35"/>
        <v>43281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79">
        <f t="shared" si="35"/>
        <v>43281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79">
        <f t="shared" si="35"/>
        <v>43281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79">
        <f t="shared" si="35"/>
        <v>43281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79">
        <f t="shared" si="35"/>
        <v>43281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79">
        <f t="shared" si="35"/>
        <v>43281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79">
        <f t="shared" si="35"/>
        <v>43281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79">
        <f t="shared" si="35"/>
        <v>43281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79">
        <f t="shared" si="35"/>
        <v>43281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79">
        <f t="shared" si="35"/>
        <v>43281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79">
        <f t="shared" si="35"/>
        <v>43281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79">
        <f t="shared" si="35"/>
        <v>43281</v>
      </c>
      <c r="D520" s="105" t="s">
        <v>583</v>
      </c>
      <c r="E520" s="494">
        <v>2</v>
      </c>
      <c r="F520" s="105" t="s">
        <v>582</v>
      </c>
      <c r="H520" s="105">
        <f>'Справка 6'!E42</f>
        <v>876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79">
        <f t="shared" si="35"/>
        <v>43281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79">
        <f t="shared" si="35"/>
        <v>43281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79">
        <f t="shared" si="35"/>
        <v>43281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79">
        <f t="shared" si="35"/>
        <v>43281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79">
        <f aca="true" t="shared" si="38" ref="C525:C588">endDate</f>
        <v>43281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79">
        <f t="shared" si="38"/>
        <v>43281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79">
        <f t="shared" si="38"/>
        <v>43281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79">
        <f t="shared" si="38"/>
        <v>43281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79">
        <f t="shared" si="38"/>
        <v>43281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79">
        <f t="shared" si="38"/>
        <v>43281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79">
        <f t="shared" si="38"/>
        <v>43281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79">
        <f t="shared" si="38"/>
        <v>43281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79">
        <f t="shared" si="38"/>
        <v>43281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79">
        <f t="shared" si="38"/>
        <v>43281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79">
        <f t="shared" si="38"/>
        <v>43281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79">
        <f t="shared" si="38"/>
        <v>43281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79">
        <f t="shared" si="38"/>
        <v>43281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79">
        <f t="shared" si="38"/>
        <v>43281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79">
        <f t="shared" si="38"/>
        <v>43281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79">
        <f t="shared" si="38"/>
        <v>43281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79">
        <f t="shared" si="38"/>
        <v>43281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79">
        <f t="shared" si="38"/>
        <v>43281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79">
        <f t="shared" si="38"/>
        <v>43281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79">
        <f t="shared" si="38"/>
        <v>43281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79">
        <f t="shared" si="38"/>
        <v>43281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79">
        <f t="shared" si="38"/>
        <v>43281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79">
        <f t="shared" si="38"/>
        <v>43281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79">
        <f t="shared" si="38"/>
        <v>43281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79">
        <f t="shared" si="38"/>
        <v>43281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79">
        <f t="shared" si="38"/>
        <v>43281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79">
        <f t="shared" si="38"/>
        <v>43281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79">
        <f t="shared" si="38"/>
        <v>43281</v>
      </c>
      <c r="D552" s="105" t="s">
        <v>526</v>
      </c>
      <c r="E552" s="494">
        <v>4</v>
      </c>
      <c r="F552" s="105" t="s">
        <v>525</v>
      </c>
      <c r="H552" s="105">
        <f>'Справка 6'!G12</f>
        <v>143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79">
        <f t="shared" si="38"/>
        <v>43281</v>
      </c>
      <c r="D553" s="105" t="s">
        <v>529</v>
      </c>
      <c r="E553" s="494">
        <v>4</v>
      </c>
      <c r="F553" s="105" t="s">
        <v>528</v>
      </c>
      <c r="H553" s="105">
        <f>'Справка 6'!G13</f>
        <v>648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79">
        <f t="shared" si="38"/>
        <v>43281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79">
        <f t="shared" si="38"/>
        <v>43281</v>
      </c>
      <c r="D555" s="105" t="s">
        <v>535</v>
      </c>
      <c r="E555" s="494">
        <v>4</v>
      </c>
      <c r="F555" s="105" t="s">
        <v>534</v>
      </c>
      <c r="H555" s="105">
        <f>'Справка 6'!G15</f>
        <v>28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79">
        <f t="shared" si="38"/>
        <v>43281</v>
      </c>
      <c r="D556" s="105" t="s">
        <v>537</v>
      </c>
      <c r="E556" s="494">
        <v>4</v>
      </c>
      <c r="F556" s="105" t="s">
        <v>536</v>
      </c>
      <c r="H556" s="105">
        <f>'Справка 6'!G16</f>
        <v>122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79">
        <f t="shared" si="38"/>
        <v>43281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79">
        <f t="shared" si="38"/>
        <v>43281</v>
      </c>
      <c r="D558" s="105" t="s">
        <v>543</v>
      </c>
      <c r="E558" s="494">
        <v>4</v>
      </c>
      <c r="F558" s="105" t="s">
        <v>542</v>
      </c>
      <c r="H558" s="105">
        <f>'Справка 6'!G18</f>
        <v>43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79">
        <f t="shared" si="38"/>
        <v>43281</v>
      </c>
      <c r="D559" s="105" t="s">
        <v>545</v>
      </c>
      <c r="E559" s="494">
        <v>4</v>
      </c>
      <c r="F559" s="105" t="s">
        <v>828</v>
      </c>
      <c r="H559" s="105">
        <f>'Справка 6'!G19</f>
        <v>984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79">
        <f t="shared" si="38"/>
        <v>43281</v>
      </c>
      <c r="D560" s="105" t="s">
        <v>547</v>
      </c>
      <c r="E560" s="494">
        <v>4</v>
      </c>
      <c r="F560" s="105" t="s">
        <v>546</v>
      </c>
      <c r="H560" s="105">
        <f>'Справка 6'!G20</f>
        <v>7750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79">
        <f t="shared" si="38"/>
        <v>43281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79">
        <f t="shared" si="38"/>
        <v>43281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79">
        <f t="shared" si="38"/>
        <v>43281</v>
      </c>
      <c r="D563" s="105" t="s">
        <v>555</v>
      </c>
      <c r="E563" s="494">
        <v>4</v>
      </c>
      <c r="F563" s="105" t="s">
        <v>554</v>
      </c>
      <c r="H563" s="105">
        <f>'Справка 6'!G24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79">
        <f t="shared" si="38"/>
        <v>43281</v>
      </c>
      <c r="D564" s="105" t="s">
        <v>557</v>
      </c>
      <c r="E564" s="494">
        <v>4</v>
      </c>
      <c r="F564" s="105" t="s">
        <v>556</v>
      </c>
      <c r="H564" s="105">
        <f>'Справка 6'!G25</f>
        <v>5873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79">
        <f t="shared" si="38"/>
        <v>43281</v>
      </c>
      <c r="D565" s="105" t="s">
        <v>558</v>
      </c>
      <c r="E565" s="494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79">
        <f t="shared" si="38"/>
        <v>43281</v>
      </c>
      <c r="D566" s="105" t="s">
        <v>560</v>
      </c>
      <c r="E566" s="494">
        <v>4</v>
      </c>
      <c r="F566" s="105" t="s">
        <v>863</v>
      </c>
      <c r="H566" s="105">
        <f>'Справка 6'!G27</f>
        <v>5934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79">
        <f t="shared" si="38"/>
        <v>43281</v>
      </c>
      <c r="D567" s="105" t="s">
        <v>562</v>
      </c>
      <c r="E567" s="494">
        <v>4</v>
      </c>
      <c r="F567" s="105" t="s">
        <v>561</v>
      </c>
      <c r="H567" s="105">
        <f>'Справка 6'!G29</f>
        <v>56613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79">
        <f t="shared" si="38"/>
        <v>43281</v>
      </c>
      <c r="D568" s="105" t="s">
        <v>563</v>
      </c>
      <c r="E568" s="494">
        <v>4</v>
      </c>
      <c r="F568" s="105" t="s">
        <v>108</v>
      </c>
      <c r="H568" s="105">
        <f>'Справка 6'!G30</f>
        <v>56392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79">
        <f t="shared" si="38"/>
        <v>43281</v>
      </c>
      <c r="D569" s="105" t="s">
        <v>564</v>
      </c>
      <c r="E569" s="494">
        <v>4</v>
      </c>
      <c r="F569" s="105" t="s">
        <v>110</v>
      </c>
      <c r="H569" s="105">
        <f>'Справка 6'!G31</f>
        <v>7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79">
        <f t="shared" si="38"/>
        <v>43281</v>
      </c>
      <c r="D570" s="105" t="s">
        <v>565</v>
      </c>
      <c r="E570" s="494">
        <v>4</v>
      </c>
      <c r="F570" s="105" t="s">
        <v>113</v>
      </c>
      <c r="H570" s="105">
        <f>'Справка 6'!G32</f>
        <v>214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79">
        <f t="shared" si="38"/>
        <v>43281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79">
        <f t="shared" si="38"/>
        <v>43281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79">
        <f t="shared" si="38"/>
        <v>43281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79">
        <f t="shared" si="38"/>
        <v>43281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79">
        <f t="shared" si="38"/>
        <v>43281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79">
        <f t="shared" si="38"/>
        <v>43281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79">
        <f t="shared" si="38"/>
        <v>43281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79">
        <f t="shared" si="38"/>
        <v>43281</v>
      </c>
      <c r="D578" s="105" t="s">
        <v>578</v>
      </c>
      <c r="E578" s="494">
        <v>4</v>
      </c>
      <c r="F578" s="105" t="s">
        <v>827</v>
      </c>
      <c r="H578" s="105">
        <f>'Справка 6'!G40</f>
        <v>56613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79">
        <f t="shared" si="38"/>
        <v>43281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79">
        <f t="shared" si="38"/>
        <v>43281</v>
      </c>
      <c r="D580" s="105" t="s">
        <v>583</v>
      </c>
      <c r="E580" s="494">
        <v>4</v>
      </c>
      <c r="F580" s="105" t="s">
        <v>582</v>
      </c>
      <c r="H580" s="105">
        <f>'Справка 6'!G42</f>
        <v>71281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79">
        <f t="shared" si="38"/>
        <v>43281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79">
        <f t="shared" si="38"/>
        <v>43281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79">
        <f t="shared" si="38"/>
        <v>43281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79">
        <f t="shared" si="38"/>
        <v>43281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79">
        <f t="shared" si="38"/>
        <v>43281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79">
        <f t="shared" si="38"/>
        <v>43281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79">
        <f t="shared" si="38"/>
        <v>43281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79">
        <f t="shared" si="38"/>
        <v>43281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79">
        <f aca="true" t="shared" si="41" ref="C589:C652">endDate</f>
        <v>43281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79">
        <f t="shared" si="41"/>
        <v>43281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79">
        <f t="shared" si="41"/>
        <v>43281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79">
        <f t="shared" si="41"/>
        <v>43281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79">
        <f t="shared" si="41"/>
        <v>43281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79">
        <f t="shared" si="41"/>
        <v>43281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79">
        <f t="shared" si="41"/>
        <v>43281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79">
        <f t="shared" si="41"/>
        <v>43281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79">
        <f t="shared" si="41"/>
        <v>43281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79">
        <f t="shared" si="41"/>
        <v>43281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79">
        <f t="shared" si="41"/>
        <v>43281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79">
        <f t="shared" si="41"/>
        <v>43281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79">
        <f t="shared" si="41"/>
        <v>43281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79">
        <f t="shared" si="41"/>
        <v>43281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79">
        <f t="shared" si="41"/>
        <v>43281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79">
        <f t="shared" si="41"/>
        <v>43281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79">
        <f t="shared" si="41"/>
        <v>43281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79">
        <f t="shared" si="41"/>
        <v>43281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79">
        <f t="shared" si="41"/>
        <v>43281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79">
        <f t="shared" si="41"/>
        <v>43281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79">
        <f t="shared" si="41"/>
        <v>43281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79">
        <f t="shared" si="41"/>
        <v>43281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79">
        <f t="shared" si="41"/>
        <v>43281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79">
        <f t="shared" si="41"/>
        <v>43281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79">
        <f t="shared" si="41"/>
        <v>43281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79">
        <f t="shared" si="41"/>
        <v>43281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79">
        <f t="shared" si="41"/>
        <v>43281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79">
        <f t="shared" si="41"/>
        <v>43281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79">
        <f t="shared" si="41"/>
        <v>43281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79">
        <f t="shared" si="41"/>
        <v>43281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79">
        <f t="shared" si="41"/>
        <v>43281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79">
        <f t="shared" si="41"/>
        <v>43281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79">
        <f t="shared" si="41"/>
        <v>43281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79">
        <f t="shared" si="41"/>
        <v>43281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79">
        <f t="shared" si="41"/>
        <v>43281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79">
        <f t="shared" si="41"/>
        <v>43281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79">
        <f t="shared" si="41"/>
        <v>43281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79">
        <f t="shared" si="41"/>
        <v>43281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79">
        <f t="shared" si="41"/>
        <v>43281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79">
        <f t="shared" si="41"/>
        <v>43281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79">
        <f t="shared" si="41"/>
        <v>43281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79">
        <f t="shared" si="41"/>
        <v>43281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79">
        <f t="shared" si="41"/>
        <v>43281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79">
        <f t="shared" si="41"/>
        <v>43281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79">
        <f t="shared" si="41"/>
        <v>43281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79">
        <f t="shared" si="41"/>
        <v>43281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79">
        <f t="shared" si="41"/>
        <v>43281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79">
        <f t="shared" si="41"/>
        <v>43281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79">
        <f t="shared" si="41"/>
        <v>43281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79">
        <f t="shared" si="41"/>
        <v>43281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79">
        <f t="shared" si="41"/>
        <v>43281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79">
        <f t="shared" si="41"/>
        <v>43281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79">
        <f t="shared" si="41"/>
        <v>43281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79">
        <f t="shared" si="41"/>
        <v>43281</v>
      </c>
      <c r="D642" s="105" t="s">
        <v>526</v>
      </c>
      <c r="E642" s="494">
        <v>7</v>
      </c>
      <c r="F642" s="105" t="s">
        <v>525</v>
      </c>
      <c r="H642" s="105">
        <f>'Справка 6'!J12</f>
        <v>143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79">
        <f t="shared" si="41"/>
        <v>43281</v>
      </c>
      <c r="D643" s="105" t="s">
        <v>529</v>
      </c>
      <c r="E643" s="494">
        <v>7</v>
      </c>
      <c r="F643" s="105" t="s">
        <v>528</v>
      </c>
      <c r="H643" s="105">
        <f>'Справка 6'!J13</f>
        <v>648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79">
        <f t="shared" si="41"/>
        <v>43281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79">
        <f t="shared" si="41"/>
        <v>43281</v>
      </c>
      <c r="D645" s="105" t="s">
        <v>535</v>
      </c>
      <c r="E645" s="494">
        <v>7</v>
      </c>
      <c r="F645" s="105" t="s">
        <v>534</v>
      </c>
      <c r="H645" s="105">
        <f>'Справка 6'!J15</f>
        <v>28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79">
        <f t="shared" si="41"/>
        <v>43281</v>
      </c>
      <c r="D646" s="105" t="s">
        <v>537</v>
      </c>
      <c r="E646" s="494">
        <v>7</v>
      </c>
      <c r="F646" s="105" t="s">
        <v>536</v>
      </c>
      <c r="H646" s="105">
        <f>'Справка 6'!J16</f>
        <v>122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79">
        <f t="shared" si="41"/>
        <v>43281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79">
        <f t="shared" si="41"/>
        <v>43281</v>
      </c>
      <c r="D648" s="105" t="s">
        <v>543</v>
      </c>
      <c r="E648" s="494">
        <v>7</v>
      </c>
      <c r="F648" s="105" t="s">
        <v>542</v>
      </c>
      <c r="H648" s="105">
        <f>'Справка 6'!J18</f>
        <v>43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79">
        <f t="shared" si="41"/>
        <v>43281</v>
      </c>
      <c r="D649" s="105" t="s">
        <v>545</v>
      </c>
      <c r="E649" s="494">
        <v>7</v>
      </c>
      <c r="F649" s="105" t="s">
        <v>828</v>
      </c>
      <c r="H649" s="105">
        <f>'Справка 6'!J19</f>
        <v>984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79">
        <f t="shared" si="41"/>
        <v>43281</v>
      </c>
      <c r="D650" s="105" t="s">
        <v>547</v>
      </c>
      <c r="E650" s="494">
        <v>7</v>
      </c>
      <c r="F650" s="105" t="s">
        <v>546</v>
      </c>
      <c r="H650" s="105">
        <f>'Справка 6'!J20</f>
        <v>7750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79">
        <f t="shared" si="41"/>
        <v>43281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79">
        <f t="shared" si="41"/>
        <v>43281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79">
        <f aca="true" t="shared" si="44" ref="C653:C716">endDate</f>
        <v>43281</v>
      </c>
      <c r="D653" s="105" t="s">
        <v>555</v>
      </c>
      <c r="E653" s="494">
        <v>7</v>
      </c>
      <c r="F653" s="105" t="s">
        <v>554</v>
      </c>
      <c r="H653" s="105">
        <f>'Справка 6'!J24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79">
        <f t="shared" si="44"/>
        <v>43281</v>
      </c>
      <c r="D654" s="105" t="s">
        <v>557</v>
      </c>
      <c r="E654" s="494">
        <v>7</v>
      </c>
      <c r="F654" s="105" t="s">
        <v>556</v>
      </c>
      <c r="H654" s="105">
        <f>'Справка 6'!J25</f>
        <v>5873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79">
        <f t="shared" si="44"/>
        <v>43281</v>
      </c>
      <c r="D655" s="105" t="s">
        <v>558</v>
      </c>
      <c r="E655" s="494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79">
        <f t="shared" si="44"/>
        <v>43281</v>
      </c>
      <c r="D656" s="105" t="s">
        <v>560</v>
      </c>
      <c r="E656" s="494">
        <v>7</v>
      </c>
      <c r="F656" s="105" t="s">
        <v>863</v>
      </c>
      <c r="H656" s="105">
        <f>'Справка 6'!J27</f>
        <v>5934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79">
        <f t="shared" si="44"/>
        <v>43281</v>
      </c>
      <c r="D657" s="105" t="s">
        <v>562</v>
      </c>
      <c r="E657" s="494">
        <v>7</v>
      </c>
      <c r="F657" s="105" t="s">
        <v>561</v>
      </c>
      <c r="H657" s="105">
        <f>'Справка 6'!J29</f>
        <v>56613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79">
        <f t="shared" si="44"/>
        <v>43281</v>
      </c>
      <c r="D658" s="105" t="s">
        <v>563</v>
      </c>
      <c r="E658" s="494">
        <v>7</v>
      </c>
      <c r="F658" s="105" t="s">
        <v>108</v>
      </c>
      <c r="H658" s="105">
        <f>'Справка 6'!J30</f>
        <v>56392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79">
        <f t="shared" si="44"/>
        <v>43281</v>
      </c>
      <c r="D659" s="105" t="s">
        <v>564</v>
      </c>
      <c r="E659" s="494">
        <v>7</v>
      </c>
      <c r="F659" s="105" t="s">
        <v>110</v>
      </c>
      <c r="H659" s="105">
        <f>'Справка 6'!J31</f>
        <v>7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79">
        <f t="shared" si="44"/>
        <v>43281</v>
      </c>
      <c r="D660" s="105" t="s">
        <v>565</v>
      </c>
      <c r="E660" s="494">
        <v>7</v>
      </c>
      <c r="F660" s="105" t="s">
        <v>113</v>
      </c>
      <c r="H660" s="105">
        <f>'Справка 6'!J32</f>
        <v>214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79">
        <f t="shared" si="44"/>
        <v>43281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79">
        <f t="shared" si="44"/>
        <v>43281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79">
        <f t="shared" si="44"/>
        <v>43281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79">
        <f t="shared" si="44"/>
        <v>43281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79">
        <f t="shared" si="44"/>
        <v>43281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79">
        <f t="shared" si="44"/>
        <v>43281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79">
        <f t="shared" si="44"/>
        <v>43281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79">
        <f t="shared" si="44"/>
        <v>43281</v>
      </c>
      <c r="D668" s="105" t="s">
        <v>578</v>
      </c>
      <c r="E668" s="494">
        <v>7</v>
      </c>
      <c r="F668" s="105" t="s">
        <v>827</v>
      </c>
      <c r="H668" s="105">
        <f>'Справка 6'!J40</f>
        <v>56613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79">
        <f t="shared" si="44"/>
        <v>43281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79">
        <f t="shared" si="44"/>
        <v>43281</v>
      </c>
      <c r="D670" s="105" t="s">
        <v>583</v>
      </c>
      <c r="E670" s="494">
        <v>7</v>
      </c>
      <c r="F670" s="105" t="s">
        <v>582</v>
      </c>
      <c r="H670" s="105">
        <f>'Справка 6'!J42</f>
        <v>71281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79">
        <f t="shared" si="44"/>
        <v>43281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79">
        <f t="shared" si="44"/>
        <v>43281</v>
      </c>
      <c r="D672" s="105" t="s">
        <v>526</v>
      </c>
      <c r="E672" s="494">
        <v>8</v>
      </c>
      <c r="F672" s="105" t="s">
        <v>525</v>
      </c>
      <c r="H672" s="105">
        <f>'Справка 6'!K12</f>
        <v>12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79">
        <f t="shared" si="44"/>
        <v>43281</v>
      </c>
      <c r="D673" s="105" t="s">
        <v>529</v>
      </c>
      <c r="E673" s="494">
        <v>8</v>
      </c>
      <c r="F673" s="105" t="s">
        <v>528</v>
      </c>
      <c r="H673" s="105">
        <f>'Справка 6'!K13</f>
        <v>410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79">
        <f t="shared" si="44"/>
        <v>43281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79">
        <f t="shared" si="44"/>
        <v>43281</v>
      </c>
      <c r="D675" s="105" t="s">
        <v>535</v>
      </c>
      <c r="E675" s="494">
        <v>8</v>
      </c>
      <c r="F675" s="105" t="s">
        <v>534</v>
      </c>
      <c r="H675" s="105">
        <f>'Справка 6'!K15</f>
        <v>9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79">
        <f t="shared" si="44"/>
        <v>43281</v>
      </c>
      <c r="D676" s="105" t="s">
        <v>537</v>
      </c>
      <c r="E676" s="494">
        <v>8</v>
      </c>
      <c r="F676" s="105" t="s">
        <v>536</v>
      </c>
      <c r="H676" s="105">
        <f>'Справка 6'!K16</f>
        <v>18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79">
        <f t="shared" si="44"/>
        <v>43281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79">
        <f t="shared" si="44"/>
        <v>43281</v>
      </c>
      <c r="D678" s="105" t="s">
        <v>543</v>
      </c>
      <c r="E678" s="494">
        <v>8</v>
      </c>
      <c r="F678" s="105" t="s">
        <v>542</v>
      </c>
      <c r="H678" s="105">
        <f>'Справка 6'!K18</f>
        <v>3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79">
        <f t="shared" si="44"/>
        <v>43281</v>
      </c>
      <c r="D679" s="105" t="s">
        <v>545</v>
      </c>
      <c r="E679" s="494">
        <v>8</v>
      </c>
      <c r="F679" s="105" t="s">
        <v>828</v>
      </c>
      <c r="H679" s="105">
        <f>'Справка 6'!K19</f>
        <v>452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79">
        <f t="shared" si="44"/>
        <v>43281</v>
      </c>
      <c r="D680" s="105" t="s">
        <v>547</v>
      </c>
      <c r="E680" s="494">
        <v>8</v>
      </c>
      <c r="F680" s="105" t="s">
        <v>546</v>
      </c>
      <c r="H680" s="105">
        <f>'Справка 6'!K20</f>
        <v>1068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79">
        <f t="shared" si="44"/>
        <v>43281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79">
        <f t="shared" si="44"/>
        <v>43281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79">
        <f t="shared" si="44"/>
        <v>43281</v>
      </c>
      <c r="D683" s="105" t="s">
        <v>555</v>
      </c>
      <c r="E683" s="494">
        <v>8</v>
      </c>
      <c r="F683" s="105" t="s">
        <v>554</v>
      </c>
      <c r="H683" s="105">
        <f>'Справка 6'!K24</f>
        <v>25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79">
        <f t="shared" si="44"/>
        <v>43281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79">
        <f t="shared" si="44"/>
        <v>43281</v>
      </c>
      <c r="D685" s="105" t="s">
        <v>558</v>
      </c>
      <c r="E685" s="494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79">
        <f t="shared" si="44"/>
        <v>43281</v>
      </c>
      <c r="D686" s="105" t="s">
        <v>560</v>
      </c>
      <c r="E686" s="494">
        <v>8</v>
      </c>
      <c r="F686" s="105" t="s">
        <v>863</v>
      </c>
      <c r="H686" s="105">
        <f>'Справка 6'!K27</f>
        <v>26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79">
        <f t="shared" si="44"/>
        <v>43281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79">
        <f t="shared" si="44"/>
        <v>43281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79">
        <f t="shared" si="44"/>
        <v>43281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79">
        <f t="shared" si="44"/>
        <v>43281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79">
        <f t="shared" si="44"/>
        <v>43281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79">
        <f t="shared" si="44"/>
        <v>43281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79">
        <f t="shared" si="44"/>
        <v>43281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79">
        <f t="shared" si="44"/>
        <v>43281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79">
        <f t="shared" si="44"/>
        <v>43281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79">
        <f t="shared" si="44"/>
        <v>43281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79">
        <f t="shared" si="44"/>
        <v>43281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79">
        <f t="shared" si="44"/>
        <v>43281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79">
        <f t="shared" si="44"/>
        <v>43281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79">
        <f t="shared" si="44"/>
        <v>43281</v>
      </c>
      <c r="D700" s="105" t="s">
        <v>583</v>
      </c>
      <c r="E700" s="494">
        <v>8</v>
      </c>
      <c r="F700" s="105" t="s">
        <v>582</v>
      </c>
      <c r="H700" s="105">
        <f>'Справка 6'!K42</f>
        <v>1546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79">
        <f t="shared" si="44"/>
        <v>43281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79">
        <f t="shared" si="44"/>
        <v>43281</v>
      </c>
      <c r="D702" s="105" t="s">
        <v>526</v>
      </c>
      <c r="E702" s="494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79">
        <f t="shared" si="44"/>
        <v>43281</v>
      </c>
      <c r="D703" s="105" t="s">
        <v>529</v>
      </c>
      <c r="E703" s="494">
        <v>9</v>
      </c>
      <c r="F703" s="105" t="s">
        <v>528</v>
      </c>
      <c r="H703" s="105">
        <f>'Справка 6'!L13</f>
        <v>69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79">
        <f t="shared" si="44"/>
        <v>43281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79">
        <f t="shared" si="44"/>
        <v>43281</v>
      </c>
      <c r="D705" s="105" t="s">
        <v>535</v>
      </c>
      <c r="E705" s="494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79">
        <f t="shared" si="44"/>
        <v>43281</v>
      </c>
      <c r="D706" s="105" t="s">
        <v>537</v>
      </c>
      <c r="E706" s="494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79">
        <f t="shared" si="44"/>
        <v>43281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79">
        <f t="shared" si="44"/>
        <v>43281</v>
      </c>
      <c r="D708" s="105" t="s">
        <v>543</v>
      </c>
      <c r="E708" s="494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79">
        <f t="shared" si="44"/>
        <v>43281</v>
      </c>
      <c r="D709" s="105" t="s">
        <v>545</v>
      </c>
      <c r="E709" s="494">
        <v>9</v>
      </c>
      <c r="F709" s="105" t="s">
        <v>828</v>
      </c>
      <c r="H709" s="105">
        <f>'Справка 6'!L19</f>
        <v>80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79">
        <f t="shared" si="44"/>
        <v>43281</v>
      </c>
      <c r="D710" s="105" t="s">
        <v>547</v>
      </c>
      <c r="E710" s="494">
        <v>9</v>
      </c>
      <c r="F710" s="105" t="s">
        <v>546</v>
      </c>
      <c r="H710" s="105">
        <f>'Справка 6'!L20</f>
        <v>78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79">
        <f t="shared" si="44"/>
        <v>43281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79">
        <f t="shared" si="44"/>
        <v>43281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79">
        <f t="shared" si="44"/>
        <v>43281</v>
      </c>
      <c r="D713" s="105" t="s">
        <v>555</v>
      </c>
      <c r="E713" s="494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79">
        <f t="shared" si="44"/>
        <v>43281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79">
        <f t="shared" si="44"/>
        <v>43281</v>
      </c>
      <c r="D715" s="105" t="s">
        <v>558</v>
      </c>
      <c r="E715" s="494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79">
        <f t="shared" si="44"/>
        <v>43281</v>
      </c>
      <c r="D716" s="105" t="s">
        <v>560</v>
      </c>
      <c r="E716" s="494">
        <v>9</v>
      </c>
      <c r="F716" s="105" t="s">
        <v>863</v>
      </c>
      <c r="H716" s="105">
        <f>'Справка 6'!L27</f>
        <v>7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79">
        <f aca="true" t="shared" si="47" ref="C717:C780">endDate</f>
        <v>43281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79">
        <f t="shared" si="47"/>
        <v>43281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79">
        <f t="shared" si="47"/>
        <v>43281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79">
        <f t="shared" si="47"/>
        <v>43281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79">
        <f t="shared" si="47"/>
        <v>43281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79">
        <f t="shared" si="47"/>
        <v>43281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79">
        <f t="shared" si="47"/>
        <v>43281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79">
        <f t="shared" si="47"/>
        <v>43281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79">
        <f t="shared" si="47"/>
        <v>43281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79">
        <f t="shared" si="47"/>
        <v>43281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79">
        <f t="shared" si="47"/>
        <v>43281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79">
        <f t="shared" si="47"/>
        <v>43281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79">
        <f t="shared" si="47"/>
        <v>43281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79">
        <f t="shared" si="47"/>
        <v>43281</v>
      </c>
      <c r="D730" s="105" t="s">
        <v>583</v>
      </c>
      <c r="E730" s="494">
        <v>9</v>
      </c>
      <c r="F730" s="105" t="s">
        <v>582</v>
      </c>
      <c r="H730" s="105">
        <f>'Справка 6'!L42</f>
        <v>165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79">
        <f t="shared" si="47"/>
        <v>43281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79">
        <f t="shared" si="47"/>
        <v>43281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79">
        <f t="shared" si="47"/>
        <v>43281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79">
        <f t="shared" si="47"/>
        <v>43281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79">
        <f t="shared" si="47"/>
        <v>43281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79">
        <f t="shared" si="47"/>
        <v>43281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79">
        <f t="shared" si="47"/>
        <v>43281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79">
        <f t="shared" si="47"/>
        <v>43281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79">
        <f t="shared" si="47"/>
        <v>43281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79">
        <f t="shared" si="47"/>
        <v>43281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79">
        <f t="shared" si="47"/>
        <v>43281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79">
        <f t="shared" si="47"/>
        <v>43281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79">
        <f t="shared" si="47"/>
        <v>43281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79">
        <f t="shared" si="47"/>
        <v>43281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79">
        <f t="shared" si="47"/>
        <v>43281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79">
        <f t="shared" si="47"/>
        <v>43281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79">
        <f t="shared" si="47"/>
        <v>43281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79">
        <f t="shared" si="47"/>
        <v>43281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79">
        <f t="shared" si="47"/>
        <v>43281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79">
        <f t="shared" si="47"/>
        <v>43281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79">
        <f t="shared" si="47"/>
        <v>43281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79">
        <f t="shared" si="47"/>
        <v>43281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79">
        <f t="shared" si="47"/>
        <v>43281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79">
        <f t="shared" si="47"/>
        <v>43281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79">
        <f t="shared" si="47"/>
        <v>43281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79">
        <f t="shared" si="47"/>
        <v>43281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79">
        <f t="shared" si="47"/>
        <v>43281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79">
        <f t="shared" si="47"/>
        <v>43281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79">
        <f t="shared" si="47"/>
        <v>43281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79">
        <f t="shared" si="47"/>
        <v>43281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79">
        <f t="shared" si="47"/>
        <v>43281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79">
        <f t="shared" si="47"/>
        <v>43281</v>
      </c>
      <c r="D762" s="105" t="s">
        <v>526</v>
      </c>
      <c r="E762" s="494">
        <v>11</v>
      </c>
      <c r="F762" s="105" t="s">
        <v>525</v>
      </c>
      <c r="H762" s="105">
        <f>'Справка 6'!N12</f>
        <v>13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79">
        <f t="shared" si="47"/>
        <v>43281</v>
      </c>
      <c r="D763" s="105" t="s">
        <v>529</v>
      </c>
      <c r="E763" s="494">
        <v>11</v>
      </c>
      <c r="F763" s="105" t="s">
        <v>528</v>
      </c>
      <c r="H763" s="105">
        <f>'Справка 6'!N13</f>
        <v>479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79">
        <f t="shared" si="47"/>
        <v>43281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79">
        <f t="shared" si="47"/>
        <v>43281</v>
      </c>
      <c r="D765" s="105" t="s">
        <v>535</v>
      </c>
      <c r="E765" s="494">
        <v>11</v>
      </c>
      <c r="F765" s="105" t="s">
        <v>534</v>
      </c>
      <c r="H765" s="105">
        <f>'Справка 6'!N15</f>
        <v>13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79">
        <f t="shared" si="47"/>
        <v>43281</v>
      </c>
      <c r="D766" s="105" t="s">
        <v>537</v>
      </c>
      <c r="E766" s="494">
        <v>11</v>
      </c>
      <c r="F766" s="105" t="s">
        <v>536</v>
      </c>
      <c r="H766" s="105">
        <f>'Справка 6'!N16</f>
        <v>22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79">
        <f t="shared" si="47"/>
        <v>43281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79">
        <f t="shared" si="47"/>
        <v>43281</v>
      </c>
      <c r="D768" s="105" t="s">
        <v>543</v>
      </c>
      <c r="E768" s="494">
        <v>11</v>
      </c>
      <c r="F768" s="105" t="s">
        <v>542</v>
      </c>
      <c r="H768" s="105">
        <f>'Справка 6'!N18</f>
        <v>5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79">
        <f t="shared" si="47"/>
        <v>43281</v>
      </c>
      <c r="D769" s="105" t="s">
        <v>545</v>
      </c>
      <c r="E769" s="494">
        <v>11</v>
      </c>
      <c r="F769" s="105" t="s">
        <v>828</v>
      </c>
      <c r="H769" s="105">
        <f>'Справка 6'!N19</f>
        <v>532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79">
        <f t="shared" si="47"/>
        <v>43281</v>
      </c>
      <c r="D770" s="105" t="s">
        <v>547</v>
      </c>
      <c r="E770" s="494">
        <v>11</v>
      </c>
      <c r="F770" s="105" t="s">
        <v>546</v>
      </c>
      <c r="H770" s="105">
        <f>'Справка 6'!N20</f>
        <v>1146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79">
        <f t="shared" si="47"/>
        <v>43281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79">
        <f t="shared" si="47"/>
        <v>43281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79">
        <f t="shared" si="47"/>
        <v>43281</v>
      </c>
      <c r="D773" s="105" t="s">
        <v>555</v>
      </c>
      <c r="E773" s="494">
        <v>11</v>
      </c>
      <c r="F773" s="105" t="s">
        <v>554</v>
      </c>
      <c r="H773" s="105">
        <f>'Справка 6'!N24</f>
        <v>31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79">
        <f t="shared" si="47"/>
        <v>43281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79">
        <f t="shared" si="47"/>
        <v>43281</v>
      </c>
      <c r="D775" s="105" t="s">
        <v>558</v>
      </c>
      <c r="E775" s="494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79">
        <f t="shared" si="47"/>
        <v>43281</v>
      </c>
      <c r="D776" s="105" t="s">
        <v>560</v>
      </c>
      <c r="E776" s="494">
        <v>11</v>
      </c>
      <c r="F776" s="105" t="s">
        <v>863</v>
      </c>
      <c r="H776" s="105">
        <f>'Справка 6'!N27</f>
        <v>33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79">
        <f t="shared" si="47"/>
        <v>43281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79">
        <f t="shared" si="47"/>
        <v>43281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79">
        <f t="shared" si="47"/>
        <v>43281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79">
        <f t="shared" si="47"/>
        <v>43281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79">
        <f aca="true" t="shared" si="50" ref="C781:C844">endDate</f>
        <v>43281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79">
        <f t="shared" si="50"/>
        <v>43281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79">
        <f t="shared" si="50"/>
        <v>43281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79">
        <f t="shared" si="50"/>
        <v>43281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79">
        <f t="shared" si="50"/>
        <v>43281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79">
        <f t="shared" si="50"/>
        <v>43281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79">
        <f t="shared" si="50"/>
        <v>43281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79">
        <f t="shared" si="50"/>
        <v>43281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79">
        <f t="shared" si="50"/>
        <v>43281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79">
        <f t="shared" si="50"/>
        <v>43281</v>
      </c>
      <c r="D790" s="105" t="s">
        <v>583</v>
      </c>
      <c r="E790" s="494">
        <v>11</v>
      </c>
      <c r="F790" s="105" t="s">
        <v>582</v>
      </c>
      <c r="H790" s="105">
        <f>'Справка 6'!N42</f>
        <v>1711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79">
        <f t="shared" si="50"/>
        <v>43281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79">
        <f t="shared" si="50"/>
        <v>43281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79">
        <f t="shared" si="50"/>
        <v>43281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79">
        <f t="shared" si="50"/>
        <v>43281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79">
        <f t="shared" si="50"/>
        <v>43281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79">
        <f t="shared" si="50"/>
        <v>43281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79">
        <f t="shared" si="50"/>
        <v>43281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79">
        <f t="shared" si="50"/>
        <v>43281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79">
        <f t="shared" si="50"/>
        <v>43281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79">
        <f t="shared" si="50"/>
        <v>43281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79">
        <f t="shared" si="50"/>
        <v>43281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79">
        <f t="shared" si="50"/>
        <v>43281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79">
        <f t="shared" si="50"/>
        <v>43281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79">
        <f t="shared" si="50"/>
        <v>43281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79">
        <f t="shared" si="50"/>
        <v>43281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79">
        <f t="shared" si="50"/>
        <v>43281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79">
        <f t="shared" si="50"/>
        <v>43281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79">
        <f t="shared" si="50"/>
        <v>43281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79">
        <f t="shared" si="50"/>
        <v>43281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79">
        <f t="shared" si="50"/>
        <v>43281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79">
        <f t="shared" si="50"/>
        <v>43281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79">
        <f t="shared" si="50"/>
        <v>43281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79">
        <f t="shared" si="50"/>
        <v>43281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79">
        <f t="shared" si="50"/>
        <v>43281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79">
        <f t="shared" si="50"/>
        <v>43281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79">
        <f t="shared" si="50"/>
        <v>43281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79">
        <f t="shared" si="50"/>
        <v>43281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79">
        <f t="shared" si="50"/>
        <v>43281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79">
        <f t="shared" si="50"/>
        <v>43281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79">
        <f t="shared" si="50"/>
        <v>43281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79">
        <f t="shared" si="50"/>
        <v>43281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79">
        <f t="shared" si="50"/>
        <v>43281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79">
        <f t="shared" si="50"/>
        <v>43281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79">
        <f t="shared" si="50"/>
        <v>43281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79">
        <f t="shared" si="50"/>
        <v>43281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79">
        <f t="shared" si="50"/>
        <v>43281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79">
        <f t="shared" si="50"/>
        <v>43281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79">
        <f t="shared" si="50"/>
        <v>43281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79">
        <f t="shared" si="50"/>
        <v>43281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79">
        <f t="shared" si="50"/>
        <v>43281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79">
        <f t="shared" si="50"/>
        <v>43281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79">
        <f t="shared" si="50"/>
        <v>43281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79">
        <f t="shared" si="50"/>
        <v>43281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79">
        <f t="shared" si="50"/>
        <v>43281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79">
        <f t="shared" si="50"/>
        <v>43281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79">
        <f t="shared" si="50"/>
        <v>43281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79">
        <f t="shared" si="50"/>
        <v>43281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79">
        <f t="shared" si="50"/>
        <v>43281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79">
        <f t="shared" si="50"/>
        <v>43281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79">
        <f t="shared" si="50"/>
        <v>43281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79">
        <f t="shared" si="50"/>
        <v>43281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79">
        <f t="shared" si="50"/>
        <v>43281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79">
        <f t="shared" si="50"/>
        <v>43281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79">
        <f t="shared" si="50"/>
        <v>43281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79">
        <f aca="true" t="shared" si="53" ref="C845:C910">endDate</f>
        <v>43281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79">
        <f t="shared" si="53"/>
        <v>43281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79">
        <f t="shared" si="53"/>
        <v>43281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79">
        <f t="shared" si="53"/>
        <v>43281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79">
        <f t="shared" si="53"/>
        <v>43281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79">
        <f t="shared" si="53"/>
        <v>43281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79">
        <f t="shared" si="53"/>
        <v>43281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79">
        <f t="shared" si="53"/>
        <v>43281</v>
      </c>
      <c r="D852" s="105" t="s">
        <v>526</v>
      </c>
      <c r="E852" s="494">
        <v>14</v>
      </c>
      <c r="F852" s="105" t="s">
        <v>525</v>
      </c>
      <c r="H852" s="105">
        <f>'Справка 6'!Q12</f>
        <v>13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79">
        <f t="shared" si="53"/>
        <v>43281</v>
      </c>
      <c r="D853" s="105" t="s">
        <v>529</v>
      </c>
      <c r="E853" s="494">
        <v>14</v>
      </c>
      <c r="F853" s="105" t="s">
        <v>528</v>
      </c>
      <c r="H853" s="105">
        <f>'Справка 6'!Q13</f>
        <v>479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79">
        <f t="shared" si="53"/>
        <v>43281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79">
        <f t="shared" si="53"/>
        <v>43281</v>
      </c>
      <c r="D855" s="105" t="s">
        <v>535</v>
      </c>
      <c r="E855" s="494">
        <v>14</v>
      </c>
      <c r="F855" s="105" t="s">
        <v>534</v>
      </c>
      <c r="H855" s="105">
        <f>'Справка 6'!Q15</f>
        <v>13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79">
        <f t="shared" si="53"/>
        <v>43281</v>
      </c>
      <c r="D856" s="105" t="s">
        <v>537</v>
      </c>
      <c r="E856" s="494">
        <v>14</v>
      </c>
      <c r="F856" s="105" t="s">
        <v>536</v>
      </c>
      <c r="H856" s="105">
        <f>'Справка 6'!Q16</f>
        <v>22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79">
        <f t="shared" si="53"/>
        <v>43281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79">
        <f t="shared" si="53"/>
        <v>43281</v>
      </c>
      <c r="D858" s="105" t="s">
        <v>543</v>
      </c>
      <c r="E858" s="494">
        <v>14</v>
      </c>
      <c r="F858" s="105" t="s">
        <v>542</v>
      </c>
      <c r="H858" s="105">
        <f>'Справка 6'!Q18</f>
        <v>5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79">
        <f t="shared" si="53"/>
        <v>43281</v>
      </c>
      <c r="D859" s="105" t="s">
        <v>545</v>
      </c>
      <c r="E859" s="494">
        <v>14</v>
      </c>
      <c r="F859" s="105" t="s">
        <v>828</v>
      </c>
      <c r="H859" s="105">
        <f>'Справка 6'!Q19</f>
        <v>532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79">
        <f t="shared" si="53"/>
        <v>43281</v>
      </c>
      <c r="D860" s="105" t="s">
        <v>547</v>
      </c>
      <c r="E860" s="494">
        <v>14</v>
      </c>
      <c r="F860" s="105" t="s">
        <v>546</v>
      </c>
      <c r="H860" s="105">
        <f>'Справка 6'!Q20</f>
        <v>1146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79">
        <f t="shared" si="53"/>
        <v>43281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79">
        <f t="shared" si="53"/>
        <v>43281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79">
        <f t="shared" si="53"/>
        <v>43281</v>
      </c>
      <c r="D863" s="105" t="s">
        <v>555</v>
      </c>
      <c r="E863" s="494">
        <v>14</v>
      </c>
      <c r="F863" s="105" t="s">
        <v>554</v>
      </c>
      <c r="H863" s="105">
        <f>'Справка 6'!Q24</f>
        <v>31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79">
        <f t="shared" si="53"/>
        <v>43281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79">
        <f t="shared" si="53"/>
        <v>43281</v>
      </c>
      <c r="D865" s="105" t="s">
        <v>558</v>
      </c>
      <c r="E865" s="494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79">
        <f t="shared" si="53"/>
        <v>43281</v>
      </c>
      <c r="D866" s="105" t="s">
        <v>560</v>
      </c>
      <c r="E866" s="494">
        <v>14</v>
      </c>
      <c r="F866" s="105" t="s">
        <v>863</v>
      </c>
      <c r="H866" s="105">
        <f>'Справка 6'!Q27</f>
        <v>33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79">
        <f t="shared" si="53"/>
        <v>43281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79">
        <f t="shared" si="53"/>
        <v>43281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79">
        <f t="shared" si="53"/>
        <v>43281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79">
        <f t="shared" si="53"/>
        <v>43281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79">
        <f t="shared" si="53"/>
        <v>43281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79">
        <f t="shared" si="53"/>
        <v>43281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79">
        <f t="shared" si="53"/>
        <v>43281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79">
        <f t="shared" si="53"/>
        <v>43281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79">
        <f t="shared" si="53"/>
        <v>43281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79">
        <f t="shared" si="53"/>
        <v>43281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79">
        <f t="shared" si="53"/>
        <v>43281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79">
        <f t="shared" si="53"/>
        <v>43281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79">
        <f t="shared" si="53"/>
        <v>43281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79">
        <f t="shared" si="53"/>
        <v>43281</v>
      </c>
      <c r="D880" s="105" t="s">
        <v>583</v>
      </c>
      <c r="E880" s="494">
        <v>14</v>
      </c>
      <c r="F880" s="105" t="s">
        <v>582</v>
      </c>
      <c r="H880" s="105">
        <f>'Справка 6'!Q42</f>
        <v>1711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79">
        <f t="shared" si="53"/>
        <v>43281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79">
        <f t="shared" si="53"/>
        <v>43281</v>
      </c>
      <c r="D882" s="105" t="s">
        <v>526</v>
      </c>
      <c r="E882" s="494">
        <v>15</v>
      </c>
      <c r="F882" s="105" t="s">
        <v>525</v>
      </c>
      <c r="H882" s="105">
        <f>'Справка 6'!R12</f>
        <v>130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79">
        <f t="shared" si="53"/>
        <v>43281</v>
      </c>
      <c r="D883" s="105" t="s">
        <v>529</v>
      </c>
      <c r="E883" s="494">
        <v>15</v>
      </c>
      <c r="F883" s="105" t="s">
        <v>528</v>
      </c>
      <c r="H883" s="105">
        <f>'Справка 6'!R13</f>
        <v>169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79">
        <f t="shared" si="53"/>
        <v>43281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79">
        <f t="shared" si="53"/>
        <v>43281</v>
      </c>
      <c r="D885" s="105" t="s">
        <v>535</v>
      </c>
      <c r="E885" s="494">
        <v>15</v>
      </c>
      <c r="F885" s="105" t="s">
        <v>534</v>
      </c>
      <c r="H885" s="105">
        <f>'Справка 6'!R15</f>
        <v>15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79">
        <f t="shared" si="53"/>
        <v>43281</v>
      </c>
      <c r="D886" s="105" t="s">
        <v>537</v>
      </c>
      <c r="E886" s="494">
        <v>15</v>
      </c>
      <c r="F886" s="105" t="s">
        <v>536</v>
      </c>
      <c r="H886" s="105">
        <f>'Справка 6'!R16</f>
        <v>100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79">
        <f t="shared" si="53"/>
        <v>43281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79">
        <f t="shared" si="53"/>
        <v>43281</v>
      </c>
      <c r="D888" s="105" t="s">
        <v>543</v>
      </c>
      <c r="E888" s="494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79">
        <f t="shared" si="53"/>
        <v>43281</v>
      </c>
      <c r="D889" s="105" t="s">
        <v>545</v>
      </c>
      <c r="E889" s="494">
        <v>15</v>
      </c>
      <c r="F889" s="105" t="s">
        <v>828</v>
      </c>
      <c r="H889" s="105">
        <f>'Справка 6'!R19</f>
        <v>452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79">
        <f t="shared" si="53"/>
        <v>43281</v>
      </c>
      <c r="D890" s="105" t="s">
        <v>547</v>
      </c>
      <c r="E890" s="494">
        <v>15</v>
      </c>
      <c r="F890" s="105" t="s">
        <v>546</v>
      </c>
      <c r="H890" s="105">
        <f>'Справка 6'!R20</f>
        <v>6604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79">
        <f t="shared" si="53"/>
        <v>43281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79">
        <f t="shared" si="53"/>
        <v>43281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79">
        <f t="shared" si="53"/>
        <v>43281</v>
      </c>
      <c r="D893" s="105" t="s">
        <v>555</v>
      </c>
      <c r="E893" s="494">
        <v>15</v>
      </c>
      <c r="F893" s="105" t="s">
        <v>554</v>
      </c>
      <c r="H893" s="105">
        <f>'Справка 6'!R24</f>
        <v>26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79">
        <f t="shared" si="53"/>
        <v>43281</v>
      </c>
      <c r="D894" s="105" t="s">
        <v>557</v>
      </c>
      <c r="E894" s="494">
        <v>15</v>
      </c>
      <c r="F894" s="105" t="s">
        <v>556</v>
      </c>
      <c r="H894" s="105">
        <f>'Справка 6'!R25</f>
        <v>5873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79">
        <f t="shared" si="53"/>
        <v>43281</v>
      </c>
      <c r="D895" s="105" t="s">
        <v>558</v>
      </c>
      <c r="E895" s="494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79">
        <f t="shared" si="53"/>
        <v>43281</v>
      </c>
      <c r="D896" s="105" t="s">
        <v>560</v>
      </c>
      <c r="E896" s="494">
        <v>15</v>
      </c>
      <c r="F896" s="105" t="s">
        <v>863</v>
      </c>
      <c r="H896" s="105">
        <f>'Справка 6'!R27</f>
        <v>5901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79">
        <f t="shared" si="53"/>
        <v>43281</v>
      </c>
      <c r="D897" s="105" t="s">
        <v>562</v>
      </c>
      <c r="E897" s="494">
        <v>15</v>
      </c>
      <c r="F897" s="105" t="s">
        <v>561</v>
      </c>
      <c r="H897" s="105">
        <f>'Справка 6'!R29</f>
        <v>56613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79">
        <f t="shared" si="53"/>
        <v>43281</v>
      </c>
      <c r="D898" s="105" t="s">
        <v>563</v>
      </c>
      <c r="E898" s="494">
        <v>15</v>
      </c>
      <c r="F898" s="105" t="s">
        <v>108</v>
      </c>
      <c r="H898" s="105">
        <f>'Справка 6'!R30</f>
        <v>56392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79">
        <f t="shared" si="53"/>
        <v>43281</v>
      </c>
      <c r="D899" s="105" t="s">
        <v>564</v>
      </c>
      <c r="E899" s="494">
        <v>15</v>
      </c>
      <c r="F899" s="105" t="s">
        <v>110</v>
      </c>
      <c r="H899" s="105">
        <f>'Справка 6'!R31</f>
        <v>7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79">
        <f t="shared" si="53"/>
        <v>43281</v>
      </c>
      <c r="D900" s="105" t="s">
        <v>565</v>
      </c>
      <c r="E900" s="494">
        <v>15</v>
      </c>
      <c r="F900" s="105" t="s">
        <v>113</v>
      </c>
      <c r="H900" s="105">
        <f>'Справка 6'!R32</f>
        <v>214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79">
        <f t="shared" si="53"/>
        <v>43281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79">
        <f t="shared" si="53"/>
        <v>43281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79">
        <f t="shared" si="53"/>
        <v>43281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79">
        <f t="shared" si="53"/>
        <v>43281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79">
        <f t="shared" si="53"/>
        <v>43281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79">
        <f t="shared" si="53"/>
        <v>43281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79">
        <f t="shared" si="53"/>
        <v>43281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79">
        <f t="shared" si="53"/>
        <v>43281</v>
      </c>
      <c r="D908" s="105" t="s">
        <v>578</v>
      </c>
      <c r="E908" s="494">
        <v>15</v>
      </c>
      <c r="F908" s="105" t="s">
        <v>827</v>
      </c>
      <c r="H908" s="105">
        <f>'Справка 6'!R40</f>
        <v>56613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79">
        <f t="shared" si="53"/>
        <v>43281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79">
        <f t="shared" si="53"/>
        <v>43281</v>
      </c>
      <c r="D910" s="105" t="s">
        <v>583</v>
      </c>
      <c r="E910" s="494">
        <v>15</v>
      </c>
      <c r="F910" s="105" t="s">
        <v>582</v>
      </c>
      <c r="H910" s="105">
        <f>'Справка 6'!R42</f>
        <v>69570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79">
        <f aca="true" t="shared" si="56" ref="C912:C975">endDate</f>
        <v>43281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79">
        <f t="shared" si="56"/>
        <v>43281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79">
        <f t="shared" si="56"/>
        <v>43281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79">
        <f t="shared" si="56"/>
        <v>43281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79">
        <f t="shared" si="56"/>
        <v>43281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79">
        <f t="shared" si="56"/>
        <v>43281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79">
        <f t="shared" si="56"/>
        <v>43281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79">
        <f t="shared" si="56"/>
        <v>43281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79">
        <f t="shared" si="56"/>
        <v>43281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79">
        <f t="shared" si="56"/>
        <v>43281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79">
        <f t="shared" si="56"/>
        <v>43281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12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79">
        <f t="shared" si="56"/>
        <v>43281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10933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79">
        <f t="shared" si="56"/>
        <v>43281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5978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79">
        <f t="shared" si="56"/>
        <v>43281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3183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79">
        <f t="shared" si="56"/>
        <v>43281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1772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79">
        <f t="shared" si="56"/>
        <v>43281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386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79">
        <f t="shared" si="56"/>
        <v>43281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12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79">
        <f t="shared" si="56"/>
        <v>43281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79">
        <f t="shared" si="56"/>
        <v>43281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79">
        <f t="shared" si="56"/>
        <v>43281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79">
        <f t="shared" si="56"/>
        <v>43281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12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79">
        <f t="shared" si="56"/>
        <v>43281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79">
        <f t="shared" si="56"/>
        <v>43281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12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79">
        <f t="shared" si="56"/>
        <v>43281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79">
        <f t="shared" si="56"/>
        <v>43281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79">
        <f t="shared" si="56"/>
        <v>43281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60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79">
        <f t="shared" si="56"/>
        <v>43281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79">
        <f t="shared" si="56"/>
        <v>43281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79">
        <f t="shared" si="56"/>
        <v>43281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79">
        <f t="shared" si="56"/>
        <v>43281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60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79">
        <f t="shared" si="56"/>
        <v>43281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11403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79">
        <f t="shared" si="56"/>
        <v>43281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11415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79">
        <f t="shared" si="56"/>
        <v>43281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79">
        <f t="shared" si="56"/>
        <v>43281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79">
        <f t="shared" si="56"/>
        <v>43281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79">
        <f t="shared" si="56"/>
        <v>43281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79">
        <f t="shared" si="56"/>
        <v>43281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79">
        <f t="shared" si="56"/>
        <v>43281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79">
        <f t="shared" si="56"/>
        <v>43281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79">
        <f t="shared" si="56"/>
        <v>43281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79">
        <f t="shared" si="56"/>
        <v>43281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79">
        <f t="shared" si="56"/>
        <v>43281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79">
        <f t="shared" si="56"/>
        <v>43281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79">
        <f t="shared" si="56"/>
        <v>43281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6504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79">
        <f t="shared" si="56"/>
        <v>43281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2360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79">
        <f t="shared" si="56"/>
        <v>43281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2713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79">
        <f t="shared" si="56"/>
        <v>43281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1431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79">
        <f t="shared" si="56"/>
        <v>43281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184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79">
        <f t="shared" si="56"/>
        <v>43281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12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79">
        <f t="shared" si="56"/>
        <v>43281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79">
        <f t="shared" si="56"/>
        <v>43281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79">
        <f t="shared" si="56"/>
        <v>43281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79">
        <f t="shared" si="56"/>
        <v>43281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12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79">
        <f t="shared" si="56"/>
        <v>43281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79">
        <f t="shared" si="56"/>
        <v>43281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12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79">
        <f t="shared" si="56"/>
        <v>43281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79">
        <f t="shared" si="56"/>
        <v>43281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79">
        <f t="shared" si="56"/>
        <v>43281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52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79">
        <f t="shared" si="56"/>
        <v>43281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79">
        <f t="shared" si="56"/>
        <v>43281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79">
        <f t="shared" si="56"/>
        <v>43281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79">
        <f t="shared" si="56"/>
        <v>43281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52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79">
        <f t="shared" si="56"/>
        <v>43281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6764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79">
        <f t="shared" si="56"/>
        <v>43281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6764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79">
        <f aca="true" t="shared" si="59" ref="C976:C1039">endDate</f>
        <v>43281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79">
        <f t="shared" si="59"/>
        <v>43281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79">
        <f t="shared" si="59"/>
        <v>43281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79">
        <f t="shared" si="59"/>
        <v>43281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79">
        <f t="shared" si="59"/>
        <v>43281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79">
        <f t="shared" si="59"/>
        <v>43281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79">
        <f t="shared" si="59"/>
        <v>43281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79">
        <f t="shared" si="59"/>
        <v>43281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79">
        <f t="shared" si="59"/>
        <v>43281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79">
        <f t="shared" si="59"/>
        <v>43281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79">
        <f t="shared" si="59"/>
        <v>43281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12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79">
        <f t="shared" si="59"/>
        <v>43281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4429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79">
        <f t="shared" si="59"/>
        <v>43281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3618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79">
        <f t="shared" si="59"/>
        <v>43281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470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79">
        <f t="shared" si="59"/>
        <v>43281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341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79">
        <f t="shared" si="59"/>
        <v>43281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202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79">
        <f t="shared" si="59"/>
        <v>43281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79">
        <f t="shared" si="59"/>
        <v>43281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79">
        <f t="shared" si="59"/>
        <v>43281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79">
        <f t="shared" si="59"/>
        <v>43281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79">
        <f t="shared" si="59"/>
        <v>43281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79">
        <f t="shared" si="59"/>
        <v>43281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79">
        <f t="shared" si="59"/>
        <v>43281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79">
        <f t="shared" si="59"/>
        <v>43281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79">
        <f t="shared" si="59"/>
        <v>43281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79">
        <f t="shared" si="59"/>
        <v>43281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8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79">
        <f t="shared" si="59"/>
        <v>43281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79">
        <f t="shared" si="59"/>
        <v>43281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79">
        <f t="shared" si="59"/>
        <v>43281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79">
        <f t="shared" si="59"/>
        <v>43281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8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79">
        <f t="shared" si="59"/>
        <v>43281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4639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79">
        <f t="shared" si="59"/>
        <v>43281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4651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79">
        <f t="shared" si="59"/>
        <v>43281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79">
        <f t="shared" si="59"/>
        <v>43281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79">
        <f t="shared" si="59"/>
        <v>43281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79">
        <f t="shared" si="59"/>
        <v>43281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79">
        <f t="shared" si="59"/>
        <v>43281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9047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79">
        <f t="shared" si="59"/>
        <v>43281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9047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79">
        <f t="shared" si="59"/>
        <v>43281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79">
        <f t="shared" si="59"/>
        <v>43281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79">
        <f t="shared" si="59"/>
        <v>43281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79">
        <f t="shared" si="59"/>
        <v>43281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79">
        <f t="shared" si="59"/>
        <v>43281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79">
        <f t="shared" si="59"/>
        <v>43281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79">
        <f t="shared" si="59"/>
        <v>43281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79">
        <f t="shared" si="59"/>
        <v>43281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11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79">
        <f t="shared" si="59"/>
        <v>43281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9047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79">
        <f t="shared" si="59"/>
        <v>43281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60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79">
        <f t="shared" si="59"/>
        <v>43281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300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79">
        <f t="shared" si="59"/>
        <v>43281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300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79">
        <f t="shared" si="59"/>
        <v>43281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79">
        <f t="shared" si="59"/>
        <v>43281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79">
        <f t="shared" si="59"/>
        <v>43281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2411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79">
        <f t="shared" si="59"/>
        <v>43281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2411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79">
        <f t="shared" si="59"/>
        <v>43281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79">
        <f t="shared" si="59"/>
        <v>43281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79">
        <f t="shared" si="59"/>
        <v>43281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79">
        <f t="shared" si="59"/>
        <v>43281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79">
        <f t="shared" si="59"/>
        <v>43281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79">
        <f t="shared" si="59"/>
        <v>43281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79">
        <f t="shared" si="59"/>
        <v>43281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79">
        <f t="shared" si="59"/>
        <v>43281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79">
        <f t="shared" si="59"/>
        <v>43281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1815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79">
        <f t="shared" si="59"/>
        <v>43281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79">
        <f aca="true" t="shared" si="62" ref="C1040:C1103">endDate</f>
        <v>43281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1654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79">
        <f t="shared" si="62"/>
        <v>43281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42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79">
        <f t="shared" si="62"/>
        <v>43281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83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79">
        <f t="shared" si="62"/>
        <v>43281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18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79">
        <f t="shared" si="62"/>
        <v>43281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79">
        <f t="shared" si="62"/>
        <v>43281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2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79">
        <f t="shared" si="62"/>
        <v>43281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16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79">
        <f t="shared" si="62"/>
        <v>43281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18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79">
        <f t="shared" si="62"/>
        <v>43281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12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79">
        <f t="shared" si="62"/>
        <v>43281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4538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79">
        <f t="shared" si="62"/>
        <v>43281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13645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79">
        <f t="shared" si="62"/>
        <v>43281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79">
        <f t="shared" si="62"/>
        <v>43281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79">
        <f t="shared" si="62"/>
        <v>43281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79">
        <f t="shared" si="62"/>
        <v>43281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79">
        <f t="shared" si="62"/>
        <v>43281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4123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79">
        <f t="shared" si="62"/>
        <v>43281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4123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79">
        <f t="shared" si="62"/>
        <v>43281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79">
        <f t="shared" si="62"/>
        <v>43281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79">
        <f t="shared" si="62"/>
        <v>43281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79">
        <f t="shared" si="62"/>
        <v>43281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79">
        <f t="shared" si="62"/>
        <v>43281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79">
        <f t="shared" si="62"/>
        <v>43281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79">
        <f t="shared" si="62"/>
        <v>43281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79">
        <f t="shared" si="62"/>
        <v>43281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11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79">
        <f t="shared" si="62"/>
        <v>43281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4123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79">
        <f t="shared" si="62"/>
        <v>43281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79">
        <f t="shared" si="62"/>
        <v>43281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300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79">
        <f t="shared" si="62"/>
        <v>43281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300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79">
        <f t="shared" si="62"/>
        <v>43281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79">
        <f t="shared" si="62"/>
        <v>43281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79">
        <f t="shared" si="62"/>
        <v>43281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2411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79">
        <f t="shared" si="62"/>
        <v>43281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2411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79">
        <f t="shared" si="62"/>
        <v>43281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79">
        <f t="shared" si="62"/>
        <v>43281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79">
        <f t="shared" si="62"/>
        <v>43281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79">
        <f t="shared" si="62"/>
        <v>43281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79">
        <f t="shared" si="62"/>
        <v>43281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79">
        <f t="shared" si="62"/>
        <v>43281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79">
        <f t="shared" si="62"/>
        <v>43281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79">
        <f t="shared" si="62"/>
        <v>43281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79">
        <f t="shared" si="62"/>
        <v>43281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1813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79">
        <f t="shared" si="62"/>
        <v>43281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79">
        <f t="shared" si="62"/>
        <v>43281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1654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79">
        <f t="shared" si="62"/>
        <v>43281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42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79">
        <f t="shared" si="62"/>
        <v>43281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81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79">
        <f t="shared" si="62"/>
        <v>43281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18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79">
        <f t="shared" si="62"/>
        <v>43281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79">
        <f t="shared" si="62"/>
        <v>43281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2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79">
        <f t="shared" si="62"/>
        <v>43281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16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79">
        <f t="shared" si="62"/>
        <v>43281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18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79">
        <f t="shared" si="62"/>
        <v>43281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12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79">
        <f t="shared" si="62"/>
        <v>43281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4536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79">
        <f t="shared" si="62"/>
        <v>43281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8659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79">
        <f t="shared" si="62"/>
        <v>43281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79">
        <f t="shared" si="62"/>
        <v>43281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79">
        <f t="shared" si="62"/>
        <v>43281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79">
        <f t="shared" si="62"/>
        <v>43281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79">
        <f t="shared" si="62"/>
        <v>43281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4924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79">
        <f t="shared" si="62"/>
        <v>43281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4924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79">
        <f t="shared" si="62"/>
        <v>43281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79">
        <f t="shared" si="62"/>
        <v>43281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79">
        <f t="shared" si="62"/>
        <v>43281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79">
        <f t="shared" si="62"/>
        <v>43281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79">
        <f aca="true" t="shared" si="65" ref="C1104:C1167">endDate</f>
        <v>43281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79">
        <f t="shared" si="65"/>
        <v>43281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79">
        <f t="shared" si="65"/>
        <v>43281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79">
        <f t="shared" si="65"/>
        <v>43281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79">
        <f t="shared" si="65"/>
        <v>43281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4924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79">
        <f t="shared" si="65"/>
        <v>43281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60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79">
        <f t="shared" si="65"/>
        <v>43281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79">
        <f t="shared" si="65"/>
        <v>43281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79">
        <f t="shared" si="65"/>
        <v>43281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79">
        <f t="shared" si="65"/>
        <v>43281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79">
        <f t="shared" si="65"/>
        <v>43281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79">
        <f t="shared" si="65"/>
        <v>43281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79">
        <f t="shared" si="65"/>
        <v>43281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79">
        <f t="shared" si="65"/>
        <v>43281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79">
        <f t="shared" si="65"/>
        <v>43281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79">
        <f t="shared" si="65"/>
        <v>43281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79">
        <f t="shared" si="65"/>
        <v>43281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79">
        <f t="shared" si="65"/>
        <v>43281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79">
        <f t="shared" si="65"/>
        <v>43281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79">
        <f t="shared" si="65"/>
        <v>43281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79">
        <f t="shared" si="65"/>
        <v>43281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2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79">
        <f t="shared" si="65"/>
        <v>43281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79">
        <f t="shared" si="65"/>
        <v>43281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79">
        <f t="shared" si="65"/>
        <v>43281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79">
        <f t="shared" si="65"/>
        <v>43281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2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79">
        <f t="shared" si="65"/>
        <v>43281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79">
        <f t="shared" si="65"/>
        <v>43281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79">
        <f t="shared" si="65"/>
        <v>43281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79">
        <f t="shared" si="65"/>
        <v>43281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79">
        <f t="shared" si="65"/>
        <v>43281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79">
        <f t="shared" si="65"/>
        <v>43281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79">
        <f t="shared" si="65"/>
        <v>43281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2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79">
        <f t="shared" si="65"/>
        <v>43281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4986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79">
        <f t="shared" si="65"/>
        <v>43281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79">
        <f t="shared" si="65"/>
        <v>43281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79">
        <f t="shared" si="65"/>
        <v>43281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79">
        <f t="shared" si="65"/>
        <v>43281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79">
        <f t="shared" si="65"/>
        <v>43281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79">
        <f t="shared" si="65"/>
        <v>43281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79">
        <f t="shared" si="65"/>
        <v>43281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79">
        <f t="shared" si="65"/>
        <v>43281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79">
        <f t="shared" si="65"/>
        <v>43281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79">
        <f t="shared" si="65"/>
        <v>43281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79">
        <f t="shared" si="65"/>
        <v>43281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79">
        <f t="shared" si="65"/>
        <v>43281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79">
        <f t="shared" si="65"/>
        <v>43281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79">
        <f t="shared" si="65"/>
        <v>43281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79">
        <f t="shared" si="65"/>
        <v>43281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79">
        <f t="shared" si="65"/>
        <v>43281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79">
        <f t="shared" si="65"/>
        <v>43281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79">
        <f t="shared" si="65"/>
        <v>43281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79">
        <f t="shared" si="65"/>
        <v>43281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79">
        <f t="shared" si="65"/>
        <v>43281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79">
        <f t="shared" si="65"/>
        <v>43281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79">
        <f t="shared" si="65"/>
        <v>43281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79">
        <f t="shared" si="65"/>
        <v>43281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79">
        <f t="shared" si="65"/>
        <v>43281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79">
        <f t="shared" si="65"/>
        <v>43281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79">
        <f t="shared" si="65"/>
        <v>43281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79">
        <f t="shared" si="65"/>
        <v>43281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79">
        <f t="shared" si="65"/>
        <v>43281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79">
        <f t="shared" si="65"/>
        <v>43281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79">
        <f t="shared" si="65"/>
        <v>43281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79">
        <f t="shared" si="65"/>
        <v>43281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79">
        <f aca="true" t="shared" si="68" ref="C1168:C1195">endDate</f>
        <v>43281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79">
        <f t="shared" si="68"/>
        <v>43281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79">
        <f t="shared" si="68"/>
        <v>43281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79">
        <f t="shared" si="68"/>
        <v>43281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79">
        <f t="shared" si="68"/>
        <v>43281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79">
        <f t="shared" si="68"/>
        <v>43281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79">
        <f t="shared" si="68"/>
        <v>43281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79">
        <f t="shared" si="68"/>
        <v>43281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79">
        <f t="shared" si="68"/>
        <v>43281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79">
        <f t="shared" si="68"/>
        <v>43281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79">
        <f t="shared" si="68"/>
        <v>43281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79">
        <f t="shared" si="68"/>
        <v>43281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79">
        <f t="shared" si="68"/>
        <v>43281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79">
        <f t="shared" si="68"/>
        <v>43281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79">
        <f t="shared" si="68"/>
        <v>43281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56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79">
        <f t="shared" si="68"/>
        <v>43281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56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79">
        <f t="shared" si="68"/>
        <v>43281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79">
        <f t="shared" si="68"/>
        <v>43281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79">
        <f t="shared" si="68"/>
        <v>43281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79">
        <f t="shared" si="68"/>
        <v>43281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79">
        <f t="shared" si="68"/>
        <v>43281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79">
        <f t="shared" si="68"/>
        <v>43281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79">
        <f t="shared" si="68"/>
        <v>43281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79">
        <f t="shared" si="68"/>
        <v>43281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79">
        <f t="shared" si="68"/>
        <v>43281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79">
        <f t="shared" si="68"/>
        <v>43281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79">
        <f t="shared" si="68"/>
        <v>43281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56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79">
        <f t="shared" si="68"/>
        <v>43281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56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79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79">
        <f t="shared" si="71"/>
        <v>43281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79">
        <f t="shared" si="71"/>
        <v>43281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79">
        <f t="shared" si="71"/>
        <v>43281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79">
        <f t="shared" si="71"/>
        <v>43281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79">
        <f t="shared" si="71"/>
        <v>43281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79">
        <f t="shared" si="71"/>
        <v>43281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79">
        <f t="shared" si="71"/>
        <v>43281</v>
      </c>
      <c r="D1204" s="105" t="s">
        <v>774</v>
      </c>
      <c r="E1204" s="105">
        <v>1</v>
      </c>
      <c r="F1204" s="105" t="s">
        <v>773</v>
      </c>
      <c r="H1204" s="496">
        <f>'Справка 8'!C21</f>
        <v>475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79">
        <f t="shared" si="71"/>
        <v>43281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79">
        <f t="shared" si="71"/>
        <v>43281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79">
        <f t="shared" si="71"/>
        <v>43281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79">
        <f t="shared" si="71"/>
        <v>43281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79">
        <f t="shared" si="71"/>
        <v>43281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79">
        <f t="shared" si="71"/>
        <v>43281</v>
      </c>
      <c r="D1210" s="105" t="s">
        <v>786</v>
      </c>
      <c r="E1210" s="105">
        <v>1</v>
      </c>
      <c r="F1210" s="105" t="s">
        <v>771</v>
      </c>
      <c r="H1210" s="496">
        <f>'Справка 8'!C27</f>
        <v>475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79">
        <f t="shared" si="71"/>
        <v>43281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79">
        <f t="shared" si="71"/>
        <v>43281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79">
        <f t="shared" si="71"/>
        <v>43281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79">
        <f t="shared" si="71"/>
        <v>43281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79">
        <f t="shared" si="71"/>
        <v>43281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79">
        <f t="shared" si="71"/>
        <v>43281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79">
        <f t="shared" si="71"/>
        <v>43281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79">
        <f t="shared" si="71"/>
        <v>43281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79">
        <f t="shared" si="71"/>
        <v>43281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79">
        <f t="shared" si="71"/>
        <v>43281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79">
        <f t="shared" si="71"/>
        <v>43281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79">
        <f t="shared" si="71"/>
        <v>43281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79">
        <f t="shared" si="71"/>
        <v>43281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79">
        <f t="shared" si="71"/>
        <v>43281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79">
        <f t="shared" si="71"/>
        <v>43281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79">
        <f t="shared" si="71"/>
        <v>43281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79">
        <f t="shared" si="71"/>
        <v>43281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79">
        <f t="shared" si="71"/>
        <v>43281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79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79">
        <f t="shared" si="74"/>
        <v>43281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79">
        <f t="shared" si="74"/>
        <v>43281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79">
        <f t="shared" si="74"/>
        <v>43281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79">
        <f t="shared" si="74"/>
        <v>43281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79">
        <f t="shared" si="74"/>
        <v>43281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79">
        <f t="shared" si="74"/>
        <v>43281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79">
        <f t="shared" si="74"/>
        <v>43281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79">
        <f t="shared" si="74"/>
        <v>43281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79">
        <f t="shared" si="74"/>
        <v>43281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79">
        <f t="shared" si="74"/>
        <v>43281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79">
        <f t="shared" si="74"/>
        <v>43281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79">
        <f t="shared" si="74"/>
        <v>43281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79">
        <f t="shared" si="74"/>
        <v>43281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79">
        <f t="shared" si="74"/>
        <v>43281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79">
        <f t="shared" si="74"/>
        <v>43281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79">
        <f t="shared" si="74"/>
        <v>43281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79">
        <f t="shared" si="74"/>
        <v>43281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79">
        <f t="shared" si="74"/>
        <v>43281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79">
        <f t="shared" si="74"/>
        <v>43281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79">
        <f t="shared" si="74"/>
        <v>43281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79">
        <f t="shared" si="74"/>
        <v>43281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79">
        <f t="shared" si="74"/>
        <v>43281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79">
        <f t="shared" si="74"/>
        <v>43281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79">
        <f t="shared" si="74"/>
        <v>43281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79">
        <f t="shared" si="74"/>
        <v>43281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79">
        <f t="shared" si="74"/>
        <v>43281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79">
        <f t="shared" si="74"/>
        <v>43281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79">
        <f t="shared" si="74"/>
        <v>43281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79">
        <f t="shared" si="74"/>
        <v>43281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79">
        <f t="shared" si="74"/>
        <v>43281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79">
        <f t="shared" si="74"/>
        <v>43281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79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79">
        <f t="shared" si="77"/>
        <v>43281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79">
        <f t="shared" si="77"/>
        <v>43281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79">
        <f t="shared" si="77"/>
        <v>43281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79">
        <f t="shared" si="77"/>
        <v>43281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79">
        <f t="shared" si="77"/>
        <v>43281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79">
        <f t="shared" si="77"/>
        <v>43281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79">
        <f t="shared" si="77"/>
        <v>43281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79">
        <f t="shared" si="77"/>
        <v>43281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79">
        <f t="shared" si="77"/>
        <v>43281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79">
        <f t="shared" si="77"/>
        <v>43281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79">
        <f t="shared" si="77"/>
        <v>43281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79">
        <f t="shared" si="77"/>
        <v>43281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79">
        <f t="shared" si="77"/>
        <v>43281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79">
        <f t="shared" si="77"/>
        <v>43281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79">
        <f t="shared" si="77"/>
        <v>43281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79">
        <f t="shared" si="77"/>
        <v>43281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79">
        <f t="shared" si="77"/>
        <v>43281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79">
        <f t="shared" si="77"/>
        <v>43281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79">
        <f t="shared" si="77"/>
        <v>43281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79">
        <f t="shared" si="77"/>
        <v>43281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79">
        <f t="shared" si="77"/>
        <v>43281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79">
        <f t="shared" si="77"/>
        <v>43281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79">
        <f t="shared" si="77"/>
        <v>43281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79">
        <f t="shared" si="77"/>
        <v>43281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79">
        <f t="shared" si="77"/>
        <v>43281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79">
        <f t="shared" si="77"/>
        <v>43281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79">
        <f t="shared" si="77"/>
        <v>43281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79">
        <f t="shared" si="77"/>
        <v>43281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79">
        <f t="shared" si="77"/>
        <v>43281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79">
        <f t="shared" si="77"/>
        <v>43281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79">
        <f t="shared" si="77"/>
        <v>43281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79">
        <f t="shared" si="77"/>
        <v>43281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79">
        <f t="shared" si="77"/>
        <v>43281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79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6">
        <f>'Справка 5'!C27</f>
        <v>52921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79">
        <f t="shared" si="80"/>
        <v>43281</v>
      </c>
      <c r="D1297" s="105" t="s">
        <v>795</v>
      </c>
      <c r="E1297" s="105">
        <v>1</v>
      </c>
      <c r="F1297" s="105" t="s">
        <v>794</v>
      </c>
      <c r="H1297" s="496">
        <f>'Справка 5'!C44</f>
        <v>7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79">
        <f t="shared" si="80"/>
        <v>43281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79">
        <f t="shared" si="80"/>
        <v>43281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79">
        <f t="shared" si="80"/>
        <v>43281</v>
      </c>
      <c r="D1300" s="105" t="s">
        <v>802</v>
      </c>
      <c r="E1300" s="105">
        <v>1</v>
      </c>
      <c r="F1300" s="105" t="s">
        <v>791</v>
      </c>
      <c r="H1300" s="496">
        <f>'Справка 5'!C79</f>
        <v>52928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79">
        <f t="shared" si="80"/>
        <v>43281</v>
      </c>
      <c r="D1301" s="105" t="s">
        <v>804</v>
      </c>
      <c r="E1301" s="105">
        <v>1</v>
      </c>
      <c r="F1301" s="105" t="s">
        <v>792</v>
      </c>
      <c r="H1301" s="496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79">
        <f t="shared" si="80"/>
        <v>43281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79">
        <f t="shared" si="80"/>
        <v>43281</v>
      </c>
      <c r="D1303" s="105" t="s">
        <v>806</v>
      </c>
      <c r="E1303" s="105">
        <v>1</v>
      </c>
      <c r="F1303" s="105" t="s">
        <v>796</v>
      </c>
      <c r="H1303" s="496">
        <f>'Справка 5'!C131</f>
        <v>214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79">
        <f t="shared" si="80"/>
        <v>43281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79">
        <f t="shared" si="80"/>
        <v>43281</v>
      </c>
      <c r="D1305" s="105" t="s">
        <v>809</v>
      </c>
      <c r="E1305" s="105">
        <v>1</v>
      </c>
      <c r="F1305" s="105" t="s">
        <v>803</v>
      </c>
      <c r="H1305" s="496">
        <f>'Справка 5'!C149</f>
        <v>3685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79">
        <f t="shared" si="80"/>
        <v>43281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79">
        <f t="shared" si="80"/>
        <v>43281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79">
        <f t="shared" si="80"/>
        <v>43281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79">
        <f t="shared" si="80"/>
        <v>43281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79">
        <f t="shared" si="80"/>
        <v>43281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79">
        <f t="shared" si="80"/>
        <v>43281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79">
        <f t="shared" si="80"/>
        <v>43281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79">
        <f t="shared" si="80"/>
        <v>43281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79">
        <f t="shared" si="80"/>
        <v>43281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79">
        <f t="shared" si="80"/>
        <v>43281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79">
        <f t="shared" si="80"/>
        <v>43281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79">
        <f t="shared" si="80"/>
        <v>43281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79">
        <f t="shared" si="80"/>
        <v>43281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79">
        <f t="shared" si="80"/>
        <v>43281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79">
        <f t="shared" si="80"/>
        <v>43281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79">
        <f t="shared" si="80"/>
        <v>43281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79">
        <f t="shared" si="80"/>
        <v>43281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79">
        <f t="shared" si="80"/>
        <v>43281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79">
        <f t="shared" si="80"/>
        <v>43281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79">
        <f t="shared" si="80"/>
        <v>43281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79">
        <f t="shared" si="80"/>
        <v>43281</v>
      </c>
      <c r="D1326" s="105" t="s">
        <v>793</v>
      </c>
      <c r="E1326" s="105">
        <v>4</v>
      </c>
      <c r="F1326" s="105" t="s">
        <v>792</v>
      </c>
      <c r="H1326" s="496">
        <f>'Справка 5'!F27</f>
        <v>52921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79">
        <f t="shared" si="80"/>
        <v>43281</v>
      </c>
      <c r="D1327" s="105" t="s">
        <v>795</v>
      </c>
      <c r="E1327" s="105">
        <v>4</v>
      </c>
      <c r="F1327" s="105" t="s">
        <v>794</v>
      </c>
      <c r="H1327" s="496">
        <f>'Справка 5'!F44</f>
        <v>7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79">
        <f t="shared" si="80"/>
        <v>43281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79">
        <f t="shared" si="80"/>
        <v>43281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79">
        <f t="shared" si="80"/>
        <v>43281</v>
      </c>
      <c r="D1330" s="105" t="s">
        <v>802</v>
      </c>
      <c r="E1330" s="105">
        <v>4</v>
      </c>
      <c r="F1330" s="105" t="s">
        <v>791</v>
      </c>
      <c r="H1330" s="496">
        <f>'Справка 5'!F79</f>
        <v>52928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79">
        <f t="shared" si="80"/>
        <v>43281</v>
      </c>
      <c r="D1331" s="105" t="s">
        <v>804</v>
      </c>
      <c r="E1331" s="105">
        <v>4</v>
      </c>
      <c r="F1331" s="105" t="s">
        <v>792</v>
      </c>
      <c r="H1331" s="496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79">
        <f t="shared" si="80"/>
        <v>43281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79">
        <f t="shared" si="80"/>
        <v>43281</v>
      </c>
      <c r="D1333" s="105" t="s">
        <v>806</v>
      </c>
      <c r="E1333" s="105">
        <v>4</v>
      </c>
      <c r="F1333" s="105" t="s">
        <v>796</v>
      </c>
      <c r="H1333" s="496">
        <f>'Справка 5'!F131</f>
        <v>214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79">
        <f t="shared" si="80"/>
        <v>43281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79">
        <f t="shared" si="80"/>
        <v>43281</v>
      </c>
      <c r="D1335" s="105" t="s">
        <v>809</v>
      </c>
      <c r="E1335" s="105">
        <v>4</v>
      </c>
      <c r="F1335" s="105" t="s">
        <v>803</v>
      </c>
      <c r="H1335" s="496">
        <f>'Справка 5'!F149</f>
        <v>3685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2">
      <selection activeCell="G50" sqref="G5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59361</v>
      </c>
      <c r="H12" s="197">
        <v>59361</v>
      </c>
    </row>
    <row r="13" spans="1:8" ht="15.75">
      <c r="A13" s="89" t="s">
        <v>27</v>
      </c>
      <c r="B13" s="91" t="s">
        <v>28</v>
      </c>
      <c r="C13" s="197">
        <v>130</v>
      </c>
      <c r="D13" s="197">
        <v>132</v>
      </c>
      <c r="E13" s="89" t="s">
        <v>846</v>
      </c>
      <c r="F13" s="93" t="s">
        <v>29</v>
      </c>
      <c r="G13" s="197">
        <v>59361</v>
      </c>
      <c r="H13" s="197">
        <v>59361</v>
      </c>
    </row>
    <row r="14" spans="1:8" ht="15.75">
      <c r="A14" s="89" t="s">
        <v>30</v>
      </c>
      <c r="B14" s="91" t="s">
        <v>31</v>
      </c>
      <c r="C14" s="197">
        <v>169</v>
      </c>
      <c r="D14" s="197">
        <v>223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-475</v>
      </c>
      <c r="H15" s="197">
        <v>-475</v>
      </c>
    </row>
    <row r="16" spans="1:8" ht="15.75">
      <c r="A16" s="89" t="s">
        <v>38</v>
      </c>
      <c r="B16" s="91" t="s">
        <v>39</v>
      </c>
      <c r="C16" s="197">
        <v>15</v>
      </c>
      <c r="D16" s="197">
        <v>19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100</v>
      </c>
      <c r="D17" s="197">
        <v>32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79" t="s">
        <v>47</v>
      </c>
      <c r="F18" s="478" t="s">
        <v>48</v>
      </c>
      <c r="G18" s="607">
        <f>G12+G15+G16+G17</f>
        <v>58886</v>
      </c>
      <c r="H18" s="608">
        <f>H12+H15+H16+H17</f>
        <v>58886</v>
      </c>
    </row>
    <row r="19" spans="1:8" ht="15.75">
      <c r="A19" s="89" t="s">
        <v>49</v>
      </c>
      <c r="B19" s="91" t="s">
        <v>50</v>
      </c>
      <c r="C19" s="197">
        <v>38</v>
      </c>
      <c r="D19" s="197">
        <v>21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452</v>
      </c>
      <c r="D20" s="596">
        <f>SUM(D12:D19)</f>
        <v>427</v>
      </c>
      <c r="E20" s="89" t="s">
        <v>54</v>
      </c>
      <c r="F20" s="93" t="s">
        <v>55</v>
      </c>
      <c r="G20" s="197">
        <v>5462</v>
      </c>
      <c r="H20" s="197">
        <v>5462</v>
      </c>
    </row>
    <row r="21" spans="1:8" ht="15.75">
      <c r="A21" s="100" t="s">
        <v>56</v>
      </c>
      <c r="B21" s="96" t="s">
        <v>57</v>
      </c>
      <c r="C21" s="474">
        <v>6604</v>
      </c>
      <c r="D21" s="475">
        <v>6682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592</v>
      </c>
      <c r="H22" s="612">
        <f>SUM(H23:H25)</f>
        <v>311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592</v>
      </c>
      <c r="H23" s="197">
        <v>311</v>
      </c>
    </row>
    <row r="24" spans="1:13" ht="15.75">
      <c r="A24" s="89" t="s">
        <v>67</v>
      </c>
      <c r="B24" s="91" t="s">
        <v>68</v>
      </c>
      <c r="C24" s="197">
        <v>5873</v>
      </c>
      <c r="D24" s="197">
        <v>5103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26</v>
      </c>
      <c r="D25" s="197">
        <v>31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6054</v>
      </c>
      <c r="H26" s="596">
        <f>H20+H21+H22</f>
        <v>5773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7">
        <v>2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5901</v>
      </c>
      <c r="D28" s="596">
        <f>SUM(D24:D27)</f>
        <v>5136</v>
      </c>
      <c r="E28" s="202" t="s">
        <v>84</v>
      </c>
      <c r="F28" s="93" t="s">
        <v>85</v>
      </c>
      <c r="G28" s="593">
        <f>SUM(G29:G31)</f>
        <v>4566</v>
      </c>
      <c r="H28" s="594">
        <f>SUM(H29:H31)</f>
        <v>2038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4580</v>
      </c>
      <c r="H29" s="197">
        <v>2052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</v>
      </c>
      <c r="H30" s="197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189</v>
      </c>
      <c r="H32" s="197">
        <v>2809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4755</v>
      </c>
      <c r="H34" s="596">
        <f>H28+H32+H33</f>
        <v>4847</v>
      </c>
    </row>
    <row r="35" spans="1:8" ht="15.75">
      <c r="A35" s="89" t="s">
        <v>106</v>
      </c>
      <c r="B35" s="94" t="s">
        <v>107</v>
      </c>
      <c r="C35" s="593">
        <f>SUM(C36:C39)</f>
        <v>56613</v>
      </c>
      <c r="D35" s="594">
        <f>SUM(D36:D39)</f>
        <v>56613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56392</v>
      </c>
      <c r="D36" s="197">
        <v>56392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>
        <v>7</v>
      </c>
      <c r="D37" s="197">
        <v>7</v>
      </c>
      <c r="E37" s="481" t="s">
        <v>847</v>
      </c>
      <c r="F37" s="99" t="s">
        <v>112</v>
      </c>
      <c r="G37" s="597">
        <f>G26+G18+G34</f>
        <v>69695</v>
      </c>
      <c r="H37" s="598">
        <f>H26+H18+H34</f>
        <v>69506</v>
      </c>
    </row>
    <row r="38" spans="1:13" ht="15.75">
      <c r="A38" s="89" t="s">
        <v>113</v>
      </c>
      <c r="B38" s="91" t="s">
        <v>114</v>
      </c>
      <c r="C38" s="197">
        <v>214</v>
      </c>
      <c r="D38" s="197">
        <v>214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7">
        <v>141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9047</v>
      </c>
      <c r="H45" s="197">
        <v>2116</v>
      </c>
    </row>
    <row r="46" spans="1:13" ht="15.75">
      <c r="A46" s="471" t="s">
        <v>137</v>
      </c>
      <c r="B46" s="96" t="s">
        <v>138</v>
      </c>
      <c r="C46" s="595">
        <f>C35+C40+C45</f>
        <v>56613</v>
      </c>
      <c r="D46" s="596">
        <f>D35+D40+D45</f>
        <v>56613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7">
        <v>10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9058</v>
      </c>
      <c r="H50" s="594">
        <f>SUM(H44:H49)</f>
        <v>2267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60</v>
      </c>
      <c r="H54" s="197">
        <v>60</v>
      </c>
    </row>
    <row r="55" spans="1:8" ht="15.75">
      <c r="A55" s="100" t="s">
        <v>166</v>
      </c>
      <c r="B55" s="96" t="s">
        <v>167</v>
      </c>
      <c r="C55" s="476">
        <v>12</v>
      </c>
      <c r="D55" s="477">
        <v>12</v>
      </c>
      <c r="E55" s="89" t="s">
        <v>168</v>
      </c>
      <c r="F55" s="95" t="s">
        <v>169</v>
      </c>
      <c r="G55" s="197">
        <v>54</v>
      </c>
      <c r="H55" s="197">
        <v>80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69582</v>
      </c>
      <c r="D56" s="600">
        <f>D20+D21+D22+D28+D33+D46+D52+D54+D55</f>
        <v>68870</v>
      </c>
      <c r="E56" s="100" t="s">
        <v>850</v>
      </c>
      <c r="F56" s="99" t="s">
        <v>172</v>
      </c>
      <c r="G56" s="597">
        <f>G50+G52+G53+G54+G55</f>
        <v>9172</v>
      </c>
      <c r="H56" s="598">
        <f>H50+H52+H53+H54+H55</f>
        <v>2407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2411</v>
      </c>
      <c r="H59" s="197">
        <v>4303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2115</v>
      </c>
      <c r="H61" s="594">
        <f>SUM(H62:H68)</f>
        <v>3497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300</v>
      </c>
      <c r="H62" s="197">
        <v>3168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81</v>
      </c>
      <c r="D64" s="196">
        <v>29</v>
      </c>
      <c r="E64" s="89" t="s">
        <v>199</v>
      </c>
      <c r="F64" s="93" t="s">
        <v>200</v>
      </c>
      <c r="G64" s="197">
        <v>1654</v>
      </c>
      <c r="H64" s="197">
        <v>41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81</v>
      </c>
      <c r="D65" s="596">
        <f>SUM(D59:D64)</f>
        <v>29</v>
      </c>
      <c r="E65" s="89" t="s">
        <v>201</v>
      </c>
      <c r="F65" s="93" t="s">
        <v>202</v>
      </c>
      <c r="G65" s="197">
        <v>42</v>
      </c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83</v>
      </c>
      <c r="H66" s="197">
        <v>2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18</v>
      </c>
      <c r="H67" s="197">
        <v>35</v>
      </c>
    </row>
    <row r="68" spans="1:8" ht="15.75">
      <c r="A68" s="89" t="s">
        <v>206</v>
      </c>
      <c r="B68" s="91" t="s">
        <v>207</v>
      </c>
      <c r="C68" s="197">
        <v>10933</v>
      </c>
      <c r="D68" s="197">
        <v>8474</v>
      </c>
      <c r="E68" s="89" t="s">
        <v>212</v>
      </c>
      <c r="F68" s="93" t="s">
        <v>213</v>
      </c>
      <c r="G68" s="197">
        <v>18</v>
      </c>
      <c r="H68" s="197">
        <v>251</v>
      </c>
    </row>
    <row r="69" spans="1:8" ht="15.75">
      <c r="A69" s="89" t="s">
        <v>210</v>
      </c>
      <c r="B69" s="91" t="s">
        <v>211</v>
      </c>
      <c r="C69" s="197">
        <v>386</v>
      </c>
      <c r="D69" s="197">
        <v>1075</v>
      </c>
      <c r="E69" s="201" t="s">
        <v>79</v>
      </c>
      <c r="F69" s="93" t="s">
        <v>216</v>
      </c>
      <c r="G69" s="197">
        <v>12</v>
      </c>
      <c r="H69" s="197">
        <v>12</v>
      </c>
    </row>
    <row r="70" spans="1:8" ht="15.75">
      <c r="A70" s="89" t="s">
        <v>214</v>
      </c>
      <c r="B70" s="91" t="s">
        <v>215</v>
      </c>
      <c r="C70" s="197">
        <v>12</v>
      </c>
      <c r="D70" s="197">
        <v>440</v>
      </c>
      <c r="E70" s="89" t="s">
        <v>219</v>
      </c>
      <c r="F70" s="93" t="s">
        <v>220</v>
      </c>
      <c r="G70" s="197">
        <v>56</v>
      </c>
      <c r="H70" s="197">
        <v>56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4594</v>
      </c>
      <c r="H71" s="596">
        <f>H59+H60+H61+H69+H70</f>
        <v>7868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12</v>
      </c>
      <c r="D73" s="197">
        <v>1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60</v>
      </c>
      <c r="D75" s="197">
        <v>336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11403</v>
      </c>
      <c r="D76" s="596">
        <f>SUM(D68:D75)</f>
        <v>10326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54</v>
      </c>
      <c r="H77" s="476">
        <v>55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4648</v>
      </c>
      <c r="H79" s="598">
        <f>H71+H73+H75+H77</f>
        <v>7923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56</v>
      </c>
      <c r="D88" s="197">
        <v>17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2335</v>
      </c>
      <c r="D89" s="197">
        <v>587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2391</v>
      </c>
      <c r="D92" s="596">
        <f>SUM(D88:D91)</f>
        <v>604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58</v>
      </c>
      <c r="D93" s="477">
        <v>7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13933</v>
      </c>
      <c r="D94" s="600">
        <f>D65+D76+D85+D92+D93</f>
        <v>10966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83515</v>
      </c>
      <c r="D95" s="602">
        <f>D94+D56</f>
        <v>79836</v>
      </c>
      <c r="E95" s="229" t="s">
        <v>942</v>
      </c>
      <c r="F95" s="487" t="s">
        <v>268</v>
      </c>
      <c r="G95" s="601">
        <f>G37+G40+G56+G79</f>
        <v>83515</v>
      </c>
      <c r="H95" s="602">
        <f>H37+H40+H56+H79</f>
        <v>79836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0">
        <f>pdeReportingDate</f>
        <v>43311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Николай Яцино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8" sqref="C18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41</v>
      </c>
      <c r="D12" s="314">
        <v>26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2965</v>
      </c>
      <c r="D13" s="314">
        <v>938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>
        <v>164</v>
      </c>
      <c r="D14" s="314">
        <v>161</v>
      </c>
      <c r="E14" s="245" t="s">
        <v>285</v>
      </c>
      <c r="F14" s="240" t="s">
        <v>286</v>
      </c>
      <c r="G14" s="314">
        <v>3267</v>
      </c>
      <c r="H14" s="314">
        <v>1313</v>
      </c>
    </row>
    <row r="15" spans="1:8" ht="15.75">
      <c r="A15" s="194" t="s">
        <v>287</v>
      </c>
      <c r="B15" s="190" t="s">
        <v>288</v>
      </c>
      <c r="C15" s="314">
        <v>607</v>
      </c>
      <c r="D15" s="314">
        <v>663</v>
      </c>
      <c r="E15" s="245" t="s">
        <v>79</v>
      </c>
      <c r="F15" s="240" t="s">
        <v>289</v>
      </c>
      <c r="G15" s="314">
        <v>136</v>
      </c>
      <c r="H15" s="314">
        <v>984</v>
      </c>
    </row>
    <row r="16" spans="1:8" ht="15.75">
      <c r="A16" s="194" t="s">
        <v>290</v>
      </c>
      <c r="B16" s="190" t="s">
        <v>291</v>
      </c>
      <c r="C16" s="314">
        <v>62</v>
      </c>
      <c r="D16" s="314">
        <v>64</v>
      </c>
      <c r="E16" s="236" t="s">
        <v>52</v>
      </c>
      <c r="F16" s="264" t="s">
        <v>292</v>
      </c>
      <c r="G16" s="626">
        <f>SUM(G12:G15)</f>
        <v>3403</v>
      </c>
      <c r="H16" s="627">
        <f>SUM(H12:H15)</f>
        <v>2297</v>
      </c>
    </row>
    <row r="17" spans="1:8" ht="31.5">
      <c r="A17" s="194" t="s">
        <v>293</v>
      </c>
      <c r="B17" s="190" t="s">
        <v>294</v>
      </c>
      <c r="C17" s="314">
        <v>81</v>
      </c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-770</v>
      </c>
      <c r="D18" s="314">
        <v>-716</v>
      </c>
      <c r="E18" s="234" t="s">
        <v>297</v>
      </c>
      <c r="F18" s="238" t="s">
        <v>298</v>
      </c>
      <c r="G18" s="637">
        <v>27</v>
      </c>
      <c r="H18" s="638">
        <v>27</v>
      </c>
    </row>
    <row r="19" spans="1:8" ht="15.75">
      <c r="A19" s="194" t="s">
        <v>299</v>
      </c>
      <c r="B19" s="190" t="s">
        <v>300</v>
      </c>
      <c r="C19" s="314">
        <v>57</v>
      </c>
      <c r="D19" s="314">
        <v>109</v>
      </c>
      <c r="E19" s="194" t="s">
        <v>301</v>
      </c>
      <c r="F19" s="237" t="s">
        <v>302</v>
      </c>
      <c r="G19" s="314">
        <v>27</v>
      </c>
      <c r="H19" s="315">
        <v>27</v>
      </c>
    </row>
    <row r="20" spans="1:8" ht="15.75">
      <c r="A20" s="235" t="s">
        <v>303</v>
      </c>
      <c r="B20" s="190" t="s">
        <v>304</v>
      </c>
      <c r="C20" s="314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3207</v>
      </c>
      <c r="D22" s="627">
        <f>SUM(D12:D18)+D19</f>
        <v>1245</v>
      </c>
      <c r="E22" s="194" t="s">
        <v>309</v>
      </c>
      <c r="F22" s="237" t="s">
        <v>310</v>
      </c>
      <c r="G22" s="314">
        <v>7</v>
      </c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95</v>
      </c>
      <c r="D25" s="314">
        <v>39</v>
      </c>
      <c r="E25" s="194" t="s">
        <v>318</v>
      </c>
      <c r="F25" s="237" t="s">
        <v>319</v>
      </c>
      <c r="G25" s="314">
        <v>68</v>
      </c>
      <c r="H25" s="315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4">
        <v>19</v>
      </c>
      <c r="E27" s="236" t="s">
        <v>104</v>
      </c>
      <c r="F27" s="238" t="s">
        <v>326</v>
      </c>
      <c r="G27" s="626">
        <f>SUM(G22:G26)</f>
        <v>75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4">
        <v>14</v>
      </c>
      <c r="D28" s="314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109</v>
      </c>
      <c r="D29" s="627">
        <f>SUM(D25:D28)</f>
        <v>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3316</v>
      </c>
      <c r="D31" s="633">
        <f>D29+D22</f>
        <v>1317</v>
      </c>
      <c r="E31" s="251" t="s">
        <v>824</v>
      </c>
      <c r="F31" s="266" t="s">
        <v>331</v>
      </c>
      <c r="G31" s="253">
        <f>G16+G18+G27</f>
        <v>3505</v>
      </c>
      <c r="H31" s="254">
        <f>H16+H18+H27</f>
        <v>2324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189</v>
      </c>
      <c r="D33" s="244">
        <f>IF((H31-D31)&gt;0,H31-D31,0)</f>
        <v>1007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3316</v>
      </c>
      <c r="D36" s="635">
        <f>D31-D34+D35</f>
        <v>1317</v>
      </c>
      <c r="E36" s="262" t="s">
        <v>346</v>
      </c>
      <c r="F36" s="256" t="s">
        <v>347</v>
      </c>
      <c r="G36" s="267">
        <f>G35-G34+G31</f>
        <v>3505</v>
      </c>
      <c r="H36" s="268">
        <f>H35-H34+H31</f>
        <v>2324</v>
      </c>
    </row>
    <row r="37" spans="1:8" ht="15.75">
      <c r="A37" s="261" t="s">
        <v>348</v>
      </c>
      <c r="B37" s="231" t="s">
        <v>349</v>
      </c>
      <c r="C37" s="632">
        <f>IF((G36-C36)&gt;0,G36-C36,0)</f>
        <v>189</v>
      </c>
      <c r="D37" s="633">
        <f>IF((H36-D36)&gt;0,H36-D36,0)</f>
        <v>1007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189</v>
      </c>
      <c r="D42" s="244">
        <f>+IF((H36-D36-D38)&gt;0,H36-D36-D38,0)</f>
        <v>1007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189</v>
      </c>
      <c r="D44" s="268">
        <f>IF(H42=0,IF(D42-D43&gt;0,D42-D43+H43,0),IF(H42-H43&lt;0,H43-H42+D42,0))</f>
        <v>1007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3505</v>
      </c>
      <c r="D45" s="629">
        <f>D36+D38+D42</f>
        <v>2324</v>
      </c>
      <c r="E45" s="270" t="s">
        <v>373</v>
      </c>
      <c r="F45" s="272" t="s">
        <v>374</v>
      </c>
      <c r="G45" s="628">
        <f>G42+G36</f>
        <v>3505</v>
      </c>
      <c r="H45" s="629">
        <f>H42+H36</f>
        <v>2324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0">
        <f>pdeReportingDate</f>
        <v>43311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Николай Яцино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2"/>
      <c r="G58" s="45"/>
      <c r="H58" s="42"/>
    </row>
    <row r="59" spans="1:8" ht="15.75">
      <c r="A59" s="694"/>
      <c r="B59" s="699"/>
      <c r="C59" s="699"/>
      <c r="D59" s="699"/>
      <c r="E59" s="699"/>
      <c r="F59" s="572"/>
      <c r="G59" s="45"/>
      <c r="H59" s="42"/>
    </row>
    <row r="60" spans="1:8" ht="15.75">
      <c r="A60" s="694"/>
      <c r="B60" s="699"/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3412</v>
      </c>
      <c r="D11" s="197">
        <v>2666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-3844</v>
      </c>
      <c r="D12" s="197">
        <v>-2301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-588</v>
      </c>
      <c r="D14" s="197">
        <v>-682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-218</v>
      </c>
      <c r="D16" s="197">
        <v>-34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110</v>
      </c>
      <c r="D20" s="197">
        <v>-112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-1128</v>
      </c>
      <c r="D21" s="657">
        <f>SUM(D11:D20)</f>
        <v>-465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-61</v>
      </c>
      <c r="D23" s="197">
        <v>-1577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-483</v>
      </c>
      <c r="D25" s="197">
        <v>-1247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1591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-978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-1350</v>
      </c>
      <c r="D32" s="197">
        <v>-399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-1894</v>
      </c>
      <c r="D33" s="657">
        <f>SUM(D23:D32)</f>
        <v>-2610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9333</v>
      </c>
      <c r="D37" s="197">
        <v>2910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-4499</v>
      </c>
      <c r="D38" s="197">
        <v>-145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-25</v>
      </c>
      <c r="D39" s="197">
        <v>-25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4809</v>
      </c>
      <c r="D43" s="659">
        <f>SUM(D35:D42)</f>
        <v>2740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1787</v>
      </c>
      <c r="D44" s="306">
        <f>D43+D33+D21</f>
        <v>-335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604</v>
      </c>
      <c r="D45" s="307">
        <v>1438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2391</v>
      </c>
      <c r="D46" s="309">
        <f>D45+D44</f>
        <v>1103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2391</v>
      </c>
      <c r="D47" s="297">
        <v>1103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0">
        <f>pdeReportingDate</f>
        <v>43311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Николай Яцино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979</v>
      </c>
      <c r="C59" s="699"/>
      <c r="D59" s="699"/>
      <c r="E59" s="699"/>
      <c r="F59" s="572"/>
      <c r="G59" s="45"/>
      <c r="H59" s="42"/>
    </row>
    <row r="60" spans="1:8" ht="15.75">
      <c r="A60" s="694"/>
      <c r="B60" s="699" t="s">
        <v>979</v>
      </c>
      <c r="C60" s="699"/>
      <c r="D60" s="699"/>
      <c r="E60" s="699"/>
      <c r="F60" s="572"/>
      <c r="G60" s="45"/>
      <c r="H60" s="42"/>
    </row>
    <row r="61" spans="1:8" ht="15.75">
      <c r="A61" s="694"/>
      <c r="B61" s="699" t="s">
        <v>979</v>
      </c>
      <c r="C61" s="699"/>
      <c r="D61" s="699"/>
      <c r="E61" s="699"/>
      <c r="F61" s="572"/>
      <c r="G61" s="45"/>
      <c r="H61" s="42"/>
    </row>
    <row r="62" spans="1:8" ht="15.75">
      <c r="A62" s="694"/>
      <c r="B62" s="699" t="s">
        <v>979</v>
      </c>
      <c r="C62" s="699"/>
      <c r="D62" s="699"/>
      <c r="E62" s="699"/>
      <c r="F62" s="572"/>
      <c r="G62" s="45"/>
      <c r="H62" s="42"/>
    </row>
    <row r="63" spans="1:8" ht="15.75">
      <c r="A63" s="694"/>
      <c r="B63" s="699"/>
      <c r="C63" s="699"/>
      <c r="D63" s="699"/>
      <c r="E63" s="699"/>
      <c r="F63" s="572"/>
      <c r="G63" s="45"/>
      <c r="H63" s="42"/>
    </row>
    <row r="64" spans="1:8" ht="15.75">
      <c r="A64" s="694"/>
      <c r="B64" s="699"/>
      <c r="C64" s="699"/>
      <c r="D64" s="699"/>
      <c r="E64" s="699"/>
      <c r="F64" s="572"/>
      <c r="G64" s="45"/>
      <c r="H64" s="42"/>
    </row>
    <row r="65" spans="1:8" ht="15.75">
      <c r="A65" s="694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8" sqref="I28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58886</v>
      </c>
      <c r="D13" s="582">
        <f>'1-Баланс'!H20</f>
        <v>5462</v>
      </c>
      <c r="E13" s="582">
        <f>'1-Баланс'!H21</f>
        <v>0</v>
      </c>
      <c r="F13" s="582">
        <f>'1-Баланс'!H23</f>
        <v>311</v>
      </c>
      <c r="G13" s="582">
        <f>'1-Баланс'!H24</f>
        <v>0</v>
      </c>
      <c r="H13" s="583"/>
      <c r="I13" s="582">
        <f>'1-Баланс'!H29+'1-Баланс'!H32</f>
        <v>4861</v>
      </c>
      <c r="J13" s="582">
        <f>'1-Баланс'!H30+'1-Баланс'!H33</f>
        <v>-14</v>
      </c>
      <c r="K13" s="583"/>
      <c r="L13" s="582">
        <f>SUM(C13:K13)</f>
        <v>69506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58886</v>
      </c>
      <c r="D17" s="651">
        <f aca="true" t="shared" si="2" ref="D17:M17">D13+D14</f>
        <v>5462</v>
      </c>
      <c r="E17" s="651">
        <f t="shared" si="2"/>
        <v>0</v>
      </c>
      <c r="F17" s="651">
        <f t="shared" si="2"/>
        <v>311</v>
      </c>
      <c r="G17" s="651">
        <f t="shared" si="2"/>
        <v>0</v>
      </c>
      <c r="H17" s="651">
        <f t="shared" si="2"/>
        <v>0</v>
      </c>
      <c r="I17" s="651">
        <f t="shared" si="2"/>
        <v>4861</v>
      </c>
      <c r="J17" s="651">
        <f t="shared" si="2"/>
        <v>-14</v>
      </c>
      <c r="K17" s="651">
        <f t="shared" si="2"/>
        <v>0</v>
      </c>
      <c r="L17" s="582">
        <f t="shared" si="1"/>
        <v>69506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189</v>
      </c>
      <c r="J18" s="582">
        <f>+'1-Баланс'!G33</f>
        <v>0</v>
      </c>
      <c r="K18" s="583"/>
      <c r="L18" s="582">
        <f t="shared" si="1"/>
        <v>189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281</v>
      </c>
      <c r="G19" s="168">
        <f t="shared" si="3"/>
        <v>0</v>
      </c>
      <c r="H19" s="168">
        <f t="shared" si="3"/>
        <v>0</v>
      </c>
      <c r="I19" s="168">
        <f t="shared" si="3"/>
        <v>-281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281</v>
      </c>
      <c r="G21" s="314"/>
      <c r="H21" s="314"/>
      <c r="I21" s="314">
        <v>-281</v>
      </c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58886</v>
      </c>
      <c r="D31" s="651">
        <f aca="true" t="shared" si="6" ref="D31:M31">D19+D22+D23+D26+D30+D29+D17+D18</f>
        <v>5462</v>
      </c>
      <c r="E31" s="651">
        <f t="shared" si="6"/>
        <v>0</v>
      </c>
      <c r="F31" s="651">
        <f t="shared" si="6"/>
        <v>592</v>
      </c>
      <c r="G31" s="651">
        <f t="shared" si="6"/>
        <v>0</v>
      </c>
      <c r="H31" s="651">
        <f t="shared" si="6"/>
        <v>0</v>
      </c>
      <c r="I31" s="651">
        <f t="shared" si="6"/>
        <v>4769</v>
      </c>
      <c r="J31" s="651">
        <f t="shared" si="6"/>
        <v>-14</v>
      </c>
      <c r="K31" s="651">
        <f t="shared" si="6"/>
        <v>0</v>
      </c>
      <c r="L31" s="582">
        <f t="shared" si="1"/>
        <v>69695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58886</v>
      </c>
      <c r="D34" s="585">
        <f t="shared" si="7"/>
        <v>5462</v>
      </c>
      <c r="E34" s="585">
        <f t="shared" si="7"/>
        <v>0</v>
      </c>
      <c r="F34" s="585">
        <f t="shared" si="7"/>
        <v>592</v>
      </c>
      <c r="G34" s="585">
        <f t="shared" si="7"/>
        <v>0</v>
      </c>
      <c r="H34" s="585">
        <f t="shared" si="7"/>
        <v>0</v>
      </c>
      <c r="I34" s="585">
        <f t="shared" si="7"/>
        <v>4769</v>
      </c>
      <c r="J34" s="585">
        <f t="shared" si="7"/>
        <v>-14</v>
      </c>
      <c r="K34" s="585">
        <f t="shared" si="7"/>
        <v>0</v>
      </c>
      <c r="L34" s="649">
        <f t="shared" si="1"/>
        <v>69695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0">
        <f>pdeReportingDate</f>
        <v>43311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Николай Яцино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.75">
      <c r="A44" s="694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.75">
      <c r="A45" s="694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.75">
      <c r="A46" s="694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999</v>
      </c>
      <c r="B12" s="678"/>
      <c r="C12" s="92">
        <v>6895</v>
      </c>
      <c r="D12" s="92">
        <v>91.72</v>
      </c>
      <c r="E12" s="92"/>
      <c r="F12" s="467">
        <f>C12-E12</f>
        <v>6895</v>
      </c>
    </row>
    <row r="13" spans="1:6" ht="15.75">
      <c r="A13" s="677" t="s">
        <v>1000</v>
      </c>
      <c r="B13" s="678"/>
      <c r="C13" s="92">
        <v>9650</v>
      </c>
      <c r="D13" s="92">
        <v>58.51</v>
      </c>
      <c r="E13" s="92"/>
      <c r="F13" s="467">
        <f aca="true" t="shared" si="0" ref="F13:F26">C13-E13</f>
        <v>9650</v>
      </c>
    </row>
    <row r="14" spans="1:6" ht="15.75">
      <c r="A14" s="677" t="s">
        <v>1001</v>
      </c>
      <c r="B14" s="678"/>
      <c r="C14" s="92">
        <v>36260</v>
      </c>
      <c r="D14" s="92">
        <v>80.58</v>
      </c>
      <c r="E14" s="92"/>
      <c r="F14" s="467">
        <f t="shared" si="0"/>
        <v>36260</v>
      </c>
    </row>
    <row r="15" spans="1:6" ht="15.75">
      <c r="A15" s="677" t="s">
        <v>1002</v>
      </c>
      <c r="B15" s="678"/>
      <c r="C15" s="92">
        <v>50</v>
      </c>
      <c r="D15" s="92">
        <v>72.9</v>
      </c>
      <c r="E15" s="92"/>
      <c r="F15" s="467">
        <f t="shared" si="0"/>
        <v>50</v>
      </c>
    </row>
    <row r="16" spans="1:6" ht="15.75">
      <c r="A16" s="677" t="s">
        <v>1003</v>
      </c>
      <c r="B16" s="678"/>
      <c r="C16" s="92">
        <v>66</v>
      </c>
      <c r="D16" s="92">
        <v>66</v>
      </c>
      <c r="E16" s="92"/>
      <c r="F16" s="467">
        <f t="shared" si="0"/>
        <v>66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52921</v>
      </c>
      <c r="D27" s="470"/>
      <c r="E27" s="470">
        <f>SUM(E12:E26)</f>
        <v>0</v>
      </c>
      <c r="F27" s="470">
        <f>SUM(F12:F26)</f>
        <v>52921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 t="s">
        <v>1004</v>
      </c>
      <c r="B29" s="678"/>
      <c r="C29" s="92">
        <v>7</v>
      </c>
      <c r="D29" s="92">
        <v>35</v>
      </c>
      <c r="E29" s="92"/>
      <c r="F29" s="467">
        <f>C29-E29</f>
        <v>7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7</v>
      </c>
      <c r="D44" s="470"/>
      <c r="E44" s="470">
        <f>SUM(E29:E43)</f>
        <v>0</v>
      </c>
      <c r="F44" s="470">
        <f>SUM(F29:F43)</f>
        <v>7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52928</v>
      </c>
      <c r="D79" s="470"/>
      <c r="E79" s="470">
        <f>E78+E61+E44+E27</f>
        <v>0</v>
      </c>
      <c r="F79" s="470">
        <f>F78+F61+F44+F27</f>
        <v>52928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 t="s">
        <v>1005</v>
      </c>
      <c r="B82" s="678"/>
      <c r="C82" s="92">
        <v>3471</v>
      </c>
      <c r="D82" s="92">
        <v>100</v>
      </c>
      <c r="E82" s="92"/>
      <c r="F82" s="467">
        <f>C82-E82</f>
        <v>3471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3471</v>
      </c>
      <c r="D97" s="470"/>
      <c r="E97" s="470">
        <f>SUM(E82:E96)</f>
        <v>0</v>
      </c>
      <c r="F97" s="470">
        <f>SUM(F82:F96)</f>
        <v>3471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 t="s">
        <v>1006</v>
      </c>
      <c r="B116" s="678"/>
      <c r="C116" s="92">
        <v>214</v>
      </c>
      <c r="D116" s="92">
        <v>20</v>
      </c>
      <c r="E116" s="92"/>
      <c r="F116" s="467">
        <f>C116-E116</f>
        <v>214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214</v>
      </c>
      <c r="D131" s="470"/>
      <c r="E131" s="470">
        <f>SUM(E116:E130)</f>
        <v>0</v>
      </c>
      <c r="F131" s="470">
        <f>SUM(F116:F130)</f>
        <v>214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3685</v>
      </c>
      <c r="D149" s="470"/>
      <c r="E149" s="470">
        <f>E148+E131+E114+E97</f>
        <v>0</v>
      </c>
      <c r="F149" s="470">
        <f>F148+F131+F114+F97</f>
        <v>3685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0">
        <f>pdeReportingDate</f>
        <v>43311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Николай Яцино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979</v>
      </c>
      <c r="C156" s="699"/>
      <c r="D156" s="699"/>
      <c r="E156" s="699"/>
      <c r="F156" s="572"/>
      <c r="G156" s="45"/>
      <c r="H156" s="42"/>
    </row>
    <row r="157" spans="1:8" ht="15.75">
      <c r="A157" s="694"/>
      <c r="B157" s="699" t="s">
        <v>979</v>
      </c>
      <c r="C157" s="699"/>
      <c r="D157" s="699"/>
      <c r="E157" s="699"/>
      <c r="F157" s="572"/>
      <c r="G157" s="45"/>
      <c r="H157" s="42"/>
    </row>
    <row r="158" spans="1:8" ht="15.75">
      <c r="A158" s="694"/>
      <c r="B158" s="699" t="s">
        <v>979</v>
      </c>
      <c r="C158" s="699"/>
      <c r="D158" s="699"/>
      <c r="E158" s="699"/>
      <c r="F158" s="572"/>
      <c r="G158" s="45"/>
      <c r="H158" s="42"/>
    </row>
    <row r="159" spans="1:8" ht="15.75">
      <c r="A159" s="694"/>
      <c r="B159" s="699" t="s">
        <v>979</v>
      </c>
      <c r="C159" s="699"/>
      <c r="D159" s="699"/>
      <c r="E159" s="699"/>
      <c r="F159" s="572"/>
      <c r="G159" s="45"/>
      <c r="H159" s="42"/>
    </row>
    <row r="160" spans="1:8" ht="15.75">
      <c r="A160" s="694"/>
      <c r="B160" s="699"/>
      <c r="C160" s="699"/>
      <c r="D160" s="699"/>
      <c r="E160" s="699"/>
      <c r="F160" s="572"/>
      <c r="G160" s="45"/>
      <c r="H160" s="42"/>
    </row>
    <row r="161" spans="1:8" ht="15.75">
      <c r="A161" s="694"/>
      <c r="B161" s="699"/>
      <c r="C161" s="699"/>
      <c r="D161" s="699"/>
      <c r="E161" s="699"/>
      <c r="F161" s="572"/>
      <c r="G161" s="45"/>
      <c r="H161" s="42"/>
    </row>
    <row r="162" spans="1:8" ht="15.75">
      <c r="A162" s="694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A1">
      <selection activeCell="F30" sqref="F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143</v>
      </c>
      <c r="E12" s="326"/>
      <c r="F12" s="326"/>
      <c r="G12" s="327">
        <f aca="true" t="shared" si="2" ref="G12:G41">D12+E12-F12</f>
        <v>143</v>
      </c>
      <c r="H12" s="326"/>
      <c r="I12" s="326"/>
      <c r="J12" s="327">
        <f aca="true" t="shared" si="3" ref="J12:J41">G12+H12-I12</f>
        <v>143</v>
      </c>
      <c r="K12" s="326">
        <v>12</v>
      </c>
      <c r="L12" s="326">
        <v>1</v>
      </c>
      <c r="M12" s="326"/>
      <c r="N12" s="327">
        <f aca="true" t="shared" si="4" ref="N12:N41">K12+L12-M12</f>
        <v>13</v>
      </c>
      <c r="O12" s="326"/>
      <c r="P12" s="326"/>
      <c r="Q12" s="327">
        <f t="shared" si="0"/>
        <v>13</v>
      </c>
      <c r="R12" s="338">
        <f t="shared" si="1"/>
        <v>130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633</v>
      </c>
      <c r="E13" s="326">
        <v>15</v>
      </c>
      <c r="F13" s="326"/>
      <c r="G13" s="327">
        <f t="shared" si="2"/>
        <v>648</v>
      </c>
      <c r="H13" s="326"/>
      <c r="I13" s="326"/>
      <c r="J13" s="327">
        <f t="shared" si="3"/>
        <v>648</v>
      </c>
      <c r="K13" s="326">
        <v>410</v>
      </c>
      <c r="L13" s="326">
        <v>69</v>
      </c>
      <c r="M13" s="326"/>
      <c r="N13" s="327">
        <f t="shared" si="4"/>
        <v>479</v>
      </c>
      <c r="O13" s="326"/>
      <c r="P13" s="326"/>
      <c r="Q13" s="327">
        <f t="shared" si="0"/>
        <v>479</v>
      </c>
      <c r="R13" s="338">
        <f t="shared" si="1"/>
        <v>169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28</v>
      </c>
      <c r="E15" s="326"/>
      <c r="F15" s="326"/>
      <c r="G15" s="327">
        <f t="shared" si="2"/>
        <v>28</v>
      </c>
      <c r="H15" s="326"/>
      <c r="I15" s="326"/>
      <c r="J15" s="327">
        <f t="shared" si="3"/>
        <v>28</v>
      </c>
      <c r="K15" s="326">
        <v>9</v>
      </c>
      <c r="L15" s="326">
        <v>4</v>
      </c>
      <c r="M15" s="326"/>
      <c r="N15" s="327">
        <f t="shared" si="4"/>
        <v>13</v>
      </c>
      <c r="O15" s="326"/>
      <c r="P15" s="326"/>
      <c r="Q15" s="327">
        <f t="shared" si="0"/>
        <v>13</v>
      </c>
      <c r="R15" s="338">
        <f t="shared" si="1"/>
        <v>15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50</v>
      </c>
      <c r="E16" s="326">
        <v>72</v>
      </c>
      <c r="F16" s="326"/>
      <c r="G16" s="327">
        <f t="shared" si="2"/>
        <v>122</v>
      </c>
      <c r="H16" s="326"/>
      <c r="I16" s="326"/>
      <c r="J16" s="327">
        <f t="shared" si="3"/>
        <v>122</v>
      </c>
      <c r="K16" s="326">
        <v>18</v>
      </c>
      <c r="L16" s="326">
        <v>4</v>
      </c>
      <c r="M16" s="326"/>
      <c r="N16" s="327">
        <f t="shared" si="4"/>
        <v>22</v>
      </c>
      <c r="O16" s="326"/>
      <c r="P16" s="326"/>
      <c r="Q16" s="327">
        <f t="shared" si="0"/>
        <v>22</v>
      </c>
      <c r="R16" s="338">
        <f t="shared" si="1"/>
        <v>100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24</v>
      </c>
      <c r="E18" s="326">
        <v>19</v>
      </c>
      <c r="F18" s="326"/>
      <c r="G18" s="327">
        <f t="shared" si="2"/>
        <v>43</v>
      </c>
      <c r="H18" s="326"/>
      <c r="I18" s="326"/>
      <c r="J18" s="327">
        <f t="shared" si="3"/>
        <v>43</v>
      </c>
      <c r="K18" s="326">
        <v>3</v>
      </c>
      <c r="L18" s="326">
        <v>2</v>
      </c>
      <c r="M18" s="326"/>
      <c r="N18" s="327">
        <f t="shared" si="4"/>
        <v>5</v>
      </c>
      <c r="O18" s="326"/>
      <c r="P18" s="326"/>
      <c r="Q18" s="327">
        <f t="shared" si="0"/>
        <v>5</v>
      </c>
      <c r="R18" s="338">
        <f t="shared" si="1"/>
        <v>38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878</v>
      </c>
      <c r="E19" s="328">
        <f>SUM(E11:E18)</f>
        <v>106</v>
      </c>
      <c r="F19" s="328">
        <f>SUM(F11:F18)</f>
        <v>0</v>
      </c>
      <c r="G19" s="327">
        <f t="shared" si="2"/>
        <v>984</v>
      </c>
      <c r="H19" s="328">
        <f>SUM(H11:H18)</f>
        <v>0</v>
      </c>
      <c r="I19" s="328">
        <f>SUM(I11:I18)</f>
        <v>0</v>
      </c>
      <c r="J19" s="327">
        <f t="shared" si="3"/>
        <v>984</v>
      </c>
      <c r="K19" s="328">
        <f>SUM(K11:K18)</f>
        <v>452</v>
      </c>
      <c r="L19" s="328">
        <f>SUM(L11:L18)</f>
        <v>80</v>
      </c>
      <c r="M19" s="328">
        <f>SUM(M11:M18)</f>
        <v>0</v>
      </c>
      <c r="N19" s="327">
        <f t="shared" si="4"/>
        <v>532</v>
      </c>
      <c r="O19" s="328">
        <f>SUM(O11:O18)</f>
        <v>0</v>
      </c>
      <c r="P19" s="328">
        <f>SUM(P11:P18)</f>
        <v>0</v>
      </c>
      <c r="Q19" s="327">
        <f t="shared" si="0"/>
        <v>532</v>
      </c>
      <c r="R19" s="338">
        <f t="shared" si="1"/>
        <v>452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7750</v>
      </c>
      <c r="E20" s="326"/>
      <c r="F20" s="326"/>
      <c r="G20" s="327">
        <f t="shared" si="2"/>
        <v>7750</v>
      </c>
      <c r="H20" s="326"/>
      <c r="I20" s="326"/>
      <c r="J20" s="327">
        <f t="shared" si="3"/>
        <v>7750</v>
      </c>
      <c r="K20" s="326">
        <v>1068</v>
      </c>
      <c r="L20" s="326">
        <v>78</v>
      </c>
      <c r="M20" s="326"/>
      <c r="N20" s="327">
        <f t="shared" si="4"/>
        <v>1146</v>
      </c>
      <c r="O20" s="326"/>
      <c r="P20" s="326"/>
      <c r="Q20" s="327">
        <f t="shared" si="0"/>
        <v>1146</v>
      </c>
      <c r="R20" s="338">
        <f t="shared" si="1"/>
        <v>6604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>
        <v>0</v>
      </c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57</v>
      </c>
      <c r="E24" s="326"/>
      <c r="F24" s="326"/>
      <c r="G24" s="327">
        <f t="shared" si="2"/>
        <v>57</v>
      </c>
      <c r="H24" s="326"/>
      <c r="I24" s="326"/>
      <c r="J24" s="327">
        <f t="shared" si="3"/>
        <v>57</v>
      </c>
      <c r="K24" s="326">
        <v>25</v>
      </c>
      <c r="L24" s="326">
        <v>6</v>
      </c>
      <c r="M24" s="326"/>
      <c r="N24" s="327">
        <f t="shared" si="4"/>
        <v>31</v>
      </c>
      <c r="O24" s="326"/>
      <c r="P24" s="326"/>
      <c r="Q24" s="327">
        <f t="shared" si="0"/>
        <v>31</v>
      </c>
      <c r="R24" s="338">
        <f t="shared" si="1"/>
        <v>26</v>
      </c>
    </row>
    <row r="25" spans="1:18" ht="15.75">
      <c r="A25" s="340" t="s">
        <v>527</v>
      </c>
      <c r="B25" s="155" t="s">
        <v>556</v>
      </c>
      <c r="C25" s="152" t="s">
        <v>557</v>
      </c>
      <c r="D25" s="326">
        <v>5103</v>
      </c>
      <c r="E25" s="326">
        <v>770</v>
      </c>
      <c r="F25" s="326"/>
      <c r="G25" s="327">
        <f t="shared" si="2"/>
        <v>5873</v>
      </c>
      <c r="H25" s="326"/>
      <c r="I25" s="326"/>
      <c r="J25" s="327">
        <f t="shared" si="3"/>
        <v>5873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5873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4</v>
      </c>
      <c r="E26" s="326"/>
      <c r="F26" s="326"/>
      <c r="G26" s="327">
        <f t="shared" si="2"/>
        <v>4</v>
      </c>
      <c r="H26" s="326"/>
      <c r="I26" s="326"/>
      <c r="J26" s="327">
        <f t="shared" si="3"/>
        <v>4</v>
      </c>
      <c r="K26" s="326">
        <v>1</v>
      </c>
      <c r="L26" s="326">
        <v>1</v>
      </c>
      <c r="M26" s="326"/>
      <c r="N26" s="327">
        <f t="shared" si="4"/>
        <v>2</v>
      </c>
      <c r="O26" s="326"/>
      <c r="P26" s="326"/>
      <c r="Q26" s="327">
        <f t="shared" si="0"/>
        <v>2</v>
      </c>
      <c r="R26" s="338">
        <f t="shared" si="1"/>
        <v>2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5164</v>
      </c>
      <c r="E27" s="330">
        <f aca="true" t="shared" si="5" ref="E27:P27">SUM(E23:E26)</f>
        <v>770</v>
      </c>
      <c r="F27" s="330">
        <f t="shared" si="5"/>
        <v>0</v>
      </c>
      <c r="G27" s="331">
        <f t="shared" si="2"/>
        <v>5934</v>
      </c>
      <c r="H27" s="330">
        <f t="shared" si="5"/>
        <v>0</v>
      </c>
      <c r="I27" s="330">
        <f t="shared" si="5"/>
        <v>0</v>
      </c>
      <c r="J27" s="331">
        <f t="shared" si="3"/>
        <v>5934</v>
      </c>
      <c r="K27" s="330">
        <f t="shared" si="5"/>
        <v>26</v>
      </c>
      <c r="L27" s="330">
        <f t="shared" si="5"/>
        <v>7</v>
      </c>
      <c r="M27" s="330">
        <f t="shared" si="5"/>
        <v>0</v>
      </c>
      <c r="N27" s="331">
        <f t="shared" si="4"/>
        <v>33</v>
      </c>
      <c r="O27" s="330">
        <f t="shared" si="5"/>
        <v>0</v>
      </c>
      <c r="P27" s="330">
        <f t="shared" si="5"/>
        <v>0</v>
      </c>
      <c r="Q27" s="331">
        <f t="shared" si="0"/>
        <v>33</v>
      </c>
      <c r="R27" s="341">
        <f t="shared" si="1"/>
        <v>5901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56613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56613</v>
      </c>
      <c r="H29" s="333">
        <f t="shared" si="6"/>
        <v>0</v>
      </c>
      <c r="I29" s="333">
        <f t="shared" si="6"/>
        <v>0</v>
      </c>
      <c r="J29" s="334">
        <f t="shared" si="3"/>
        <v>56613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56613</v>
      </c>
    </row>
    <row r="30" spans="1:18" ht="15.75">
      <c r="A30" s="337"/>
      <c r="B30" s="319" t="s">
        <v>108</v>
      </c>
      <c r="C30" s="152" t="s">
        <v>563</v>
      </c>
      <c r="D30" s="326">
        <v>56392</v>
      </c>
      <c r="E30" s="326"/>
      <c r="F30" s="326"/>
      <c r="G30" s="327">
        <f t="shared" si="2"/>
        <v>56392</v>
      </c>
      <c r="H30" s="326"/>
      <c r="I30" s="326"/>
      <c r="J30" s="327">
        <f t="shared" si="3"/>
        <v>56392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56392</v>
      </c>
    </row>
    <row r="31" spans="1:18" ht="15.75">
      <c r="A31" s="337"/>
      <c r="B31" s="319" t="s">
        <v>110</v>
      </c>
      <c r="C31" s="152" t="s">
        <v>564</v>
      </c>
      <c r="D31" s="326">
        <v>7</v>
      </c>
      <c r="E31" s="326"/>
      <c r="F31" s="326"/>
      <c r="G31" s="327">
        <f t="shared" si="2"/>
        <v>7</v>
      </c>
      <c r="H31" s="326"/>
      <c r="I31" s="326"/>
      <c r="J31" s="327">
        <f t="shared" si="3"/>
        <v>7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7</v>
      </c>
    </row>
    <row r="32" spans="1:18" ht="15.75">
      <c r="A32" s="337"/>
      <c r="B32" s="319" t="s">
        <v>113</v>
      </c>
      <c r="C32" s="152" t="s">
        <v>565</v>
      </c>
      <c r="D32" s="326">
        <v>214</v>
      </c>
      <c r="E32" s="326"/>
      <c r="F32" s="326"/>
      <c r="G32" s="327">
        <f t="shared" si="2"/>
        <v>214</v>
      </c>
      <c r="H32" s="326"/>
      <c r="I32" s="326"/>
      <c r="J32" s="327">
        <f t="shared" si="3"/>
        <v>214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214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56613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56613</v>
      </c>
      <c r="H40" s="328">
        <f t="shared" si="10"/>
        <v>0</v>
      </c>
      <c r="I40" s="328">
        <f t="shared" si="10"/>
        <v>0</v>
      </c>
      <c r="J40" s="327">
        <f t="shared" si="3"/>
        <v>56613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56613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70405</v>
      </c>
      <c r="E42" s="347">
        <f>E19+E20+E21+E27+E40+E41</f>
        <v>876</v>
      </c>
      <c r="F42" s="347">
        <f aca="true" t="shared" si="11" ref="F42:R42">F19+F20+F21+F27+F40+F41</f>
        <v>0</v>
      </c>
      <c r="G42" s="347">
        <f t="shared" si="11"/>
        <v>71281</v>
      </c>
      <c r="H42" s="347">
        <f t="shared" si="11"/>
        <v>0</v>
      </c>
      <c r="I42" s="347">
        <f t="shared" si="11"/>
        <v>0</v>
      </c>
      <c r="J42" s="347">
        <f t="shared" si="11"/>
        <v>71281</v>
      </c>
      <c r="K42" s="347">
        <f t="shared" si="11"/>
        <v>1546</v>
      </c>
      <c r="L42" s="347">
        <f t="shared" si="11"/>
        <v>165</v>
      </c>
      <c r="M42" s="347">
        <f t="shared" si="11"/>
        <v>0</v>
      </c>
      <c r="N42" s="347">
        <f t="shared" si="11"/>
        <v>1711</v>
      </c>
      <c r="O42" s="347">
        <f t="shared" si="11"/>
        <v>0</v>
      </c>
      <c r="P42" s="347">
        <f t="shared" si="11"/>
        <v>0</v>
      </c>
      <c r="Q42" s="347">
        <f t="shared" si="11"/>
        <v>1711</v>
      </c>
      <c r="R42" s="348">
        <f t="shared" si="11"/>
        <v>69570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0">
        <f>pdeReportingDate</f>
        <v>43311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1" t="str">
        <f>authorName</f>
        <v>Николай Яцино</v>
      </c>
      <c r="D47" s="701"/>
      <c r="E47" s="701"/>
      <c r="F47" s="701"/>
      <c r="G47" s="701"/>
      <c r="H47" s="701"/>
      <c r="I47" s="701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4"/>
      <c r="C50" s="699" t="s">
        <v>979</v>
      </c>
      <c r="D50" s="699"/>
      <c r="E50" s="699"/>
      <c r="F50" s="699"/>
      <c r="G50" s="572"/>
      <c r="H50" s="45"/>
      <c r="I50" s="42"/>
    </row>
    <row r="51" spans="2:9" ht="15.75">
      <c r="B51" s="694"/>
      <c r="C51" s="699" t="s">
        <v>979</v>
      </c>
      <c r="D51" s="699"/>
      <c r="E51" s="699"/>
      <c r="F51" s="699"/>
      <c r="G51" s="572"/>
      <c r="H51" s="45"/>
      <c r="I51" s="42"/>
    </row>
    <row r="52" spans="2:9" ht="15.75">
      <c r="B52" s="694"/>
      <c r="C52" s="699" t="s">
        <v>979</v>
      </c>
      <c r="D52" s="699"/>
      <c r="E52" s="699"/>
      <c r="F52" s="699"/>
      <c r="G52" s="572"/>
      <c r="H52" s="45"/>
      <c r="I52" s="42"/>
    </row>
    <row r="53" spans="2:9" ht="15.75">
      <c r="B53" s="694"/>
      <c r="C53" s="699" t="s">
        <v>979</v>
      </c>
      <c r="D53" s="699"/>
      <c r="E53" s="699"/>
      <c r="F53" s="699"/>
      <c r="G53" s="572"/>
      <c r="H53" s="45"/>
      <c r="I53" s="42"/>
    </row>
    <row r="54" spans="2:9" ht="15.75">
      <c r="B54" s="694"/>
      <c r="C54" s="699"/>
      <c r="D54" s="699"/>
      <c r="E54" s="699"/>
      <c r="F54" s="699"/>
      <c r="G54" s="572"/>
      <c r="H54" s="45"/>
      <c r="I54" s="42"/>
    </row>
    <row r="55" spans="2:9" ht="15.75">
      <c r="B55" s="694"/>
      <c r="C55" s="699"/>
      <c r="D55" s="699"/>
      <c r="E55" s="699"/>
      <c r="F55" s="699"/>
      <c r="G55" s="572"/>
      <c r="H55" s="45"/>
      <c r="I55" s="42"/>
    </row>
    <row r="56" spans="2:9" ht="15.75">
      <c r="B56" s="694"/>
      <c r="C56" s="699"/>
      <c r="D56" s="699"/>
      <c r="E56" s="699"/>
      <c r="F56" s="699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9" sqref="A109:F10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12</v>
      </c>
      <c r="D23" s="441"/>
      <c r="E23" s="440">
        <f t="shared" si="0"/>
        <v>12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10933</v>
      </c>
      <c r="D26" s="360">
        <f>SUM(D27:D29)</f>
        <v>6504</v>
      </c>
      <c r="E26" s="367">
        <f>SUM(E27:E29)</f>
        <v>4429</v>
      </c>
      <c r="F26" s="133"/>
    </row>
    <row r="27" spans="1:6" ht="15.75">
      <c r="A27" s="368" t="s">
        <v>617</v>
      </c>
      <c r="B27" s="135" t="s">
        <v>618</v>
      </c>
      <c r="C27" s="366">
        <v>5978</v>
      </c>
      <c r="D27" s="366">
        <v>2360</v>
      </c>
      <c r="E27" s="367">
        <f t="shared" si="0"/>
        <v>3618</v>
      </c>
      <c r="F27" s="133"/>
    </row>
    <row r="28" spans="1:6" ht="15.75">
      <c r="A28" s="368" t="s">
        <v>619</v>
      </c>
      <c r="B28" s="135" t="s">
        <v>620</v>
      </c>
      <c r="C28" s="366">
        <v>3183</v>
      </c>
      <c r="D28" s="366">
        <v>2713</v>
      </c>
      <c r="E28" s="367">
        <f t="shared" si="0"/>
        <v>470</v>
      </c>
      <c r="F28" s="133"/>
    </row>
    <row r="29" spans="1:6" ht="15.75">
      <c r="A29" s="368" t="s">
        <v>621</v>
      </c>
      <c r="B29" s="135" t="s">
        <v>622</v>
      </c>
      <c r="C29" s="366">
        <v>1772</v>
      </c>
      <c r="D29" s="366">
        <v>1431</v>
      </c>
      <c r="E29" s="367">
        <f t="shared" si="0"/>
        <v>341</v>
      </c>
      <c r="F29" s="133"/>
    </row>
    <row r="30" spans="1:6" ht="15.75">
      <c r="A30" s="368" t="s">
        <v>623</v>
      </c>
      <c r="B30" s="135" t="s">
        <v>624</v>
      </c>
      <c r="C30" s="366">
        <v>386</v>
      </c>
      <c r="D30" s="366">
        <v>184</v>
      </c>
      <c r="E30" s="367">
        <f t="shared" si="0"/>
        <v>202</v>
      </c>
      <c r="F30" s="133"/>
    </row>
    <row r="31" spans="1:6" ht="15.75">
      <c r="A31" s="368" t="s">
        <v>625</v>
      </c>
      <c r="B31" s="135" t="s">
        <v>626</v>
      </c>
      <c r="C31" s="366">
        <v>12</v>
      </c>
      <c r="D31" s="366">
        <v>12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12</v>
      </c>
      <c r="D35" s="360">
        <f>SUM(D36:D39)</f>
        <v>12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12</v>
      </c>
      <c r="D37" s="366">
        <v>12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60</v>
      </c>
      <c r="D40" s="360">
        <f>SUM(D41:D44)</f>
        <v>52</v>
      </c>
      <c r="E40" s="367">
        <f>SUM(E41:E44)</f>
        <v>8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60</v>
      </c>
      <c r="D44" s="366">
        <v>52</v>
      </c>
      <c r="E44" s="367">
        <f t="shared" si="0"/>
        <v>8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11403</v>
      </c>
      <c r="D45" s="436">
        <f>D26+D30+D31+D33+D32+D34+D35+D40</f>
        <v>6764</v>
      </c>
      <c r="E45" s="437">
        <f>E26+E30+E31+E33+E32+E34+E35+E40</f>
        <v>4639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11415</v>
      </c>
      <c r="D46" s="442">
        <f>D45+D23+D21+D11</f>
        <v>6764</v>
      </c>
      <c r="E46" s="443">
        <f>E45+E23+E21+E11</f>
        <v>4651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9047</v>
      </c>
      <c r="D58" s="138">
        <f>D59+D61</f>
        <v>4123</v>
      </c>
      <c r="E58" s="136">
        <f t="shared" si="1"/>
        <v>4924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9047</v>
      </c>
      <c r="D59" s="197">
        <v>4123</v>
      </c>
      <c r="E59" s="136">
        <f t="shared" si="1"/>
        <v>4924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>
        <v>11</v>
      </c>
      <c r="D67" s="197">
        <v>11</v>
      </c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9047</v>
      </c>
      <c r="D68" s="433">
        <f>D54+D58+D63+D64+D65+D66</f>
        <v>4123</v>
      </c>
      <c r="E68" s="434">
        <f t="shared" si="1"/>
        <v>4924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60</v>
      </c>
      <c r="D70" s="197"/>
      <c r="E70" s="136">
        <f t="shared" si="1"/>
        <v>60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300</v>
      </c>
      <c r="D73" s="137">
        <f>SUM(D74:D76)</f>
        <v>300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300</v>
      </c>
      <c r="D74" s="197">
        <v>300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2411</v>
      </c>
      <c r="D77" s="138">
        <f>D78+D80</f>
        <v>2411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2411</v>
      </c>
      <c r="D78" s="197">
        <v>2411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1815</v>
      </c>
      <c r="D87" s="134">
        <f>SUM(D88:D92)+D96</f>
        <v>1813</v>
      </c>
      <c r="E87" s="134">
        <f>SUM(E88:E92)+E96</f>
        <v>2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1654</v>
      </c>
      <c r="D89" s="197">
        <v>1654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83</v>
      </c>
      <c r="D91" s="197">
        <v>81</v>
      </c>
      <c r="E91" s="136">
        <f t="shared" si="1"/>
        <v>2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18</v>
      </c>
      <c r="D96" s="197">
        <v>18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4538</v>
      </c>
      <c r="D98" s="431">
        <f>D87+D82+D77+D73+D97</f>
        <v>4536</v>
      </c>
      <c r="E98" s="431">
        <f>E87+E82+E77+E73+E97</f>
        <v>2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13645</v>
      </c>
      <c r="D99" s="425">
        <f>D98+D70+D68</f>
        <v>8659</v>
      </c>
      <c r="E99" s="425">
        <f>E98+E70+E68</f>
        <v>4986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56</v>
      </c>
      <c r="D106" s="280"/>
      <c r="E106" s="280"/>
      <c r="F106" s="421">
        <f>C106+D106-E106</f>
        <v>56</v>
      </c>
    </row>
    <row r="107" spans="1:6" ht="16.5" thickBot="1">
      <c r="A107" s="416" t="s">
        <v>752</v>
      </c>
      <c r="B107" s="422" t="s">
        <v>753</v>
      </c>
      <c r="C107" s="423">
        <f>SUM(C104:C106)</f>
        <v>56</v>
      </c>
      <c r="D107" s="423">
        <f>SUM(D104:D106)</f>
        <v>0</v>
      </c>
      <c r="E107" s="423">
        <f>SUM(E104:E106)</f>
        <v>0</v>
      </c>
      <c r="F107" s="424">
        <f>SUM(F104:F106)</f>
        <v>56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0">
        <f>pdeReportingDate</f>
        <v>43311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Николай Яцино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475</v>
      </c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475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0">
        <f>pdeReportingDate</f>
        <v>43311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Николай Яцино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2018-07-30T13:07:53Z</cp:lastPrinted>
  <dcterms:created xsi:type="dcterms:W3CDTF">2006-09-16T00:00:00Z</dcterms:created>
  <dcterms:modified xsi:type="dcterms:W3CDTF">2018-07-30T14:43:36Z</dcterms:modified>
  <cp:category/>
  <cp:version/>
  <cp:contentType/>
  <cp:contentStatus/>
</cp:coreProperties>
</file>