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Z:\01.Sopharma Imoti\02.Reports\2018\Q2\"/>
    </mc:Choice>
  </mc:AlternateContent>
  <xr:revisionPtr revIDLastSave="0" documentId="10_ncr:8100000_{6C3BE762-0E99-4D13-B2CF-16B3CFB40220}" xr6:coauthVersionLast="34" xr6:coauthVersionMax="34" xr10:uidLastSave="{00000000-0000-0000-0000-000000000000}"/>
  <bookViews>
    <workbookView xWindow="0" yWindow="0" windowWidth="28800" windowHeight="12225" tabRatio="844" xr2:uid="{00000000-000D-0000-FFFF-FFFF00000000}"/>
  </bookViews>
  <sheets>
    <sheet name="Cover " sheetId="16" r:id="rId1"/>
    <sheet name="IS_by type_version 1" sheetId="24" r:id="rId2"/>
    <sheet name="SFP" sheetId="38" r:id="rId3"/>
    <sheet name="SCFs" sheetId="39" r:id="rId4"/>
    <sheet name="EQS" sheetId="40" r:id="rId5"/>
  </sheets>
  <definedNames>
    <definedName name="AS2DocOpenMode" hidden="1">"AS2DocumentEdit"</definedName>
    <definedName name="_xlnm.Database">#REF!</definedName>
    <definedName name="_xlnm.Print_Area" localSheetId="4">EQS!$A$1:$T$66</definedName>
    <definedName name="_xlnm.Print_Area" localSheetId="1">'IS_by type_version 1'!$A$1:$I$74</definedName>
    <definedName name="_xlnm.Print_Area" localSheetId="3">SCFs!$A$1:$E$63</definedName>
    <definedName name="_xlnm.Print_Area" localSheetId="2">SFP!$A$1:$G$75</definedName>
    <definedName name="_xlnm.Print_Titles" localSheetId="1">'IS_by type_version 1'!$8:$9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4" hidden="1">EQS!#REF!</definedName>
    <definedName name="Z_0C92A18C_82C1_43C8_B8D2_6F7E21DEB0D9_.wvu.Cols" localSheetId="3" hidden="1">SCFs!$G:$IV</definedName>
    <definedName name="Z_0C92A18C_82C1_43C8_B8D2_6F7E21DEB0D9_.wvu.Rows" localSheetId="3" hidden="1">SCFs!$70:$65533</definedName>
    <definedName name="Z_2BD2C2C3_AF9C_11D6_9CEF_00D009775214_.wvu.Cols" localSheetId="4" hidden="1">EQS!#REF!</definedName>
    <definedName name="Z_2BD2C2C3_AF9C_11D6_9CEF_00D009775214_.wvu.Cols" localSheetId="3" hidden="1">SCFs!$G:$IV</definedName>
    <definedName name="Z_2BD2C2C3_AF9C_11D6_9CEF_00D009775214_.wvu.PrintArea" localSheetId="3" hidden="1">SCFs!$A$6:$E$41</definedName>
    <definedName name="Z_2BD2C2C3_AF9C_11D6_9CEF_00D009775214_.wvu.Rows" localSheetId="3" hidden="1">SCFs!$68:$65533</definedName>
    <definedName name="Z_3DF3D3DF_0C20_498D_AC7F_CE0D39724717_.wvu.Cols" localSheetId="4" hidden="1">EQS!#REF!</definedName>
    <definedName name="Z_3DF3D3DF_0C20_498D_AC7F_CE0D39724717_.wvu.Cols" localSheetId="3" hidden="1">SCFs!$G:$IV</definedName>
    <definedName name="Z_3DF3D3DF_0C20_498D_AC7F_CE0D39724717_.wvu.Rows" localSheetId="3" hidden="1">SCFs!$70:$65533,SCFs!$50:$52</definedName>
    <definedName name="Z_92AC9888_5B7E_11D6_9CEE_00D009757B57_.wvu.Cols" localSheetId="3" hidden="1">SCFs!#REF!</definedName>
    <definedName name="Z_9656BBF7_C4A3_41EC_B0C6_A21B380E3C2F_.wvu.Cols" localSheetId="4" hidden="1">EQS!#REF!</definedName>
    <definedName name="Z_9656BBF7_C4A3_41EC_B0C6_A21B380E3C2F_.wvu.Cols" localSheetId="3" hidden="1">SCFs!#REF!</definedName>
    <definedName name="Z_9656BBF7_C4A3_41EC_B0C6_A21B380E3C2F_.wvu.PrintArea" localSheetId="4" hidden="1">EQS!$A$4:$T$58</definedName>
    <definedName name="Z_9656BBF7_C4A3_41EC_B0C6_A21B380E3C2F_.wvu.Rows" localSheetId="3" hidden="1">SCFs!$70:$65533,SCFs!$50:$52</definedName>
  </definedNames>
  <calcPr calcId="162913"/>
  <fileRecoveryPr autoRecover="0"/>
</workbook>
</file>

<file path=xl/calcChain.xml><?xml version="1.0" encoding="utf-8"?>
<calcChain xmlns="http://schemas.openxmlformats.org/spreadsheetml/2006/main">
  <c r="A56" i="40" l="1"/>
  <c r="C44" i="39" l="1"/>
  <c r="H12" i="38" l="1"/>
  <c r="F15" i="24"/>
  <c r="D33" i="38" l="1"/>
  <c r="E44" i="39" l="1"/>
  <c r="E34" i="39"/>
  <c r="E20" i="39"/>
  <c r="H43" i="24"/>
  <c r="H29" i="24"/>
  <c r="H15" i="24"/>
  <c r="H18" i="24" l="1"/>
  <c r="H25" i="24" s="1"/>
  <c r="H33" i="24" s="1"/>
  <c r="H37" i="24" s="1"/>
  <c r="H49" i="24" s="1"/>
  <c r="E46" i="39"/>
  <c r="E50" i="39" s="1"/>
  <c r="F39" i="38" l="1"/>
  <c r="D39" i="38"/>
  <c r="H32" i="38" l="1"/>
  <c r="C20" i="39" l="1"/>
  <c r="D15" i="38" l="1"/>
  <c r="A7" i="40" l="1"/>
  <c r="A7" i="39"/>
  <c r="H34" i="40" l="1"/>
  <c r="T30" i="40"/>
  <c r="T49" i="40" l="1"/>
  <c r="K28" i="24" l="1"/>
  <c r="M28" i="24" s="1"/>
  <c r="K17" i="24"/>
  <c r="M17" i="24" s="1"/>
  <c r="K20" i="24"/>
  <c r="M20" i="24" s="1"/>
  <c r="K21" i="24"/>
  <c r="M21" i="24" s="1"/>
  <c r="K22" i="24"/>
  <c r="M22" i="24" s="1"/>
  <c r="K23" i="24"/>
  <c r="M23" i="24" s="1"/>
  <c r="K24" i="24"/>
  <c r="M24" i="24" s="1"/>
  <c r="K13" i="24" l="1"/>
  <c r="M13" i="24" s="1"/>
  <c r="K14" i="24"/>
  <c r="M14" i="24" s="1"/>
  <c r="K27" i="24"/>
  <c r="M27" i="24" s="1"/>
  <c r="K12" i="24" l="1"/>
  <c r="M12" i="24" s="1"/>
  <c r="T28" i="40" l="1"/>
  <c r="T27" i="40"/>
  <c r="T47" i="40"/>
  <c r="T46" i="40"/>
  <c r="D49" i="38"/>
  <c r="F22" i="38"/>
  <c r="D22" i="38"/>
  <c r="F18" i="24"/>
  <c r="F25" i="24" s="1"/>
  <c r="F49" i="38"/>
  <c r="F33" i="38"/>
  <c r="T43" i="40"/>
  <c r="C34" i="39"/>
  <c r="H52" i="40"/>
  <c r="E34" i="40"/>
  <c r="E52" i="40" s="1"/>
  <c r="C34" i="40"/>
  <c r="C52" i="40" s="1"/>
  <c r="T26" i="40"/>
  <c r="F15" i="38"/>
  <c r="F29" i="24"/>
  <c r="F43" i="24"/>
  <c r="T45" i="40"/>
  <c r="T14" i="40"/>
  <c r="T15" i="40"/>
  <c r="J34" i="40"/>
  <c r="J52" i="40" s="1"/>
  <c r="P34" i="40"/>
  <c r="P52" i="40" s="1"/>
  <c r="T19" i="40"/>
  <c r="T20" i="40"/>
  <c r="T21" i="40"/>
  <c r="T22" i="40"/>
  <c r="T24" i="40"/>
  <c r="T32" i="40"/>
  <c r="G34" i="40"/>
  <c r="G52" i="40" s="1"/>
  <c r="L34" i="40"/>
  <c r="L52" i="40" s="1"/>
  <c r="N34" i="40"/>
  <c r="N52" i="40" s="1"/>
  <c r="R34" i="40"/>
  <c r="R52" i="40" s="1"/>
  <c r="T38" i="40"/>
  <c r="T39" i="40"/>
  <c r="T41" i="40"/>
  <c r="T51" i="40"/>
  <c r="A53" i="39"/>
  <c r="A56" i="38"/>
  <c r="T34" i="40" l="1"/>
  <c r="T52" i="40" s="1"/>
  <c r="T54" i="40" s="1"/>
  <c r="H33" i="38"/>
  <c r="K29" i="24"/>
  <c r="M29" i="24" s="1"/>
  <c r="D51" i="38"/>
  <c r="D53" i="38" s="1"/>
  <c r="K25" i="24"/>
  <c r="M25" i="24" s="1"/>
  <c r="K15" i="24"/>
  <c r="M15" i="24" s="1"/>
  <c r="D24" i="38"/>
  <c r="F24" i="38"/>
  <c r="F51" i="38"/>
  <c r="F53" i="38" s="1"/>
  <c r="C46" i="39"/>
  <c r="C50" i="39" s="1"/>
  <c r="C52" i="39" s="1"/>
  <c r="F33" i="24" l="1"/>
  <c r="F37" i="24" s="1"/>
  <c r="D54" i="38"/>
  <c r="F54" i="38"/>
  <c r="K33" i="24" l="1"/>
  <c r="M33" i="24" s="1"/>
  <c r="F54" i="24"/>
  <c r="F49" i="24"/>
  <c r="K49" i="24" l="1"/>
  <c r="M49" i="24" s="1"/>
</calcChain>
</file>

<file path=xl/sharedStrings.xml><?xml version="1.0" encoding="utf-8"?>
<sst xmlns="http://schemas.openxmlformats.org/spreadsheetml/2006/main" count="212" uniqueCount="175">
  <si>
    <t>Име на дружеството:</t>
  </si>
  <si>
    <t>Адрес на управление:</t>
  </si>
  <si>
    <t>Приложения</t>
  </si>
  <si>
    <t>Постъпления от клиенти</t>
  </si>
  <si>
    <t>BGN'000</t>
  </si>
  <si>
    <t>Нетекущи активи</t>
  </si>
  <si>
    <t>Текущи активи</t>
  </si>
  <si>
    <t>Парични потоци от оперативна дейност</t>
  </si>
  <si>
    <t>Парични потоци от инвестиционна дейност</t>
  </si>
  <si>
    <t>Парични потоци от финансова дейност</t>
  </si>
  <si>
    <t>СОБСТВЕН КАПИТАЛ И ПАСИВИ</t>
  </si>
  <si>
    <t>Законови резерви</t>
  </si>
  <si>
    <t>Юристи:</t>
  </si>
  <si>
    <t>Одитори:</t>
  </si>
  <si>
    <t>Текущи задължения</t>
  </si>
  <si>
    <t>Други текущи задължения</t>
  </si>
  <si>
    <t>Други постъпления/(плащания), нетно</t>
  </si>
  <si>
    <t>Платени лихви и такси по заеми с инвестиционно предназначение</t>
  </si>
  <si>
    <t>Общо собствен капитал</t>
  </si>
  <si>
    <t>Парични средства и парични еквиваленти</t>
  </si>
  <si>
    <t>Нетекущи задължения</t>
  </si>
  <si>
    <t>Инвестиционни имоти</t>
  </si>
  <si>
    <t>СОБСТВЕН КАПИТАЛ</t>
  </si>
  <si>
    <t>ПАСИВИ</t>
  </si>
  <si>
    <t>ОБЩО ПАСИВИ</t>
  </si>
  <si>
    <t>ОБЩО СОБСТВЕН КАПИТАЛ И ПАСИВИ</t>
  </si>
  <si>
    <t>Вземания от свързани предприятия</t>
  </si>
  <si>
    <t>Задължения към свързани предприятия</t>
  </si>
  <si>
    <t>ОБЩО АКТИВИ</t>
  </si>
  <si>
    <t>Платени лихви и банкови такси по заеми за оборотни средства</t>
  </si>
  <si>
    <t xml:space="preserve">Предоставени заеми на свързани лица </t>
  </si>
  <si>
    <t>Дългосрочни банкови заеми</t>
  </si>
  <si>
    <t>Парични средства и парични еквиваленти на 1 януари</t>
  </si>
  <si>
    <t>Плащания на доставчици</t>
  </si>
  <si>
    <t xml:space="preserve">Неразпределена печалба </t>
  </si>
  <si>
    <t>Резерви</t>
  </si>
  <si>
    <t>Постъпления от дивиденти</t>
  </si>
  <si>
    <t xml:space="preserve"> </t>
  </si>
  <si>
    <t>Предоставени заеми на други дружества</t>
  </si>
  <si>
    <t>Възстановени заеми предоставени на свързани предприятия</t>
  </si>
  <si>
    <t>Постъпления от краткосрочни банкови  заеми</t>
  </si>
  <si>
    <t>Изплащане на краткосрочни банкови заеми</t>
  </si>
  <si>
    <t>Постъпления от дългосрочни банкови заеми</t>
  </si>
  <si>
    <t>Изплащане на дългосрочни банкови заеми</t>
  </si>
  <si>
    <t>Постъпления от продажба на инвестиции на разположение и за продажба</t>
  </si>
  <si>
    <t>Възстановени заеми предоставени на други дружества</t>
  </si>
  <si>
    <t>Дял от печалбата на асоциирани предприятия</t>
  </si>
  <si>
    <t>Разходи за външни услуги</t>
  </si>
  <si>
    <t>Разходи за персонала</t>
  </si>
  <si>
    <t>АКТИВИ</t>
  </si>
  <si>
    <t>Преоценъчен резерв</t>
  </si>
  <si>
    <t>Неразпределена печалба</t>
  </si>
  <si>
    <t>Резерв от хеджиране</t>
  </si>
  <si>
    <t>Финансови активи на разположение и за продажба</t>
  </si>
  <si>
    <t>ОБЩО СОБСТВЕН КАПИТАЛ</t>
  </si>
  <si>
    <t>Платени / Възстановени данъци върху печалбата</t>
  </si>
  <si>
    <t>Премиен резерв</t>
  </si>
  <si>
    <t>Други резерви</t>
  </si>
  <si>
    <t>Финансови приходи</t>
  </si>
  <si>
    <t>Финансови разходи</t>
  </si>
  <si>
    <t xml:space="preserve">Печалба, отнасяща се към: </t>
  </si>
  <si>
    <t xml:space="preserve">              Собствениците на дружеството-майка</t>
  </si>
  <si>
    <t xml:space="preserve">               Неконтролиращото участие</t>
  </si>
  <si>
    <t>BGN</t>
  </si>
  <si>
    <t>Плащания на персонала и за социално осигуряване</t>
  </si>
  <si>
    <t>Постъпления от продажба на акции/дялове в дъщерни дружества</t>
  </si>
  <si>
    <t>Промени в счетоводната политика/Корекции на грешки от минали години</t>
  </si>
  <si>
    <t xml:space="preserve">           Изкупени собствени акции</t>
  </si>
  <si>
    <t xml:space="preserve">           Продадени собствени акции</t>
  </si>
  <si>
    <t xml:space="preserve">           Прехвърляне към неразпределената печалба</t>
  </si>
  <si>
    <t>Преизчисления на чуждестранни операции и дейности</t>
  </si>
  <si>
    <t>Салдо към 1 януари 2008 година (оригинално отчетено)</t>
  </si>
  <si>
    <t xml:space="preserve">            Емисия на акции/Увеличение на капитала с парични вноски (за ООД)</t>
  </si>
  <si>
    <t>Задължителен дивидент за разпределение</t>
  </si>
  <si>
    <t>Финансовият отчет на страници от 1 до ... е одобрен за издаване от ……. и е подписан от негово име на .... от :</t>
  </si>
  <si>
    <t xml:space="preserve">Изпълнителен директор: </t>
  </si>
  <si>
    <t>Постъпления от продажби на инвестиционни имоти</t>
  </si>
  <si>
    <t>Плащания по строителство на инвестиционни имоти</t>
  </si>
  <si>
    <t>Изплатени дивиденти</t>
  </si>
  <si>
    <t>Борис Борисов</t>
  </si>
  <si>
    <t>Петя Петкова</t>
  </si>
  <si>
    <t xml:space="preserve">Преоценка на инвестиционни имоти до справедлива стойност </t>
  </si>
  <si>
    <t>Приходи от наеми на инвестиционни имоти</t>
  </si>
  <si>
    <t>Търговски вземания</t>
  </si>
  <si>
    <t xml:space="preserve">СОФАРМА ИМОТИ АДСИЦ </t>
  </si>
  <si>
    <t>СОФАРМА ИМОТИ АДСИЦ</t>
  </si>
  <si>
    <t>Основен акционерен капитал</t>
  </si>
  <si>
    <t>Търговски задължения</t>
  </si>
  <si>
    <t xml:space="preserve">Задължения за дивиденти </t>
  </si>
  <si>
    <t>Съвет на директорите:</t>
  </si>
  <si>
    <t>Бисера Лазарова</t>
  </si>
  <si>
    <t>Стефка Обрешкова</t>
  </si>
  <si>
    <t>Изпълнителен директор:</t>
  </si>
  <si>
    <t>Райфайзенбанк България  ЕАД</t>
  </si>
  <si>
    <t>Други компоненти на всеобхватния доход за годината</t>
  </si>
  <si>
    <t xml:space="preserve">Други доходи от дейността </t>
  </si>
  <si>
    <t>Други текущи вземания и предплатени разходи</t>
  </si>
  <si>
    <t>Получени лихви по срочни депозити с инвестиционна цел</t>
  </si>
  <si>
    <t>Обслужваща банка:</t>
  </si>
  <si>
    <t xml:space="preserve">Разпределение на печалбата за  дивидент над задължителния по закон </t>
  </si>
  <si>
    <t>Финансовият отчет на страници от 1 до 57 е одобрен за издаване от Съвета на директорите и е подписан от негово име на 29  март 2010 г. от :</t>
  </si>
  <si>
    <t>Нематериални активи</t>
  </si>
  <si>
    <t>Кристина Атанасова</t>
  </si>
  <si>
    <t>/Борис Борисов/</t>
  </si>
  <si>
    <t>/Петя Петкова/</t>
  </si>
  <si>
    <t>Нетни парични потоци от оперативна дейност</t>
  </si>
  <si>
    <t>Финансовият отчет на страници от 1 до 55 е одобрен за издаване от Съвета на директорите и е подписан от негово име на 10  март 2011 г. от :</t>
  </si>
  <si>
    <t>Разходи за материали</t>
  </si>
  <si>
    <t>Данъчни задължения</t>
  </si>
  <si>
    <t>Краткосрочна част на дългосрочни банкови заеми</t>
  </si>
  <si>
    <t>Печалба от оперативна дейност</t>
  </si>
  <si>
    <t xml:space="preserve">Други дълготрайни материални  активи </t>
  </si>
  <si>
    <t>Приходи от административно обслужване на имоти</t>
  </si>
  <si>
    <t xml:space="preserve">Разходи за амортизации  </t>
  </si>
  <si>
    <t xml:space="preserve">Други разходи за дейността  </t>
  </si>
  <si>
    <t>Задължения за данъци</t>
  </si>
  <si>
    <t>Финансовият отчет на страници от 1 до 60 е одобрен за издаване от Съвета на директорите и е подписан от негово име на 29  март 2013 г. от :</t>
  </si>
  <si>
    <t>Постъпления от емисия на акции</t>
  </si>
  <si>
    <t xml:space="preserve">Главен счетоводител (съставител): </t>
  </si>
  <si>
    <t>гр. София, ул. Лъчезар Станчев №5</t>
  </si>
  <si>
    <t>Софарма Бизнес Тауърс, бл. А, ет. 20</t>
  </si>
  <si>
    <t>Звездалина Димитрова</t>
  </si>
  <si>
    <t>Доход /(Загуба) на акция (след задължителен дивидент)</t>
  </si>
  <si>
    <t xml:space="preserve">Емисия на акции </t>
  </si>
  <si>
    <t>Финансови приходи/(разходи), нетно</t>
  </si>
  <si>
    <t>Остатъчна печалба/(загуба) за годината</t>
  </si>
  <si>
    <t>Нетни парични потоци използвани във финансова дейност</t>
  </si>
  <si>
    <t xml:space="preserve">Гл. счетоводител: </t>
  </si>
  <si>
    <t xml:space="preserve">Платени данъци </t>
  </si>
  <si>
    <t xml:space="preserve">Възстановени данъци </t>
  </si>
  <si>
    <t>Общ всеобхватен доход за годината, в т.ч.:</t>
  </si>
  <si>
    <t xml:space="preserve">    * други компоненти на всеобхватния доход, нетно от данъци</t>
  </si>
  <si>
    <t>Финансовият отчет на страници от 1 до 61 е одобрен за издаване от Съвета на директорите и е подписан от негово име на 7  март 2014 г. от :</t>
  </si>
  <si>
    <t>Доход на акция</t>
  </si>
  <si>
    <t xml:space="preserve">    *  печалба за годината</t>
  </si>
  <si>
    <t>Нетни парични от/(използвани в) инвестиционна дейност</t>
  </si>
  <si>
    <t>Нетно увеличение/(намаление) на паричните средства и паричните еквиваленти</t>
  </si>
  <si>
    <t>е подписан от негово име на 27 февруари 2015 година.</t>
  </si>
  <si>
    <t xml:space="preserve">Финансовият отчет на страници от 1 до 68 е одобрен за издаване от Съвета на директорите и </t>
  </si>
  <si>
    <t>Дългосрочни задължения към персонала</t>
  </si>
  <si>
    <t>2017   BGN'000</t>
  </si>
  <si>
    <t>Промени в собствения капитал за 2017 година</t>
  </si>
  <si>
    <t xml:space="preserve">Плащания, свързани с дълготрайни материални активи
</t>
  </si>
  <si>
    <t>10,11</t>
  </si>
  <si>
    <t>Ажур ТДМ ООД</t>
  </si>
  <si>
    <t xml:space="preserve">         </t>
  </si>
  <si>
    <t>Салдо към 31 декември 2017 година</t>
  </si>
  <si>
    <t xml:space="preserve">Задължителен дивидент за разпределение за 2017 година </t>
  </si>
  <si>
    <t>балансова ст-ст</t>
  </si>
  <si>
    <t>Одитен комитет:</t>
  </si>
  <si>
    <t>Елена Големанова</t>
  </si>
  <si>
    <t>Петранка Иванова</t>
  </si>
  <si>
    <t>Емисия на акции</t>
  </si>
  <si>
    <t>МЕЖДИНЕН ОТЧЕТ ЗА ВСЕОБХВАТНИЯ ДОХОД</t>
  </si>
  <si>
    <t xml:space="preserve">МЕЖДИНЕН ОТЧЕТ ЗА ФИНАНСОВОТО СЪСТОЯНИЕ </t>
  </si>
  <si>
    <t>МЕЖДИНЕН ОТЧЕТ ЗА ПАРИЧНИТЕ ПОТОЦИ</t>
  </si>
  <si>
    <t xml:space="preserve">МЕЖДИНЕН ОТЧЕТ ЗА ПРОМЕНИТЕ В СОБСТВЕНИЯ КАПИТАЛ </t>
  </si>
  <si>
    <t>2018 
BGN'000</t>
  </si>
  <si>
    <t>31 декември
2017             BGN'000</t>
  </si>
  <si>
    <t>2017
BGN'000</t>
  </si>
  <si>
    <t>Салдо към 1 януари 2017 година</t>
  </si>
  <si>
    <t>Задължителен дивидент за разпределение за 2017 година</t>
  </si>
  <si>
    <t>2018
BGN'000</t>
  </si>
  <si>
    <t>Други компоненти на всеобхватния доход за периода</t>
  </si>
  <si>
    <t>ОБЩ ВСЕОБХВАТЕН ДОХОД ЗА ПЕРИОДА</t>
  </si>
  <si>
    <t>Печалба за периода</t>
  </si>
  <si>
    <t>Общ всеобхватен доход за периода, в т.ч.:</t>
  </si>
  <si>
    <t xml:space="preserve">    *  печалба за периода</t>
  </si>
  <si>
    <t>за периода от 01 януари 2018 г. до 30 юни 2018 г.</t>
  </si>
  <si>
    <t xml:space="preserve">към 30 юни 2018 година </t>
  </si>
  <si>
    <t>Парични средства и парични еквиваленти на 30 юни</t>
  </si>
  <si>
    <t>Салдо към 30 юни 2018 година</t>
  </si>
  <si>
    <t>30 юни
2018      BGN'000</t>
  </si>
  <si>
    <t>Промени в собствения капитал за 2018 година</t>
  </si>
  <si>
    <t>Приложенията на страници от 5 до 51 са неразделна част от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</si>
</sst>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л_в_._-;\-* #,##0.00\ _л_в_._-;_-* &quot;-&quot;??\ _л_в_.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63">
    <font>
      <sz val="10"/>
      <name val="Arial"/>
    </font>
    <font>
      <sz val="10"/>
      <name val="Arial"/>
      <family val="2"/>
      <charset val="204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bar"/>
      <family val="2"/>
    </font>
    <font>
      <sz val="10"/>
      <name val="Arial"/>
      <family val="2"/>
      <charset val="204"/>
    </font>
    <font>
      <sz val="12"/>
      <name val="Hebar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 Cyr"/>
      <family val="1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 Cyr"/>
      <charset val="204"/>
    </font>
    <font>
      <b/>
      <i/>
      <sz val="10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sz val="11"/>
      <color indexed="8"/>
      <name val="Times New Roman Cyr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</font>
    <font>
      <sz val="11"/>
      <name val="Arial"/>
      <family val="2"/>
      <charset val="204"/>
    </font>
    <font>
      <sz val="11"/>
      <color indexed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Arial"/>
      <family val="2"/>
      <charset val="204"/>
    </font>
    <font>
      <b/>
      <sz val="11"/>
      <color rgb="FFFF0000"/>
      <name val="Times New Roman Cyr"/>
      <family val="1"/>
      <charset val="204"/>
    </font>
    <font>
      <sz val="11"/>
      <color rgb="FFFF0000"/>
      <name val="Times New Roman Cyr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 Cyr"/>
      <family val="1"/>
      <charset val="204"/>
    </font>
    <font>
      <sz val="9"/>
      <color indexed="8"/>
      <name val="Times New Roman"/>
      <family val="1"/>
    </font>
    <font>
      <b/>
      <sz val="11"/>
      <name val="Times New Roman"/>
      <family val="1"/>
      <charset val="204"/>
    </font>
    <font>
      <b/>
      <sz val="6"/>
      <color indexed="8"/>
      <name val="Times New Roman"/>
      <family val="1"/>
    </font>
    <font>
      <sz val="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2" fillId="0" borderId="0"/>
    <xf numFmtId="0" fontId="6" fillId="0" borderId="0"/>
    <xf numFmtId="0" fontId="43" fillId="0" borderId="0"/>
    <xf numFmtId="0" fontId="6" fillId="0" borderId="0"/>
    <xf numFmtId="0" fontId="7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8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/>
    <xf numFmtId="164" fontId="11" fillId="0" borderId="0" xfId="0" applyNumberFormat="1" applyFont="1" applyFill="1" applyBorder="1"/>
    <xf numFmtId="0" fontId="14" fillId="0" borderId="0" xfId="0" applyFont="1" applyFill="1"/>
    <xf numFmtId="166" fontId="11" fillId="0" borderId="0" xfId="1" applyNumberFormat="1" applyFont="1" applyFill="1" applyBorder="1" applyAlignment="1"/>
    <xf numFmtId="166" fontId="10" fillId="0" borderId="0" xfId="1" applyNumberFormat="1" applyFont="1" applyFill="1" applyBorder="1" applyAlignment="1"/>
    <xf numFmtId="0" fontId="15" fillId="0" borderId="0" xfId="0" applyFont="1" applyFill="1"/>
    <xf numFmtId="0" fontId="12" fillId="0" borderId="0" xfId="0" applyFont="1" applyFill="1" applyBorder="1"/>
    <xf numFmtId="0" fontId="15" fillId="0" borderId="0" xfId="5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right" vertical="center"/>
    </xf>
    <xf numFmtId="0" fontId="17" fillId="0" borderId="0" xfId="5" applyFont="1" applyFill="1" applyBorder="1" applyAlignment="1">
      <alignment horizontal="left"/>
    </xf>
    <xf numFmtId="0" fontId="19" fillId="0" borderId="0" xfId="0" applyFont="1" applyFill="1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164" fontId="18" fillId="0" borderId="0" xfId="11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14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wrapText="1"/>
    </xf>
    <xf numFmtId="164" fontId="21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/>
    <xf numFmtId="164" fontId="21" fillId="0" borderId="0" xfId="0" quotePrefix="1" applyNumberFormat="1" applyFont="1" applyFill="1" applyBorder="1" applyAlignment="1">
      <alignment horizontal="right" vertical="center"/>
    </xf>
    <xf numFmtId="164" fontId="22" fillId="0" borderId="0" xfId="11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164" fontId="21" fillId="0" borderId="0" xfId="0" applyNumberFormat="1" applyFont="1" applyFill="1" applyBorder="1" applyAlignment="1">
      <alignment horizontal="right" vertical="center"/>
    </xf>
    <xf numFmtId="164" fontId="22" fillId="0" borderId="0" xfId="11" applyNumberFormat="1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164" fontId="21" fillId="0" borderId="0" xfId="0" applyNumberFormat="1" applyFont="1" applyFill="1"/>
    <xf numFmtId="0" fontId="27" fillId="0" borderId="0" xfId="0" applyFont="1" applyFill="1" applyBorder="1" applyAlignment="1">
      <alignment horizontal="center" wrapText="1"/>
    </xf>
    <xf numFmtId="164" fontId="27" fillId="0" borderId="0" xfId="0" applyNumberFormat="1" applyFont="1" applyFill="1" applyBorder="1" applyAlignment="1">
      <alignment horizontal="right"/>
    </xf>
    <xf numFmtId="164" fontId="21" fillId="0" borderId="0" xfId="3" applyNumberFormat="1" applyFont="1" applyFill="1" applyBorder="1" applyAlignment="1">
      <alignment horizontal="right"/>
    </xf>
    <xf numFmtId="166" fontId="11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right" vertical="center"/>
    </xf>
    <xf numFmtId="0" fontId="10" fillId="0" borderId="0" xfId="11" applyFont="1" applyFill="1" applyAlignment="1">
      <alignment vertical="center"/>
    </xf>
    <xf numFmtId="0" fontId="13" fillId="0" borderId="0" xfId="11" applyFont="1" applyFill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13" fillId="0" borderId="0" xfId="0" applyFont="1"/>
    <xf numFmtId="0" fontId="22" fillId="0" borderId="0" xfId="5" applyFont="1" applyFill="1" applyBorder="1" applyAlignment="1">
      <alignment horizontal="left" vertical="center"/>
    </xf>
    <xf numFmtId="0" fontId="19" fillId="0" borderId="0" xfId="13" applyFont="1" applyFill="1" applyBorder="1" applyAlignment="1">
      <alignment horizontal="left" vertical="center"/>
    </xf>
    <xf numFmtId="0" fontId="2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12" quotePrefix="1" applyFont="1" applyFill="1" applyBorder="1" applyAlignment="1">
      <alignment horizontal="left" vertical="center"/>
    </xf>
    <xf numFmtId="15" fontId="13" fillId="0" borderId="0" xfId="5" applyNumberFormat="1" applyFont="1" applyFill="1" applyBorder="1" applyAlignment="1">
      <alignment horizontal="center" vertical="center" wrapText="1"/>
    </xf>
    <xf numFmtId="0" fontId="21" fillId="0" borderId="0" xfId="6" applyFont="1" applyFill="1"/>
    <xf numFmtId="15" fontId="28" fillId="0" borderId="0" xfId="5" applyNumberFormat="1" applyFont="1" applyFill="1" applyBorder="1" applyAlignment="1">
      <alignment horizontal="center" vertical="center" wrapText="1"/>
    </xf>
    <xf numFmtId="15" fontId="22" fillId="0" borderId="0" xfId="5" applyNumberFormat="1" applyFont="1" applyFill="1" applyBorder="1" applyAlignment="1">
      <alignment horizontal="center" vertical="center" wrapText="1"/>
    </xf>
    <xf numFmtId="164" fontId="22" fillId="0" borderId="0" xfId="8" applyNumberFormat="1" applyFont="1" applyFill="1" applyBorder="1" applyAlignment="1">
      <alignment horizontal="right" vertical="center" wrapText="1"/>
    </xf>
    <xf numFmtId="0" fontId="21" fillId="0" borderId="0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22" fillId="0" borderId="0" xfId="6" applyFont="1" applyFill="1"/>
    <xf numFmtId="0" fontId="11" fillId="0" borderId="0" xfId="6" applyFont="1" applyFill="1" applyBorder="1"/>
    <xf numFmtId="0" fontId="10" fillId="0" borderId="0" xfId="6" applyFont="1" applyFill="1" applyBorder="1"/>
    <xf numFmtId="164" fontId="22" fillId="0" borderId="0" xfId="10" applyNumberFormat="1" applyFont="1" applyFill="1" applyBorder="1" applyAlignment="1">
      <alignment horizontal="right"/>
    </xf>
    <xf numFmtId="164" fontId="21" fillId="0" borderId="0" xfId="6" applyNumberFormat="1" applyFont="1" applyFill="1" applyBorder="1" applyAlignment="1">
      <alignment horizontal="right"/>
    </xf>
    <xf numFmtId="0" fontId="21" fillId="0" borderId="0" xfId="6" applyFont="1" applyFill="1" applyAlignment="1">
      <alignment horizontal="center"/>
    </xf>
    <xf numFmtId="0" fontId="23" fillId="0" borderId="0" xfId="15" applyFont="1" applyFill="1"/>
    <xf numFmtId="0" fontId="19" fillId="0" borderId="0" xfId="9" applyFont="1" applyFill="1"/>
    <xf numFmtId="0" fontId="17" fillId="0" borderId="0" xfId="5" quotePrefix="1" applyFont="1" applyFill="1" applyBorder="1" applyAlignment="1">
      <alignment horizontal="right"/>
    </xf>
    <xf numFmtId="0" fontId="17" fillId="0" borderId="0" xfId="10" applyFont="1" applyFill="1" applyBorder="1"/>
    <xf numFmtId="0" fontId="29" fillId="0" borderId="0" xfId="5" applyFont="1" applyFill="1" applyBorder="1" applyAlignment="1">
      <alignment horizontal="right" vertical="center"/>
    </xf>
    <xf numFmtId="0" fontId="29" fillId="0" borderId="0" xfId="5" applyFont="1" applyFill="1" applyBorder="1" applyAlignment="1">
      <alignment horizontal="left" vertical="center"/>
    </xf>
    <xf numFmtId="0" fontId="27" fillId="0" borderId="0" xfId="5" applyFont="1" applyFill="1" applyBorder="1" applyAlignment="1">
      <alignment vertical="center"/>
    </xf>
    <xf numFmtId="0" fontId="22" fillId="0" borderId="0" xfId="6" applyFont="1" applyFill="1" applyBorder="1" applyAlignment="1">
      <alignment vertical="top" wrapText="1"/>
    </xf>
    <xf numFmtId="0" fontId="21" fillId="0" borderId="0" xfId="6" applyFont="1" applyFill="1" applyBorder="1" applyAlignment="1">
      <alignment vertical="top" wrapText="1"/>
    </xf>
    <xf numFmtId="164" fontId="21" fillId="0" borderId="0" xfId="10" applyNumberFormat="1" applyFont="1" applyFill="1" applyBorder="1" applyAlignment="1">
      <alignment horizontal="right"/>
    </xf>
    <xf numFmtId="0" fontId="22" fillId="0" borderId="0" xfId="6" applyFont="1" applyFill="1" applyBorder="1" applyAlignment="1">
      <alignment vertical="top"/>
    </xf>
    <xf numFmtId="0" fontId="21" fillId="0" borderId="0" xfId="6" applyFont="1" applyFill="1" applyBorder="1" applyAlignment="1">
      <alignment vertical="top"/>
    </xf>
    <xf numFmtId="164" fontId="22" fillId="0" borderId="0" xfId="6" applyNumberFormat="1" applyFont="1" applyFill="1" applyBorder="1" applyAlignment="1">
      <alignment horizontal="right"/>
    </xf>
    <xf numFmtId="0" fontId="21" fillId="0" borderId="0" xfId="6" applyFont="1" applyFill="1" applyBorder="1"/>
    <xf numFmtId="0" fontId="22" fillId="0" borderId="0" xfId="6" applyFont="1" applyFill="1" applyBorder="1"/>
    <xf numFmtId="49" fontId="21" fillId="0" borderId="0" xfId="6" applyNumberFormat="1" applyFont="1" applyFill="1" applyBorder="1" applyAlignment="1">
      <alignment horizontal="right"/>
    </xf>
    <xf numFmtId="166" fontId="21" fillId="0" borderId="0" xfId="3" applyNumberFormat="1" applyFont="1" applyFill="1" applyBorder="1" applyAlignment="1" applyProtection="1">
      <alignment vertical="top"/>
    </xf>
    <xf numFmtId="166" fontId="21" fillId="0" borderId="0" xfId="3" applyNumberFormat="1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left" vertical="center"/>
    </xf>
    <xf numFmtId="166" fontId="10" fillId="0" borderId="0" xfId="3" applyNumberFormat="1" applyFont="1" applyFill="1" applyBorder="1" applyAlignment="1">
      <alignment horizontal="left" vertical="center"/>
    </xf>
    <xf numFmtId="0" fontId="13" fillId="0" borderId="0" xfId="8" applyNumberFormat="1" applyFont="1" applyFill="1" applyBorder="1" applyAlignment="1" applyProtection="1"/>
    <xf numFmtId="166" fontId="13" fillId="0" borderId="0" xfId="3" applyNumberFormat="1" applyFont="1" applyFill="1" applyBorder="1" applyAlignment="1" applyProtection="1">
      <alignment horizontal="center" vertical="top" wrapText="1"/>
    </xf>
    <xf numFmtId="166" fontId="13" fillId="0" borderId="0" xfId="3" applyNumberFormat="1" applyFont="1" applyFill="1" applyBorder="1" applyAlignment="1" applyProtection="1">
      <alignment vertical="top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vertical="top"/>
    </xf>
    <xf numFmtId="166" fontId="13" fillId="0" borderId="0" xfId="3" applyNumberFormat="1" applyFont="1" applyFill="1" applyBorder="1" applyAlignment="1">
      <alignment horizontal="center" vertical="top"/>
    </xf>
    <xf numFmtId="166" fontId="13" fillId="0" borderId="0" xfId="3" applyNumberFormat="1" applyFont="1" applyFill="1" applyBorder="1" applyAlignment="1" applyProtection="1">
      <alignment vertical="top"/>
      <protection locked="0"/>
    </xf>
    <xf numFmtId="0" fontId="16" fillId="0" borderId="0" xfId="0" applyFont="1" applyFill="1" applyBorder="1" applyAlignment="1"/>
    <xf numFmtId="166" fontId="13" fillId="0" borderId="0" xfId="3" applyNumberFormat="1" applyFont="1" applyFill="1" applyBorder="1" applyAlignment="1">
      <alignment horizontal="right"/>
    </xf>
    <xf numFmtId="166" fontId="16" fillId="0" borderId="0" xfId="3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/>
    <xf numFmtId="166" fontId="10" fillId="0" borderId="0" xfId="3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11" fillId="0" borderId="0" xfId="3" applyNumberFormat="1" applyFont="1" applyFill="1" applyBorder="1" applyAlignment="1" applyProtection="1">
      <alignment vertical="top"/>
      <protection locked="0"/>
    </xf>
    <xf numFmtId="0" fontId="11" fillId="0" borderId="0" xfId="8" applyNumberFormat="1" applyFont="1" applyFill="1" applyBorder="1" applyAlignment="1" applyProtection="1">
      <alignment horizontal="center" vertical="center"/>
    </xf>
    <xf numFmtId="166" fontId="10" fillId="0" borderId="1" xfId="3" applyNumberFormat="1" applyFont="1" applyFill="1" applyBorder="1" applyAlignment="1" applyProtection="1">
      <alignment vertical="center"/>
    </xf>
    <xf numFmtId="166" fontId="11" fillId="0" borderId="0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 wrapText="1"/>
    </xf>
    <xf numFmtId="0" fontId="11" fillId="0" borderId="0" xfId="8" applyNumberFormat="1" applyFont="1" applyFill="1" applyBorder="1" applyAlignment="1" applyProtection="1">
      <alignment horizontal="center" vertical="center" wrapText="1"/>
    </xf>
    <xf numFmtId="166" fontId="10" fillId="0" borderId="2" xfId="3" applyNumberFormat="1" applyFont="1" applyFill="1" applyBorder="1" applyAlignment="1" applyProtection="1">
      <alignment vertical="center"/>
    </xf>
    <xf numFmtId="0" fontId="10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/>
    </xf>
    <xf numFmtId="0" fontId="14" fillId="0" borderId="0" xfId="8" applyNumberFormat="1" applyFont="1" applyFill="1" applyBorder="1" applyAlignment="1" applyProtection="1">
      <alignment vertical="center" wrapText="1"/>
    </xf>
    <xf numFmtId="166" fontId="10" fillId="0" borderId="3" xfId="3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horizontal="center"/>
    </xf>
    <xf numFmtId="166" fontId="17" fillId="0" borderId="0" xfId="3" applyNumberFormat="1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166" fontId="11" fillId="0" borderId="0" xfId="3" applyNumberFormat="1" applyFont="1" applyFill="1" applyBorder="1"/>
    <xf numFmtId="166" fontId="10" fillId="0" borderId="0" xfId="3" applyNumberFormat="1" applyFont="1" applyFill="1" applyBorder="1"/>
    <xf numFmtId="166" fontId="21" fillId="0" borderId="0" xfId="3" applyNumberFormat="1" applyFont="1" applyFill="1" applyBorder="1" applyAlignment="1" applyProtection="1">
      <alignment vertical="center"/>
    </xf>
    <xf numFmtId="166" fontId="11" fillId="0" borderId="0" xfId="3" applyNumberFormat="1" applyFont="1" applyFill="1" applyBorder="1" applyAlignment="1" applyProtection="1">
      <alignment vertical="top"/>
    </xf>
    <xf numFmtId="166" fontId="10" fillId="0" borderId="0" xfId="3" applyNumberFormat="1" applyFont="1" applyFill="1" applyBorder="1" applyAlignment="1" applyProtection="1">
      <alignment vertical="top"/>
    </xf>
    <xf numFmtId="0" fontId="21" fillId="0" borderId="0" xfId="8" applyNumberFormat="1" applyFont="1" applyFill="1" applyBorder="1" applyAlignment="1" applyProtection="1">
      <alignment vertical="top"/>
    </xf>
    <xf numFmtId="0" fontId="29" fillId="0" borderId="0" xfId="5" quotePrefix="1" applyFont="1" applyFill="1" applyBorder="1" applyAlignment="1">
      <alignment horizontal="left"/>
    </xf>
    <xf numFmtId="0" fontId="29" fillId="0" borderId="0" xfId="8" quotePrefix="1" applyNumberFormat="1" applyFont="1" applyFill="1" applyBorder="1" applyAlignment="1" applyProtection="1">
      <alignment horizontal="right" vertical="top"/>
    </xf>
    <xf numFmtId="0" fontId="29" fillId="0" borderId="0" xfId="8" applyNumberFormat="1" applyFont="1" applyFill="1" applyBorder="1" applyAlignment="1" applyProtection="1">
      <alignment vertical="top"/>
    </xf>
    <xf numFmtId="0" fontId="21" fillId="0" borderId="0" xfId="8" applyFont="1" applyFill="1" applyAlignment="1">
      <alignment horizontal="left"/>
    </xf>
    <xf numFmtId="166" fontId="22" fillId="0" borderId="3" xfId="3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horizontal="left" vertical="center"/>
    </xf>
    <xf numFmtId="167" fontId="22" fillId="0" borderId="0" xfId="1" applyNumberFormat="1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/>
    </xf>
    <xf numFmtId="166" fontId="11" fillId="0" borderId="3" xfId="1" applyNumberFormat="1" applyFont="1" applyFill="1" applyBorder="1" applyAlignment="1"/>
    <xf numFmtId="164" fontId="10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11" applyFont="1" applyFill="1" applyAlignment="1">
      <alignment vertical="center"/>
    </xf>
    <xf numFmtId="0" fontId="32" fillId="0" borderId="0" xfId="0" applyFont="1" applyFill="1"/>
    <xf numFmtId="0" fontId="3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/>
    </xf>
    <xf numFmtId="0" fontId="19" fillId="0" borderId="3" xfId="0" applyFont="1" applyFill="1" applyBorder="1"/>
    <xf numFmtId="0" fontId="31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22" fillId="0" borderId="3" xfId="5" applyFont="1" applyFill="1" applyBorder="1" applyAlignment="1">
      <alignment horizontal="left" vertical="center"/>
    </xf>
    <xf numFmtId="0" fontId="21" fillId="0" borderId="3" xfId="6" applyFont="1" applyFill="1" applyBorder="1" applyAlignment="1">
      <alignment horizontal="center"/>
    </xf>
    <xf numFmtId="164" fontId="34" fillId="0" borderId="0" xfId="10" applyNumberFormat="1" applyFont="1" applyFill="1" applyBorder="1" applyAlignment="1">
      <alignment horizontal="right"/>
    </xf>
    <xf numFmtId="164" fontId="33" fillId="0" borderId="0" xfId="10" applyNumberFormat="1" applyFont="1" applyFill="1" applyBorder="1" applyAlignment="1">
      <alignment horizontal="right"/>
    </xf>
    <xf numFmtId="166" fontId="21" fillId="0" borderId="3" xfId="3" applyNumberFormat="1" applyFont="1" applyFill="1" applyBorder="1" applyAlignment="1">
      <alignment horizontal="left" vertical="center"/>
    </xf>
    <xf numFmtId="166" fontId="11" fillId="0" borderId="3" xfId="3" applyNumberFormat="1" applyFont="1" applyFill="1" applyBorder="1" applyAlignment="1">
      <alignment horizontal="left" vertical="center"/>
    </xf>
    <xf numFmtId="166" fontId="10" fillId="0" borderId="3" xfId="3" applyNumberFormat="1" applyFont="1" applyFill="1" applyBorder="1" applyAlignment="1">
      <alignment horizontal="left" vertical="center"/>
    </xf>
    <xf numFmtId="0" fontId="22" fillId="0" borderId="3" xfId="8" applyNumberFormat="1" applyFont="1" applyFill="1" applyBorder="1" applyAlignment="1" applyProtection="1">
      <alignment vertical="top"/>
    </xf>
    <xf numFmtId="166" fontId="21" fillId="0" borderId="3" xfId="3" applyNumberFormat="1" applyFont="1" applyFill="1" applyBorder="1" applyAlignment="1" applyProtection="1">
      <alignment vertical="top"/>
    </xf>
    <xf numFmtId="0" fontId="35" fillId="0" borderId="0" xfId="0" applyFont="1"/>
    <xf numFmtId="0" fontId="36" fillId="0" borderId="3" xfId="5" applyFont="1" applyBorder="1" applyAlignment="1">
      <alignment vertical="center"/>
    </xf>
    <xf numFmtId="0" fontId="35" fillId="0" borderId="3" xfId="0" applyFont="1" applyBorder="1"/>
    <xf numFmtId="0" fontId="37" fillId="0" borderId="3" xfId="0" applyFont="1" applyBorder="1"/>
    <xf numFmtId="0" fontId="36" fillId="0" borderId="0" xfId="0" applyFont="1"/>
    <xf numFmtId="0" fontId="38" fillId="0" borderId="0" xfId="0" applyFont="1" applyFill="1"/>
    <xf numFmtId="0" fontId="39" fillId="0" borderId="0" xfId="0" applyFont="1" applyFill="1"/>
    <xf numFmtId="0" fontId="37" fillId="0" borderId="0" xfId="0" applyFont="1"/>
    <xf numFmtId="0" fontId="37" fillId="0" borderId="0" xfId="5" applyFont="1" applyAlignment="1">
      <alignment vertical="center"/>
    </xf>
    <xf numFmtId="0" fontId="37" fillId="0" borderId="0" xfId="0" applyFont="1" applyFill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39" fillId="0" borderId="0" xfId="0" applyFont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42" fillId="0" borderId="0" xfId="0" applyFont="1"/>
    <xf numFmtId="0" fontId="35" fillId="0" borderId="0" xfId="0" applyFont="1" applyFill="1"/>
    <xf numFmtId="166" fontId="9" fillId="0" borderId="0" xfId="3" applyNumberFormat="1" applyFont="1" applyFill="1" applyBorder="1" applyAlignment="1" applyProtection="1">
      <alignment vertical="center"/>
    </xf>
    <xf numFmtId="166" fontId="30" fillId="0" borderId="0" xfId="3" applyNumberFormat="1" applyFont="1" applyFill="1" applyBorder="1" applyAlignment="1" applyProtection="1">
      <alignment vertical="center"/>
    </xf>
    <xf numFmtId="166" fontId="31" fillId="0" borderId="0" xfId="3" applyNumberFormat="1" applyFont="1" applyFill="1" applyBorder="1" applyAlignment="1" applyProtection="1">
      <alignment vertical="center"/>
    </xf>
    <xf numFmtId="0" fontId="21" fillId="0" borderId="0" xfId="5" applyFont="1" applyFill="1" applyAlignment="1">
      <alignment vertical="center"/>
    </xf>
    <xf numFmtId="0" fontId="31" fillId="0" borderId="0" xfId="0" applyFont="1" applyFill="1" applyBorder="1" applyAlignment="1">
      <alignment horizontal="left" vertical="center" wrapText="1"/>
    </xf>
    <xf numFmtId="37" fontId="31" fillId="0" borderId="0" xfId="7" applyNumberFormat="1" applyFont="1" applyFill="1" applyBorder="1" applyAlignment="1" applyProtection="1">
      <alignment vertical="top"/>
    </xf>
    <xf numFmtId="164" fontId="31" fillId="0" borderId="0" xfId="7" applyNumberFormat="1" applyFont="1" applyFill="1" applyBorder="1" applyAlignment="1" applyProtection="1">
      <alignment vertical="top"/>
    </xf>
    <xf numFmtId="164" fontId="31" fillId="0" borderId="0" xfId="1" applyNumberFormat="1" applyFont="1" applyFill="1" applyBorder="1" applyAlignment="1" applyProtection="1">
      <alignment vertical="top"/>
    </xf>
    <xf numFmtId="0" fontId="33" fillId="0" borderId="0" xfId="7" applyNumberFormat="1" applyFont="1" applyFill="1" applyBorder="1" applyAlignment="1" applyProtection="1">
      <alignment horizontal="left" vertical="center" wrapText="1"/>
    </xf>
    <xf numFmtId="0" fontId="45" fillId="0" borderId="0" xfId="6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 wrapText="1"/>
    </xf>
    <xf numFmtId="0" fontId="48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7" fillId="0" borderId="0" xfId="0" applyFont="1" applyFill="1" applyBorder="1"/>
    <xf numFmtId="0" fontId="50" fillId="0" borderId="3" xfId="0" applyFont="1" applyFill="1" applyBorder="1"/>
    <xf numFmtId="0" fontId="51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wrapText="1"/>
    </xf>
    <xf numFmtId="164" fontId="53" fillId="0" borderId="0" xfId="0" applyNumberFormat="1" applyFont="1" applyFill="1" applyBorder="1" applyAlignment="1">
      <alignment horizontal="center" wrapText="1"/>
    </xf>
    <xf numFmtId="164" fontId="54" fillId="0" borderId="0" xfId="0" applyNumberFormat="1" applyFont="1" applyFill="1" applyBorder="1" applyAlignment="1">
      <alignment horizontal="center" wrapText="1"/>
    </xf>
    <xf numFmtId="164" fontId="53" fillId="0" borderId="0" xfId="0" applyNumberFormat="1" applyFont="1" applyFill="1" applyBorder="1" applyAlignment="1">
      <alignment horizontal="center" vertical="center"/>
    </xf>
    <xf numFmtId="164" fontId="53" fillId="0" borderId="0" xfId="0" applyNumberFormat="1" applyFont="1" applyFill="1"/>
    <xf numFmtId="164" fontId="55" fillId="0" borderId="0" xfId="0" applyNumberFormat="1" applyFont="1" applyFill="1" applyBorder="1" applyAlignment="1">
      <alignment horizontal="center" wrapText="1"/>
    </xf>
    <xf numFmtId="164" fontId="51" fillId="0" borderId="0" xfId="0" applyNumberFormat="1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/>
    </xf>
    <xf numFmtId="0" fontId="56" fillId="0" borderId="0" xfId="0" applyFont="1" applyFill="1"/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center"/>
    </xf>
    <xf numFmtId="0" fontId="50" fillId="0" borderId="0" xfId="0" applyFont="1" applyFill="1"/>
    <xf numFmtId="164" fontId="53" fillId="0" borderId="0" xfId="0" applyNumberFormat="1" applyFont="1" applyFill="1" applyBorder="1" applyAlignment="1">
      <alignment horizontal="left" wrapText="1"/>
    </xf>
    <xf numFmtId="0" fontId="30" fillId="0" borderId="0" xfId="11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10" fillId="0" borderId="2" xfId="0" applyNumberFormat="1" applyFont="1" applyFill="1" applyBorder="1" applyAlignment="1">
      <alignment horizontal="right"/>
    </xf>
    <xf numFmtId="0" fontId="22" fillId="0" borderId="0" xfId="6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166" fontId="13" fillId="0" borderId="0" xfId="3" applyNumberFormat="1" applyFont="1" applyFill="1" applyBorder="1" applyAlignment="1" applyProtection="1">
      <alignment horizontal="right" vertical="top" wrapText="1"/>
    </xf>
    <xf numFmtId="166" fontId="13" fillId="0" borderId="0" xfId="3" applyNumberFormat="1" applyFont="1" applyFill="1" applyBorder="1" applyAlignment="1">
      <alignment horizontal="right" vertical="top"/>
    </xf>
    <xf numFmtId="0" fontId="9" fillId="0" borderId="0" xfId="6" applyFont="1" applyFill="1" applyBorder="1" applyAlignment="1">
      <alignment vertical="top" wrapText="1"/>
    </xf>
    <xf numFmtId="164" fontId="10" fillId="0" borderId="3" xfId="0" applyNumberFormat="1" applyFont="1" applyFill="1" applyBorder="1" applyAlignment="1">
      <alignment horizontal="right"/>
    </xf>
    <xf numFmtId="164" fontId="22" fillId="0" borderId="1" xfId="11" applyNumberFormat="1" applyFont="1" applyFill="1" applyBorder="1" applyAlignment="1">
      <alignment horizontal="right" vertical="center"/>
    </xf>
    <xf numFmtId="0" fontId="0" fillId="0" borderId="0" xfId="0" applyFill="1"/>
    <xf numFmtId="164" fontId="22" fillId="0" borderId="3" xfId="11" applyNumberFormat="1" applyFont="1" applyFill="1" applyBorder="1" applyAlignment="1">
      <alignment horizontal="right" vertical="center"/>
    </xf>
    <xf numFmtId="164" fontId="10" fillId="0" borderId="4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22" fillId="0" borderId="4" xfId="11" applyNumberFormat="1" applyFont="1" applyFill="1" applyBorder="1" applyAlignment="1">
      <alignment horizontal="right" vertical="center"/>
    </xf>
    <xf numFmtId="164" fontId="18" fillId="0" borderId="3" xfId="11" applyNumberFormat="1" applyFont="1" applyFill="1" applyBorder="1" applyAlignment="1">
      <alignment vertical="center"/>
    </xf>
    <xf numFmtId="164" fontId="18" fillId="0" borderId="4" xfId="11" applyNumberFormat="1" applyFont="1" applyFill="1" applyBorder="1" applyAlignment="1">
      <alignment vertical="center"/>
    </xf>
    <xf numFmtId="164" fontId="22" fillId="0" borderId="1" xfId="10" applyNumberFormat="1" applyFont="1" applyFill="1" applyBorder="1" applyAlignment="1">
      <alignment horizontal="right"/>
    </xf>
    <xf numFmtId="164" fontId="22" fillId="0" borderId="3" xfId="10" applyNumberFormat="1" applyFont="1" applyFill="1" applyBorder="1" applyAlignment="1">
      <alignment horizontal="right"/>
    </xf>
    <xf numFmtId="164" fontId="22" fillId="0" borderId="5" xfId="10" applyNumberFormat="1" applyFont="1" applyFill="1" applyBorder="1" applyAlignment="1">
      <alignment horizontal="right"/>
    </xf>
    <xf numFmtId="166" fontId="10" fillId="0" borderId="5" xfId="3" applyNumberFormat="1" applyFont="1" applyFill="1" applyBorder="1" applyAlignment="1" applyProtection="1">
      <alignment vertical="center"/>
    </xf>
    <xf numFmtId="0" fontId="44" fillId="0" borderId="0" xfId="0" applyFont="1" applyFill="1"/>
    <xf numFmtId="166" fontId="30" fillId="0" borderId="5" xfId="3" applyNumberFormat="1" applyFont="1" applyFill="1" applyBorder="1" applyAlignment="1" applyProtection="1">
      <alignment vertical="center"/>
    </xf>
    <xf numFmtId="164" fontId="58" fillId="0" borderId="0" xfId="0" applyNumberFormat="1" applyFont="1" applyFill="1" applyBorder="1" applyAlignment="1">
      <alignment horizontal="center" wrapText="1"/>
    </xf>
    <xf numFmtId="164" fontId="21" fillId="0" borderId="0" xfId="6" applyNumberFormat="1" applyFont="1" applyFill="1"/>
    <xf numFmtId="164" fontId="22" fillId="0" borderId="0" xfId="6" applyNumberFormat="1" applyFont="1" applyFill="1"/>
    <xf numFmtId="166" fontId="47" fillId="0" borderId="0" xfId="1" applyNumberFormat="1" applyFont="1" applyFill="1" applyBorder="1" applyAlignment="1">
      <alignment wrapText="1"/>
    </xf>
    <xf numFmtId="0" fontId="50" fillId="0" borderId="0" xfId="13" applyFont="1" applyFill="1" applyBorder="1" applyAlignment="1">
      <alignment horizontal="left" vertical="center"/>
    </xf>
    <xf numFmtId="0" fontId="46" fillId="0" borderId="0" xfId="8" applyNumberFormat="1" applyFont="1" applyFill="1" applyBorder="1" applyAlignment="1" applyProtection="1">
      <alignment vertical="center" wrapText="1"/>
    </xf>
    <xf numFmtId="166" fontId="31" fillId="0" borderId="3" xfId="3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top"/>
    </xf>
    <xf numFmtId="0" fontId="36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166" fontId="46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9" fontId="11" fillId="0" borderId="0" xfId="16" applyFont="1" applyFill="1" applyBorder="1"/>
    <xf numFmtId="164" fontId="22" fillId="0" borderId="0" xfId="0" applyNumberFormat="1" applyFont="1" applyFill="1" applyBorder="1"/>
    <xf numFmtId="9" fontId="22" fillId="0" borderId="0" xfId="16" applyFont="1" applyFill="1" applyBorder="1"/>
    <xf numFmtId="43" fontId="21" fillId="0" borderId="0" xfId="6" applyNumberFormat="1" applyFont="1" applyFill="1" applyBorder="1" applyAlignment="1">
      <alignment horizontal="center"/>
    </xf>
    <xf numFmtId="0" fontId="33" fillId="0" borderId="0" xfId="8" applyNumberFormat="1" applyFont="1" applyFill="1" applyBorder="1" applyAlignment="1" applyProtection="1">
      <alignment vertical="center" wrapText="1"/>
    </xf>
    <xf numFmtId="0" fontId="19" fillId="2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166" fontId="59" fillId="0" borderId="0" xfId="1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167" fontId="60" fillId="0" borderId="0" xfId="1" applyNumberFormat="1" applyFont="1" applyFill="1" applyBorder="1" applyAlignment="1"/>
    <xf numFmtId="164" fontId="60" fillId="0" borderId="0" xfId="0" applyNumberFormat="1" applyFont="1" applyFill="1" applyBorder="1" applyAlignment="1">
      <alignment horizontal="center"/>
    </xf>
    <xf numFmtId="164" fontId="33" fillId="0" borderId="0" xfId="1" applyNumberFormat="1" applyFont="1" applyFill="1" applyBorder="1" applyAlignment="1"/>
    <xf numFmtId="164" fontId="33" fillId="0" borderId="0" xfId="0" applyNumberFormat="1" applyFont="1" applyFill="1" applyBorder="1" applyAlignment="1">
      <alignment horizontal="center"/>
    </xf>
    <xf numFmtId="166" fontId="22" fillId="0" borderId="0" xfId="1" applyNumberFormat="1" applyFont="1" applyFill="1" applyBorder="1" applyAlignment="1"/>
    <xf numFmtId="166" fontId="61" fillId="0" borderId="0" xfId="3" applyNumberFormat="1" applyFont="1" applyFill="1" applyBorder="1" applyAlignment="1" applyProtection="1">
      <alignment vertical="center"/>
    </xf>
    <xf numFmtId="165" fontId="62" fillId="0" borderId="0" xfId="1" applyFont="1" applyFill="1" applyBorder="1" applyAlignment="1">
      <alignment horizontal="center"/>
    </xf>
    <xf numFmtId="0" fontId="9" fillId="0" borderId="0" xfId="8" applyNumberFormat="1" applyFont="1" applyFill="1" applyBorder="1" applyAlignment="1" applyProtection="1">
      <alignment horizontal="center" vertical="center"/>
    </xf>
    <xf numFmtId="0" fontId="33" fillId="0" borderId="0" xfId="6" applyFont="1" applyFill="1" applyBorder="1"/>
    <xf numFmtId="0" fontId="33" fillId="0" borderId="0" xfId="6" applyFont="1" applyFill="1" applyBorder="1" applyAlignment="1">
      <alignment horizontal="center"/>
    </xf>
    <xf numFmtId="0" fontId="33" fillId="0" borderId="0" xfId="6" applyFont="1" applyFill="1"/>
    <xf numFmtId="166" fontId="9" fillId="0" borderId="0" xfId="1" applyNumberFormat="1" applyFont="1" applyFill="1" applyBorder="1" applyAlignment="1"/>
    <xf numFmtId="166" fontId="1" fillId="0" borderId="3" xfId="3" applyNumberFormat="1" applyFont="1" applyFill="1" applyBorder="1" applyAlignment="1">
      <alignment horizontal="left" vertical="center"/>
    </xf>
    <xf numFmtId="164" fontId="33" fillId="0" borderId="0" xfId="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6" fontId="13" fillId="0" borderId="0" xfId="3" applyNumberFormat="1" applyFont="1" applyFill="1" applyBorder="1" applyAlignment="1" applyProtection="1">
      <alignment horizontal="right" vertical="top" wrapText="1"/>
    </xf>
    <xf numFmtId="166" fontId="13" fillId="0" borderId="0" xfId="3" applyNumberFormat="1" applyFont="1" applyFill="1" applyBorder="1" applyAlignment="1">
      <alignment horizontal="right" vertical="top"/>
    </xf>
    <xf numFmtId="166" fontId="13" fillId="0" borderId="0" xfId="1" applyNumberFormat="1" applyFont="1" applyFill="1" applyBorder="1" applyAlignment="1" applyProtection="1">
      <alignment horizontal="right" vertical="top" wrapText="1"/>
    </xf>
    <xf numFmtId="166" fontId="13" fillId="0" borderId="0" xfId="1" applyNumberFormat="1" applyFont="1" applyFill="1" applyBorder="1" applyAlignment="1">
      <alignment horizontal="right" vertical="top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_BAL" xfId="5" xr:uid="{00000000-0005-0000-0000-000005000000}"/>
    <cellStyle name="Normal_Financial statements 2000 Alcomet 2" xfId="6" xr:uid="{00000000-0005-0000-0000-000006000000}"/>
    <cellStyle name="Normal_Financial statements_bg model 2002" xfId="7" xr:uid="{00000000-0005-0000-0000-000007000000}"/>
    <cellStyle name="Normal_Financial statements_bg model 2002 2" xfId="8" xr:uid="{00000000-0005-0000-0000-000008000000}"/>
    <cellStyle name="Normal_FS_2004_Final_28.03.05 2" xfId="9" xr:uid="{00000000-0005-0000-0000-000009000000}"/>
    <cellStyle name="Normal_FS_SOPHARMA_2005 (2) 2" xfId="10" xr:uid="{00000000-0005-0000-0000-00000A000000}"/>
    <cellStyle name="Normal_P&amp;L" xfId="11" xr:uid="{00000000-0005-0000-0000-00000B000000}"/>
    <cellStyle name="Normal_P&amp;L_Financial statements_bg model 2002" xfId="12" xr:uid="{00000000-0005-0000-0000-00000C000000}"/>
    <cellStyle name="Normal_Sheet2 3" xfId="13" xr:uid="{00000000-0005-0000-0000-00000D000000}"/>
    <cellStyle name="Normal_SOPHARMA_FS_01_12_2007_predvaritelen 3" xfId="14" xr:uid="{00000000-0005-0000-0000-00000E000000}"/>
    <cellStyle name="Normal_Vatreshno_Gr_Spravki_2004 2" xfId="15" xr:uid="{00000000-0005-0000-0000-00000F000000}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1562100</xdr:colOff>
      <xdr:row>4</xdr:row>
      <xdr:rowOff>47625</xdr:rowOff>
    </xdr:to>
    <xdr:pic>
      <xdr:nvPicPr>
        <xdr:cNvPr id="9379" name="Picture 1" descr="logo sopharma properties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5621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1571625</xdr:colOff>
      <xdr:row>3</xdr:row>
      <xdr:rowOff>123825</xdr:rowOff>
    </xdr:to>
    <xdr:pic>
      <xdr:nvPicPr>
        <xdr:cNvPr id="1391" name="Picture 1" descr="logo sopharma properties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50" y="0"/>
          <a:ext cx="1552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1504950</xdr:colOff>
      <xdr:row>3</xdr:row>
      <xdr:rowOff>133350</xdr:rowOff>
    </xdr:to>
    <xdr:pic>
      <xdr:nvPicPr>
        <xdr:cNvPr id="6311" name="Picture 1" descr="logo sopharma properties">
          <a:extLst>
            <a:ext uri="{FF2B5EF4-FFF2-40B4-BE49-F238E27FC236}">
              <a16:creationId xmlns:a16="http://schemas.microsoft.com/office/drawing/2014/main" id="{00000000-0008-0000-0200-0000A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" y="0"/>
          <a:ext cx="1495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1495425</xdr:colOff>
      <xdr:row>3</xdr:row>
      <xdr:rowOff>142875</xdr:rowOff>
    </xdr:to>
    <xdr:pic>
      <xdr:nvPicPr>
        <xdr:cNvPr id="5549" name="Picture 1" descr="logo sopharma properties">
          <a:extLst>
            <a:ext uri="{FF2B5EF4-FFF2-40B4-BE49-F238E27FC236}">
              <a16:creationId xmlns:a16="http://schemas.microsoft.com/office/drawing/2014/main" id="{00000000-0008-0000-0300-0000A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495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1495425</xdr:colOff>
      <xdr:row>3</xdr:row>
      <xdr:rowOff>142875</xdr:rowOff>
    </xdr:to>
    <xdr:pic>
      <xdr:nvPicPr>
        <xdr:cNvPr id="8356" name="Picture 1" descr="logo sopharma properties">
          <a:extLst>
            <a:ext uri="{FF2B5EF4-FFF2-40B4-BE49-F238E27FC236}">
              <a16:creationId xmlns:a16="http://schemas.microsoft.com/office/drawing/2014/main" id="{00000000-0008-0000-0400-0000A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495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H79"/>
  <sheetViews>
    <sheetView tabSelected="1" topLeftCell="A4" zoomScale="110" workbookViewId="0">
      <selection activeCell="B32" sqref="B32"/>
    </sheetView>
  </sheetViews>
  <sheetFormatPr defaultColWidth="0" defaultRowHeight="12.75" customHeight="1" zeroHeight="1"/>
  <cols>
    <col min="1" max="1" width="32.5703125" style="64" customWidth="1"/>
    <col min="2" max="2" width="29.5703125" style="64" customWidth="1"/>
    <col min="3" max="6" width="9.28515625" style="64" customWidth="1"/>
    <col min="7" max="8" width="0" style="64" hidden="1" customWidth="1"/>
    <col min="9" max="16384" width="9.28515625" style="64" hidden="1"/>
  </cols>
  <sheetData>
    <row r="1" spans="1:6">
      <c r="A1" s="168"/>
      <c r="B1" s="168"/>
      <c r="C1" s="168"/>
      <c r="D1" s="168"/>
      <c r="E1" s="168"/>
      <c r="F1" s="168"/>
    </row>
    <row r="2" spans="1:6">
      <c r="A2" s="168"/>
      <c r="B2" s="168"/>
      <c r="C2" s="168"/>
      <c r="D2" s="168"/>
      <c r="E2" s="168"/>
      <c r="F2" s="168"/>
    </row>
    <row r="3" spans="1:6">
      <c r="A3" s="168"/>
      <c r="B3" s="168"/>
      <c r="C3" s="168"/>
      <c r="D3" s="168"/>
      <c r="E3" s="168"/>
      <c r="F3" s="168"/>
    </row>
    <row r="4" spans="1:6">
      <c r="A4" s="168"/>
      <c r="B4" s="168"/>
      <c r="C4" s="168"/>
      <c r="D4" s="168"/>
      <c r="E4" s="168"/>
      <c r="F4" s="168"/>
    </row>
    <row r="5" spans="1:6">
      <c r="A5" s="168"/>
      <c r="B5" s="168"/>
      <c r="C5" s="168"/>
      <c r="D5" s="168"/>
      <c r="E5" s="168"/>
      <c r="F5" s="168"/>
    </row>
    <row r="6" spans="1:6" ht="18.75">
      <c r="A6" s="169" t="s">
        <v>0</v>
      </c>
      <c r="B6" s="171" t="s">
        <v>85</v>
      </c>
      <c r="C6" s="170"/>
      <c r="D6" s="170"/>
      <c r="E6" s="170"/>
      <c r="F6" s="170"/>
    </row>
    <row r="7" spans="1:6">
      <c r="A7" s="168"/>
      <c r="B7" s="168"/>
      <c r="C7" s="168"/>
      <c r="D7" s="168"/>
      <c r="E7" s="168"/>
      <c r="F7" s="168"/>
    </row>
    <row r="8" spans="1:6">
      <c r="A8" s="168"/>
      <c r="B8" s="168"/>
      <c r="C8" s="168"/>
      <c r="D8" s="168"/>
      <c r="E8" s="168"/>
      <c r="F8" s="168"/>
    </row>
    <row r="9" spans="1:6" ht="18.75">
      <c r="A9" s="172" t="s">
        <v>89</v>
      </c>
      <c r="B9" s="173" t="s">
        <v>90</v>
      </c>
      <c r="C9" s="168"/>
      <c r="D9" s="168"/>
      <c r="E9" s="168"/>
      <c r="F9" s="168"/>
    </row>
    <row r="10" spans="1:6" ht="18.75">
      <c r="A10" s="172"/>
      <c r="B10" s="173" t="s">
        <v>91</v>
      </c>
      <c r="C10" s="168"/>
      <c r="D10" s="168"/>
      <c r="E10" s="168"/>
      <c r="F10" s="168"/>
    </row>
    <row r="11" spans="1:6" ht="18.75">
      <c r="A11" s="172"/>
      <c r="B11" s="173" t="s">
        <v>79</v>
      </c>
      <c r="C11" s="168"/>
      <c r="D11" s="168"/>
      <c r="E11" s="168"/>
      <c r="F11" s="168"/>
    </row>
    <row r="12" spans="1:6" ht="15.75">
      <c r="C12" s="174"/>
      <c r="D12" s="175"/>
      <c r="E12" s="175"/>
      <c r="F12" s="175"/>
    </row>
    <row r="13" spans="1:6" ht="15.75">
      <c r="C13" s="174"/>
      <c r="D13" s="175"/>
      <c r="E13" s="175"/>
      <c r="F13" s="175"/>
    </row>
    <row r="14" spans="1:6" ht="18.75">
      <c r="A14" s="172" t="s">
        <v>92</v>
      </c>
      <c r="B14" s="173" t="s">
        <v>79</v>
      </c>
      <c r="C14" s="174"/>
      <c r="D14" s="175"/>
      <c r="E14" s="175"/>
      <c r="F14" s="175"/>
    </row>
    <row r="15" spans="1:6" ht="16.5">
      <c r="A15" s="168"/>
      <c r="B15" s="178"/>
      <c r="C15" s="174"/>
      <c r="D15" s="175"/>
      <c r="E15" s="175"/>
      <c r="F15" s="175"/>
    </row>
    <row r="16" spans="1:6" ht="12.75" customHeight="1">
      <c r="A16" s="172"/>
      <c r="B16" s="178"/>
      <c r="C16" s="174"/>
      <c r="D16" s="176"/>
      <c r="E16" s="175"/>
      <c r="F16" s="175"/>
    </row>
    <row r="17" spans="1:6" ht="18.75">
      <c r="A17" s="259" t="s">
        <v>127</v>
      </c>
      <c r="B17" s="178" t="s">
        <v>80</v>
      </c>
      <c r="C17" s="177"/>
      <c r="D17" s="175"/>
      <c r="E17" s="175"/>
      <c r="F17" s="175"/>
    </row>
    <row r="18" spans="1:6" ht="12" customHeight="1">
      <c r="A18" s="172"/>
      <c r="B18" s="178"/>
      <c r="C18" s="177"/>
      <c r="D18" s="175"/>
      <c r="E18" s="175"/>
      <c r="F18" s="175"/>
    </row>
    <row r="19" spans="1:6" ht="12" customHeight="1">
      <c r="A19" s="172"/>
      <c r="B19" s="178"/>
      <c r="C19" s="177"/>
      <c r="D19" s="175"/>
      <c r="E19" s="175"/>
      <c r="F19" s="175"/>
    </row>
    <row r="20" spans="1:6" ht="18.75">
      <c r="A20" s="172" t="s">
        <v>149</v>
      </c>
      <c r="B20" s="173" t="s">
        <v>150</v>
      </c>
      <c r="C20" s="177"/>
      <c r="D20" s="175"/>
      <c r="E20" s="175"/>
      <c r="F20" s="175"/>
    </row>
    <row r="21" spans="1:6" ht="18.75">
      <c r="A21" s="172"/>
      <c r="B21" s="173" t="s">
        <v>80</v>
      </c>
      <c r="C21" s="177"/>
      <c r="D21" s="175"/>
      <c r="E21" s="175"/>
      <c r="F21" s="175"/>
    </row>
    <row r="22" spans="1:6" ht="18.75">
      <c r="A22" s="172"/>
      <c r="B22" s="173" t="s">
        <v>151</v>
      </c>
      <c r="C22" s="177"/>
      <c r="D22" s="175"/>
      <c r="E22" s="175"/>
      <c r="F22" s="175"/>
    </row>
    <row r="23" spans="1:6" ht="12" customHeight="1">
      <c r="A23" s="172"/>
      <c r="B23" s="178"/>
      <c r="C23" s="177"/>
      <c r="D23" s="175"/>
      <c r="E23" s="175"/>
      <c r="F23" s="175"/>
    </row>
    <row r="24" spans="1:6" ht="18.75" customHeight="1">
      <c r="C24" s="178"/>
      <c r="D24" s="178"/>
      <c r="E24" s="175"/>
      <c r="F24" s="175"/>
    </row>
    <row r="25" spans="1:6" ht="12.75" customHeight="1">
      <c r="C25" s="179"/>
      <c r="D25" s="179"/>
      <c r="E25" s="181"/>
      <c r="F25" s="175"/>
    </row>
    <row r="26" spans="1:6" ht="16.5" customHeight="1">
      <c r="A26" s="172" t="s">
        <v>1</v>
      </c>
      <c r="B26" s="178" t="s">
        <v>119</v>
      </c>
      <c r="C26" s="179"/>
      <c r="D26" s="179"/>
      <c r="E26" s="181"/>
      <c r="F26" s="175"/>
    </row>
    <row r="27" spans="1:6" ht="16.5" customHeight="1">
      <c r="A27" s="172"/>
      <c r="B27" s="178" t="s">
        <v>120</v>
      </c>
      <c r="C27" s="179"/>
      <c r="D27" s="179"/>
      <c r="E27" s="181"/>
      <c r="F27" s="175"/>
    </row>
    <row r="28" spans="1:6" ht="12.75" customHeight="1">
      <c r="C28" s="179"/>
      <c r="D28" s="179"/>
      <c r="E28" s="181"/>
      <c r="F28" s="175"/>
    </row>
    <row r="29" spans="1:6" ht="12.75" customHeight="1">
      <c r="C29" s="179"/>
      <c r="D29" s="179"/>
      <c r="E29" s="181"/>
      <c r="F29" s="175"/>
    </row>
    <row r="30" spans="1:6" ht="12.75" customHeight="1">
      <c r="C30" s="179"/>
      <c r="D30" s="179"/>
      <c r="E30" s="181"/>
      <c r="F30" s="175"/>
    </row>
    <row r="31" spans="1:6" ht="12.75" customHeight="1">
      <c r="C31" s="179"/>
      <c r="D31" s="179"/>
      <c r="E31" s="181"/>
      <c r="F31" s="175"/>
    </row>
    <row r="32" spans="1:6" ht="18.75" customHeight="1">
      <c r="A32" s="172" t="s">
        <v>12</v>
      </c>
      <c r="B32" s="173" t="s">
        <v>102</v>
      </c>
      <c r="C32" s="179"/>
      <c r="D32" s="179"/>
      <c r="E32" s="181"/>
      <c r="F32" s="175"/>
    </row>
    <row r="33" spans="1:6" ht="18.75">
      <c r="A33" s="172"/>
      <c r="B33" s="173" t="s">
        <v>121</v>
      </c>
      <c r="C33" s="179"/>
      <c r="D33" s="179"/>
      <c r="E33" s="180"/>
      <c r="F33" s="172"/>
    </row>
    <row r="34" spans="1:6" ht="18.75">
      <c r="A34" s="172"/>
      <c r="B34" s="173"/>
      <c r="C34" s="179"/>
      <c r="D34" s="179"/>
      <c r="E34" s="180"/>
      <c r="F34" s="172"/>
    </row>
    <row r="35" spans="1:6" ht="12.75" customHeight="1">
      <c r="A35" s="172"/>
      <c r="B35" s="173"/>
      <c r="C35" s="179"/>
      <c r="D35" s="179"/>
      <c r="E35" s="180"/>
      <c r="F35" s="168"/>
    </row>
    <row r="36" spans="1:6" ht="12.75" customHeight="1">
      <c r="A36" s="172"/>
      <c r="B36" s="178"/>
      <c r="C36" s="179"/>
      <c r="D36" s="179"/>
      <c r="E36" s="180"/>
      <c r="F36" s="168"/>
    </row>
    <row r="37" spans="1:6" ht="18.75">
      <c r="A37" s="172" t="s">
        <v>98</v>
      </c>
      <c r="B37" s="178" t="s">
        <v>93</v>
      </c>
      <c r="C37" s="179"/>
      <c r="D37" s="179"/>
      <c r="E37" s="180"/>
      <c r="F37" s="168"/>
    </row>
    <row r="38" spans="1:6" ht="12.75" customHeight="1">
      <c r="A38" s="172"/>
      <c r="B38" s="178"/>
      <c r="C38" s="179"/>
      <c r="D38" s="179"/>
      <c r="E38" s="180"/>
      <c r="F38" s="168"/>
    </row>
    <row r="39" spans="1:6" ht="18.75" customHeight="1">
      <c r="A39" s="172"/>
      <c r="B39" s="178"/>
      <c r="C39" s="179"/>
      <c r="D39" s="179"/>
      <c r="E39" s="180"/>
      <c r="F39" s="168"/>
    </row>
    <row r="40" spans="1:6" ht="18.75" customHeight="1">
      <c r="A40" s="172"/>
      <c r="B40" s="178"/>
      <c r="C40" s="179"/>
      <c r="D40" s="179"/>
      <c r="E40" s="180"/>
      <c r="F40" s="168"/>
    </row>
    <row r="41" spans="1:6" ht="12.75" customHeight="1">
      <c r="A41" s="172"/>
      <c r="B41" s="178"/>
      <c r="C41" s="181"/>
      <c r="D41" s="181"/>
      <c r="E41" s="180"/>
      <c r="F41" s="168"/>
    </row>
    <row r="42" spans="1:6" ht="18.75">
      <c r="A42" s="172" t="s">
        <v>13</v>
      </c>
      <c r="B42" s="175" t="s">
        <v>144</v>
      </c>
      <c r="C42" s="180"/>
      <c r="D42" s="180"/>
      <c r="E42" s="180"/>
      <c r="F42" s="168"/>
    </row>
    <row r="43" spans="1:6" ht="12.75" customHeight="1">
      <c r="C43" s="180"/>
      <c r="D43" s="180"/>
      <c r="E43" s="180"/>
      <c r="F43" s="168"/>
    </row>
    <row r="44" spans="1:6" ht="18.75" customHeight="1">
      <c r="C44" s="179"/>
      <c r="D44" s="180"/>
      <c r="E44" s="180"/>
      <c r="F44" s="168"/>
    </row>
    <row r="45" spans="1:6" ht="15.75" customHeight="1">
      <c r="C45" s="182"/>
      <c r="D45" s="183"/>
      <c r="E45" s="184"/>
      <c r="F45" s="168"/>
    </row>
    <row r="46" spans="1:6" ht="12.75" customHeight="1">
      <c r="C46" s="182"/>
      <c r="D46" s="183"/>
      <c r="E46" s="184"/>
      <c r="F46" s="168"/>
    </row>
    <row r="47" spans="1:6" ht="18.75">
      <c r="C47" s="179"/>
      <c r="D47" s="180"/>
      <c r="E47" s="185"/>
      <c r="F47" s="168"/>
    </row>
    <row r="48" spans="1:6" ht="12.75" customHeight="1">
      <c r="C48" s="179"/>
      <c r="D48" s="180"/>
      <c r="E48" s="185"/>
      <c r="F48" s="168"/>
    </row>
    <row r="49" spans="2:6" ht="12.75" customHeight="1">
      <c r="C49" s="181"/>
      <c r="D49" s="180"/>
      <c r="E49" s="185"/>
      <c r="F49" s="168"/>
    </row>
    <row r="50" spans="2:6" ht="12.75" customHeight="1">
      <c r="C50" s="185"/>
      <c r="D50" s="180"/>
      <c r="E50" s="185"/>
      <c r="F50" s="168"/>
    </row>
    <row r="51" spans="2:6" ht="18.75" customHeight="1">
      <c r="C51" s="179"/>
      <c r="D51" s="179"/>
      <c r="E51" s="179"/>
      <c r="F51" s="172"/>
    </row>
    <row r="52" spans="2:6" ht="18.75" customHeight="1">
      <c r="C52" s="179"/>
      <c r="D52" s="179"/>
      <c r="E52" s="179"/>
      <c r="F52" s="172"/>
    </row>
    <row r="53" spans="2:6" ht="12.75" customHeight="1">
      <c r="C53" s="179"/>
      <c r="D53" s="179"/>
      <c r="E53" s="179"/>
      <c r="F53" s="168"/>
    </row>
    <row r="54" spans="2:6" ht="12.75" customHeight="1">
      <c r="C54" s="179"/>
      <c r="D54" s="179"/>
      <c r="E54" s="179"/>
      <c r="F54" s="168"/>
    </row>
    <row r="55" spans="2:6" ht="12.75" customHeight="1">
      <c r="C55" s="179"/>
      <c r="D55" s="179"/>
      <c r="E55" s="179"/>
      <c r="F55" s="168"/>
    </row>
    <row r="56" spans="2:6" ht="12.75" customHeight="1">
      <c r="C56" s="179"/>
      <c r="D56" s="179"/>
      <c r="E56" s="179"/>
      <c r="F56" s="168"/>
    </row>
    <row r="57" spans="2:6" ht="18.75" customHeight="1">
      <c r="C57" s="185"/>
      <c r="D57" s="185"/>
      <c r="E57" s="184"/>
      <c r="F57" s="186"/>
    </row>
    <row r="58" spans="2:6" ht="12.75" customHeight="1">
      <c r="B58" s="168"/>
    </row>
    <row r="59" spans="2:6" ht="12.75" customHeight="1"/>
    <row r="60" spans="2:6" ht="12.75" customHeight="1"/>
    <row r="61" spans="2:6" ht="12.75" customHeight="1"/>
    <row r="62" spans="2:6" ht="12.75" customHeight="1"/>
    <row r="63" spans="2:6" ht="12.75" customHeight="1"/>
    <row r="64" spans="2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</sheetData>
  <phoneticPr fontId="0" type="noConversion"/>
  <pageMargins left="0.78740157480314965" right="0.35433070866141736" top="0.39370078740157483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O70"/>
  <sheetViews>
    <sheetView view="pageBreakPreview" zoomScaleNormal="100" zoomScaleSheetLayoutView="100" workbookViewId="0">
      <selection activeCell="A61" sqref="A61"/>
    </sheetView>
  </sheetViews>
  <sheetFormatPr defaultRowHeight="15"/>
  <cols>
    <col min="1" max="1" width="56" style="1" customWidth="1"/>
    <col min="2" max="2" width="11.140625" style="11" customWidth="1"/>
    <col min="3" max="3" width="1.140625" style="11" customWidth="1"/>
    <col min="4" max="4" width="5.28515625" style="198" customWidth="1"/>
    <col min="5" max="5" width="1.140625" style="11" customWidth="1"/>
    <col min="6" max="6" width="13" style="16" customWidth="1"/>
    <col min="7" max="7" width="1.140625" style="11" customWidth="1"/>
    <col min="8" max="8" width="13" style="16" customWidth="1"/>
    <col min="9" max="9" width="1" style="11" customWidth="1"/>
    <col min="10" max="10" width="3.42578125" style="11" customWidth="1"/>
    <col min="11" max="11" width="10.42578125" style="1" hidden="1" customWidth="1"/>
    <col min="12" max="12" width="2.140625" style="1" hidden="1" customWidth="1"/>
    <col min="13" max="13" width="9.140625" style="1" hidden="1" customWidth="1"/>
    <col min="14" max="14" width="0" style="1" hidden="1" customWidth="1"/>
    <col min="15" max="16384" width="9.140625" style="1"/>
  </cols>
  <sheetData>
    <row r="1" spans="1:13">
      <c r="A1" s="238"/>
    </row>
    <row r="5" spans="1:13">
      <c r="A5" s="153" t="s">
        <v>85</v>
      </c>
      <c r="B5" s="154"/>
      <c r="C5" s="154"/>
      <c r="D5" s="199"/>
      <c r="E5" s="154"/>
      <c r="F5" s="146"/>
      <c r="G5" s="154"/>
      <c r="H5" s="146"/>
    </row>
    <row r="6" spans="1:13" s="4" customFormat="1" ht="15" customHeight="1">
      <c r="A6" s="292" t="s">
        <v>153</v>
      </c>
      <c r="B6" s="292"/>
      <c r="C6" s="292"/>
      <c r="D6" s="292"/>
      <c r="E6" s="3"/>
      <c r="F6" s="3"/>
      <c r="G6" s="3"/>
      <c r="H6" s="3"/>
      <c r="I6" s="3"/>
      <c r="J6" s="3"/>
    </row>
    <row r="7" spans="1:13">
      <c r="A7" s="148" t="s">
        <v>168</v>
      </c>
      <c r="B7" s="149"/>
      <c r="C7" s="149"/>
      <c r="D7" s="200"/>
      <c r="E7" s="3"/>
      <c r="G7" s="3"/>
      <c r="I7" s="3"/>
      <c r="J7" s="3"/>
    </row>
    <row r="8" spans="1:13">
      <c r="A8" s="5"/>
      <c r="B8" s="2"/>
      <c r="C8" s="2"/>
      <c r="D8" s="201"/>
      <c r="E8" s="2"/>
      <c r="F8" s="58"/>
      <c r="G8" s="2"/>
      <c r="H8" s="254"/>
      <c r="I8" s="3"/>
      <c r="J8" s="3"/>
    </row>
    <row r="9" spans="1:13" ht="15" customHeight="1">
      <c r="A9" s="4"/>
      <c r="B9" s="290" t="s">
        <v>2</v>
      </c>
      <c r="C9" s="230"/>
      <c r="D9" s="202"/>
      <c r="E9" s="230"/>
      <c r="F9" s="291" t="s">
        <v>157</v>
      </c>
      <c r="G9" s="59"/>
      <c r="H9" s="291" t="s">
        <v>140</v>
      </c>
      <c r="I9" s="30"/>
      <c r="J9" s="30"/>
    </row>
    <row r="10" spans="1:13">
      <c r="A10" s="4"/>
      <c r="B10" s="290"/>
      <c r="C10" s="230"/>
      <c r="D10" s="202"/>
      <c r="E10" s="230"/>
      <c r="F10" s="291"/>
      <c r="G10" s="59"/>
      <c r="H10" s="291"/>
      <c r="I10" s="31"/>
      <c r="J10" s="31"/>
    </row>
    <row r="11" spans="1:13">
      <c r="A11" s="21"/>
      <c r="H11" s="271"/>
      <c r="I11" s="7"/>
      <c r="J11" s="7"/>
    </row>
    <row r="12" spans="1:13" ht="15" customHeight="1">
      <c r="A12" s="157" t="s">
        <v>82</v>
      </c>
      <c r="B12" s="11">
        <v>3</v>
      </c>
      <c r="F12" s="16">
        <v>4714</v>
      </c>
      <c r="H12" s="16">
        <v>4488</v>
      </c>
      <c r="K12" s="14">
        <f>F12-H12</f>
        <v>226</v>
      </c>
      <c r="L12" s="14"/>
      <c r="M12" s="264">
        <f>K12/H12</f>
        <v>5.0356506238859178E-2</v>
      </c>
    </row>
    <row r="13" spans="1:13" ht="15" customHeight="1">
      <c r="A13" s="191" t="s">
        <v>112</v>
      </c>
      <c r="B13" s="11">
        <v>3</v>
      </c>
      <c r="F13" s="16">
        <v>570</v>
      </c>
      <c r="H13" s="16">
        <v>560</v>
      </c>
      <c r="K13" s="14">
        <f t="shared" ref="K13:K33" si="0">F13-H13</f>
        <v>10</v>
      </c>
      <c r="L13" s="14"/>
      <c r="M13" s="264">
        <f t="shared" ref="M13:M49" si="1">K13/H13</f>
        <v>1.7857142857142856E-2</v>
      </c>
    </row>
    <row r="14" spans="1:13" ht="14.25" hidden="1" customHeight="1">
      <c r="A14" s="191" t="s">
        <v>81</v>
      </c>
      <c r="B14" s="11">
        <v>10</v>
      </c>
      <c r="K14" s="14">
        <f t="shared" si="0"/>
        <v>0</v>
      </c>
      <c r="L14" s="14"/>
      <c r="M14" s="264" t="e">
        <f t="shared" si="1"/>
        <v>#DIV/0!</v>
      </c>
    </row>
    <row r="15" spans="1:13" ht="15" customHeight="1">
      <c r="A15" s="4"/>
      <c r="F15" s="237">
        <f>SUM(F12:F14)</f>
        <v>5284</v>
      </c>
      <c r="G15" s="7"/>
      <c r="H15" s="237">
        <f>SUM(H12:H14)</f>
        <v>5048</v>
      </c>
      <c r="K15" s="265">
        <f t="shared" si="0"/>
        <v>236</v>
      </c>
      <c r="L15" s="265"/>
      <c r="M15" s="266">
        <f t="shared" si="1"/>
        <v>4.6751188589540409E-2</v>
      </c>
    </row>
    <row r="16" spans="1:13" ht="15" customHeight="1">
      <c r="A16" s="4"/>
      <c r="K16" s="14"/>
      <c r="L16" s="14"/>
      <c r="M16" s="264"/>
    </row>
    <row r="17" spans="1:15">
      <c r="A17" s="4" t="s">
        <v>95</v>
      </c>
      <c r="B17" s="11">
        <v>4</v>
      </c>
      <c r="F17" s="146">
        <v>90</v>
      </c>
      <c r="H17" s="146">
        <v>88</v>
      </c>
      <c r="K17" s="14">
        <f>F17-H17</f>
        <v>2</v>
      </c>
      <c r="L17" s="14"/>
      <c r="M17" s="264">
        <f>K17/H17</f>
        <v>2.2727272727272728E-2</v>
      </c>
    </row>
    <row r="18" spans="1:15">
      <c r="A18" s="4"/>
      <c r="F18" s="280">
        <f>SUM(F15:F17)</f>
        <v>5374</v>
      </c>
      <c r="H18" s="280">
        <f>SUM(H15:H17)</f>
        <v>5136</v>
      </c>
      <c r="K18" s="14"/>
      <c r="L18" s="14"/>
      <c r="M18" s="264"/>
    </row>
    <row r="19" spans="1:15">
      <c r="A19" s="4"/>
      <c r="F19" s="287" t="s">
        <v>145</v>
      </c>
      <c r="K19" s="14"/>
      <c r="L19" s="14"/>
      <c r="M19" s="264"/>
    </row>
    <row r="20" spans="1:15">
      <c r="A20" s="142" t="s">
        <v>107</v>
      </c>
      <c r="B20" s="11">
        <v>5</v>
      </c>
      <c r="F20" s="16">
        <v>-43</v>
      </c>
      <c r="H20" s="16">
        <v>-32</v>
      </c>
      <c r="K20" s="14">
        <f t="shared" ref="K20:K24" si="2">-F20+H20</f>
        <v>11</v>
      </c>
      <c r="L20" s="14"/>
      <c r="M20" s="264">
        <f t="shared" ref="M20:M24" si="3">-K20/H20</f>
        <v>0.34375</v>
      </c>
    </row>
    <row r="21" spans="1:15">
      <c r="A21" s="4" t="s">
        <v>47</v>
      </c>
      <c r="B21" s="11">
        <v>6</v>
      </c>
      <c r="F21" s="16">
        <v>-1540</v>
      </c>
      <c r="H21" s="16">
        <v>-1336</v>
      </c>
      <c r="K21" s="14">
        <f t="shared" si="2"/>
        <v>204</v>
      </c>
      <c r="L21" s="14"/>
      <c r="M21" s="264">
        <f t="shared" si="3"/>
        <v>0.15269461077844312</v>
      </c>
    </row>
    <row r="22" spans="1:15">
      <c r="A22" s="4" t="s">
        <v>48</v>
      </c>
      <c r="B22" s="11">
        <v>7</v>
      </c>
      <c r="F22" s="16">
        <v>-91</v>
      </c>
      <c r="H22" s="16">
        <v>-83</v>
      </c>
      <c r="K22" s="14">
        <f t="shared" si="2"/>
        <v>8</v>
      </c>
      <c r="L22" s="14"/>
      <c r="M22" s="264">
        <f t="shared" si="3"/>
        <v>9.6385542168674704E-2</v>
      </c>
    </row>
    <row r="23" spans="1:15">
      <c r="A23" s="142" t="s">
        <v>113</v>
      </c>
      <c r="B23" s="225" t="s">
        <v>143</v>
      </c>
      <c r="F23" s="16">
        <v>-4</v>
      </c>
      <c r="H23" s="16">
        <v>-7</v>
      </c>
      <c r="K23" s="14">
        <f t="shared" si="2"/>
        <v>-3</v>
      </c>
      <c r="L23" s="14"/>
      <c r="M23" s="264">
        <f t="shared" si="3"/>
        <v>-0.42857142857142855</v>
      </c>
    </row>
    <row r="24" spans="1:15">
      <c r="A24" s="142" t="s">
        <v>114</v>
      </c>
      <c r="B24" s="11">
        <v>8</v>
      </c>
      <c r="F24" s="16">
        <v>-8</v>
      </c>
      <c r="H24" s="16">
        <v>-160</v>
      </c>
      <c r="K24" s="14">
        <f t="shared" si="2"/>
        <v>-152</v>
      </c>
      <c r="L24" s="14"/>
      <c r="M24" s="264">
        <f t="shared" si="3"/>
        <v>-0.95</v>
      </c>
    </row>
    <row r="25" spans="1:15">
      <c r="A25" s="150" t="s">
        <v>110</v>
      </c>
      <c r="F25" s="237">
        <f>SUM(F18:F24)</f>
        <v>3688</v>
      </c>
      <c r="G25" s="7"/>
      <c r="H25" s="237">
        <f>SUM(H18:H24)</f>
        <v>3518</v>
      </c>
      <c r="K25" s="265">
        <f t="shared" si="0"/>
        <v>170</v>
      </c>
      <c r="L25" s="265"/>
      <c r="M25" s="266">
        <f t="shared" si="1"/>
        <v>4.8322910744741328E-2</v>
      </c>
    </row>
    <row r="26" spans="1:15" ht="17.25" customHeight="1">
      <c r="K26" s="14"/>
      <c r="L26" s="14"/>
      <c r="M26" s="264"/>
    </row>
    <row r="27" spans="1:15" hidden="1">
      <c r="A27" s="10" t="s">
        <v>58</v>
      </c>
      <c r="F27" s="16">
        <v>0</v>
      </c>
      <c r="H27" s="16">
        <v>0</v>
      </c>
      <c r="K27" s="14">
        <f t="shared" si="0"/>
        <v>0</v>
      </c>
      <c r="L27" s="14"/>
      <c r="M27" s="264" t="e">
        <f t="shared" si="1"/>
        <v>#DIV/0!</v>
      </c>
    </row>
    <row r="28" spans="1:15">
      <c r="A28" s="10" t="s">
        <v>59</v>
      </c>
      <c r="F28" s="16">
        <v>-234</v>
      </c>
      <c r="H28" s="16">
        <v>-301</v>
      </c>
      <c r="K28" s="14">
        <f>-F28+H28</f>
        <v>-67</v>
      </c>
      <c r="L28" s="14"/>
      <c r="M28" s="264">
        <f>-K28/H28</f>
        <v>-0.22259136212624583</v>
      </c>
    </row>
    <row r="29" spans="1:15">
      <c r="A29" s="150" t="s">
        <v>124</v>
      </c>
      <c r="B29" s="11">
        <v>9</v>
      </c>
      <c r="F29" s="237">
        <f>SUM(F27:F28)</f>
        <v>-234</v>
      </c>
      <c r="G29" s="7"/>
      <c r="H29" s="237">
        <f>SUM(H27:H28)</f>
        <v>-301</v>
      </c>
      <c r="K29" s="14">
        <f>-F29+H29</f>
        <v>-67</v>
      </c>
      <c r="L29" s="14"/>
      <c r="M29" s="264">
        <f>-K29/H29</f>
        <v>-0.22259136212624583</v>
      </c>
      <c r="O29" s="14"/>
    </row>
    <row r="30" spans="1:15">
      <c r="A30" s="231"/>
      <c r="F30" s="17"/>
      <c r="H30" s="17"/>
      <c r="K30" s="14"/>
      <c r="L30" s="14"/>
      <c r="M30" s="264"/>
      <c r="O30" s="264"/>
    </row>
    <row r="31" spans="1:15" ht="15" hidden="1" customHeight="1">
      <c r="A31" s="4" t="s">
        <v>46</v>
      </c>
      <c r="K31" s="14"/>
      <c r="L31" s="14"/>
      <c r="M31" s="264"/>
    </row>
    <row r="32" spans="1:15">
      <c r="K32" s="14"/>
      <c r="L32" s="14"/>
      <c r="M32" s="264"/>
    </row>
    <row r="33" spans="1:13">
      <c r="A33" s="150" t="s">
        <v>165</v>
      </c>
      <c r="B33" s="11">
        <v>16</v>
      </c>
      <c r="F33" s="239">
        <f>F25+F29</f>
        <v>3454</v>
      </c>
      <c r="G33" s="7"/>
      <c r="H33" s="239">
        <f>H25+H29</f>
        <v>3217</v>
      </c>
      <c r="K33" s="265">
        <f t="shared" si="0"/>
        <v>237</v>
      </c>
      <c r="L33" s="265"/>
      <c r="M33" s="266">
        <f t="shared" si="1"/>
        <v>7.3671122163506367E-2</v>
      </c>
    </row>
    <row r="34" spans="1:13">
      <c r="A34" s="231"/>
      <c r="F34" s="147"/>
      <c r="G34" s="7"/>
      <c r="H34" s="147"/>
      <c r="K34" s="14"/>
      <c r="L34" s="14"/>
      <c r="M34" s="264"/>
    </row>
    <row r="35" spans="1:13" ht="15" hidden="1" customHeight="1">
      <c r="A35" s="142" t="s">
        <v>73</v>
      </c>
      <c r="B35" s="11">
        <v>2.1800000000000002</v>
      </c>
      <c r="K35" s="14"/>
      <c r="L35" s="14"/>
      <c r="M35" s="264"/>
    </row>
    <row r="36" spans="1:13" s="227" customFormat="1" ht="20.25" hidden="1" customHeight="1">
      <c r="A36" s="231"/>
      <c r="B36" s="225"/>
      <c r="C36" s="225"/>
      <c r="D36" s="225"/>
      <c r="E36" s="226"/>
      <c r="F36" s="228"/>
      <c r="G36" s="8"/>
      <c r="H36" s="228"/>
      <c r="I36" s="225"/>
      <c r="J36" s="225"/>
      <c r="K36" s="14"/>
      <c r="L36" s="14"/>
      <c r="M36" s="264"/>
    </row>
    <row r="37" spans="1:13" ht="15.75" hidden="1" customHeight="1" thickBot="1">
      <c r="A37" s="148" t="s">
        <v>125</v>
      </c>
      <c r="B37" s="7"/>
      <c r="C37" s="7"/>
      <c r="D37" s="203"/>
      <c r="E37" s="7"/>
      <c r="F37" s="240">
        <f>SUM(F33:F35)</f>
        <v>3454</v>
      </c>
      <c r="G37" s="8"/>
      <c r="H37" s="240">
        <f>SUM(H33:H35)</f>
        <v>3217</v>
      </c>
      <c r="I37" s="7"/>
      <c r="J37" s="7"/>
      <c r="K37" s="14"/>
      <c r="L37" s="14"/>
      <c r="M37" s="264"/>
    </row>
    <row r="38" spans="1:13" ht="15.75" hidden="1" customHeight="1">
      <c r="A38" s="5"/>
      <c r="B38" s="7"/>
      <c r="C38" s="7"/>
      <c r="D38" s="203"/>
      <c r="E38" s="7"/>
      <c r="F38" s="17"/>
      <c r="G38" s="7"/>
      <c r="H38" s="17"/>
      <c r="I38" s="7"/>
      <c r="J38" s="7"/>
      <c r="K38" s="14"/>
      <c r="L38" s="14"/>
      <c r="M38" s="264"/>
    </row>
    <row r="39" spans="1:13" ht="15" hidden="1" customHeight="1">
      <c r="A39" s="5"/>
      <c r="E39" s="12"/>
      <c r="F39" s="9"/>
      <c r="G39" s="8"/>
      <c r="H39" s="9"/>
      <c r="K39" s="14"/>
      <c r="L39" s="14"/>
      <c r="M39" s="264"/>
    </row>
    <row r="40" spans="1:13" ht="15" hidden="1" customHeight="1">
      <c r="A40" s="5" t="s">
        <v>60</v>
      </c>
      <c r="E40" s="12"/>
      <c r="F40" s="9"/>
      <c r="G40" s="8"/>
      <c r="H40" s="9"/>
      <c r="K40" s="14"/>
      <c r="L40" s="14"/>
      <c r="M40" s="264"/>
    </row>
    <row r="41" spans="1:13" ht="15" hidden="1" customHeight="1">
      <c r="A41" s="4" t="s">
        <v>61</v>
      </c>
      <c r="E41" s="12"/>
      <c r="F41" s="13"/>
      <c r="G41" s="12"/>
      <c r="H41" s="13"/>
      <c r="K41" s="14"/>
      <c r="L41" s="14"/>
      <c r="M41" s="264"/>
    </row>
    <row r="42" spans="1:13" ht="15" hidden="1" customHeight="1">
      <c r="A42" s="4" t="s">
        <v>62</v>
      </c>
      <c r="E42" s="12"/>
      <c r="F42" s="13"/>
      <c r="G42" s="12"/>
      <c r="H42" s="13"/>
      <c r="K42" s="14"/>
      <c r="L42" s="14"/>
      <c r="M42" s="264"/>
    </row>
    <row r="43" spans="1:13" ht="15.75" hidden="1" customHeight="1" thickBot="1">
      <c r="A43" s="5"/>
      <c r="E43" s="12"/>
      <c r="F43" s="241">
        <f>SUM(F41:F42)</f>
        <v>0</v>
      </c>
      <c r="G43" s="8"/>
      <c r="H43" s="241">
        <f>SUM(H41:H42)</f>
        <v>0</v>
      </c>
      <c r="K43" s="14"/>
      <c r="L43" s="14"/>
      <c r="M43" s="264"/>
    </row>
    <row r="44" spans="1:13" ht="15" hidden="1" customHeight="1" thickTop="1">
      <c r="A44" s="5"/>
      <c r="E44" s="12"/>
      <c r="F44" s="147"/>
      <c r="G44" s="8"/>
      <c r="H44" s="147"/>
      <c r="K44" s="14"/>
      <c r="L44" s="14"/>
      <c r="M44" s="264"/>
    </row>
    <row r="45" spans="1:13" ht="20.25" hidden="1" customHeight="1">
      <c r="A45" s="231" t="s">
        <v>94</v>
      </c>
      <c r="E45" s="12"/>
      <c r="F45" s="228">
        <v>0</v>
      </c>
      <c r="G45" s="8"/>
      <c r="H45" s="228">
        <v>0</v>
      </c>
      <c r="K45" s="14"/>
      <c r="L45" s="14"/>
      <c r="M45" s="264"/>
    </row>
    <row r="46" spans="1:13" ht="20.25" hidden="1" customHeight="1">
      <c r="A46" s="231"/>
      <c r="E46" s="12"/>
      <c r="F46" s="228"/>
      <c r="G46" s="8"/>
      <c r="H46" s="228"/>
      <c r="K46" s="14"/>
      <c r="L46" s="14"/>
      <c r="M46" s="264"/>
    </row>
    <row r="47" spans="1:13" s="227" customFormat="1" ht="20.25" customHeight="1">
      <c r="A47" s="270" t="s">
        <v>163</v>
      </c>
      <c r="B47" s="225"/>
      <c r="C47" s="225"/>
      <c r="D47" s="225"/>
      <c r="E47" s="226"/>
      <c r="F47" s="236">
        <v>0</v>
      </c>
      <c r="G47" s="8"/>
      <c r="H47" s="236">
        <v>0</v>
      </c>
      <c r="I47" s="225"/>
      <c r="J47" s="225"/>
      <c r="K47" s="14"/>
      <c r="L47" s="14"/>
      <c r="M47" s="264"/>
    </row>
    <row r="48" spans="1:13" s="227" customFormat="1" ht="20.25" customHeight="1">
      <c r="A48" s="231"/>
      <c r="B48" s="225"/>
      <c r="C48" s="225"/>
      <c r="D48" s="225"/>
      <c r="E48" s="226"/>
      <c r="F48" s="228"/>
      <c r="G48" s="8"/>
      <c r="H48" s="228"/>
      <c r="I48" s="225"/>
      <c r="J48" s="225"/>
      <c r="K48" s="14"/>
      <c r="L48" s="14"/>
      <c r="M48" s="264"/>
    </row>
    <row r="49" spans="1:15" ht="15.75" thickBot="1">
      <c r="A49" s="231" t="s">
        <v>164</v>
      </c>
      <c r="E49" s="12"/>
      <c r="F49" s="240">
        <f>SUM(F37:F45)</f>
        <v>3454</v>
      </c>
      <c r="G49" s="8"/>
      <c r="H49" s="240">
        <f>SUM(H37:H45)</f>
        <v>3217</v>
      </c>
      <c r="K49" s="265">
        <f>F49-H49</f>
        <v>237</v>
      </c>
      <c r="L49" s="265"/>
      <c r="M49" s="266">
        <f t="shared" si="1"/>
        <v>7.3671122163506367E-2</v>
      </c>
      <c r="O49" s="14"/>
    </row>
    <row r="50" spans="1:15" ht="15.75" thickTop="1">
      <c r="A50" s="5"/>
      <c r="E50" s="12"/>
      <c r="F50" s="9"/>
      <c r="G50" s="8"/>
      <c r="H50" s="9"/>
      <c r="O50" s="264"/>
    </row>
    <row r="51" spans="1:15">
      <c r="A51" s="5"/>
      <c r="E51" s="12"/>
      <c r="F51" s="9"/>
      <c r="G51" s="8"/>
      <c r="H51" s="9"/>
    </row>
    <row r="52" spans="1:15" ht="14.25" customHeight="1">
      <c r="A52" s="151" t="s">
        <v>133</v>
      </c>
      <c r="B52" s="11">
        <v>16</v>
      </c>
      <c r="D52" s="223" t="s">
        <v>63</v>
      </c>
      <c r="E52" s="50"/>
      <c r="F52" s="276">
        <v>0.17</v>
      </c>
      <c r="G52" s="277"/>
      <c r="H52" s="276">
        <v>0.17</v>
      </c>
      <c r="K52" s="204"/>
      <c r="L52" s="204"/>
    </row>
    <row r="53" spans="1:15" ht="14.25" customHeight="1">
      <c r="A53" s="152"/>
      <c r="D53" s="224"/>
      <c r="E53" s="62"/>
      <c r="F53" s="278"/>
      <c r="G53" s="279"/>
      <c r="H53" s="278"/>
      <c r="K53" s="204"/>
      <c r="L53" s="204"/>
    </row>
    <row r="54" spans="1:15" ht="14.25" hidden="1" customHeight="1">
      <c r="A54" s="151" t="s">
        <v>122</v>
      </c>
      <c r="B54" s="11">
        <v>17</v>
      </c>
      <c r="D54" s="223" t="s">
        <v>63</v>
      </c>
      <c r="E54" s="62"/>
      <c r="F54" s="143">
        <f>F37/13818428*1000</f>
        <v>0.24995607315101256</v>
      </c>
      <c r="G54" s="62"/>
      <c r="H54" s="143">
        <v>-0.01</v>
      </c>
      <c r="K54" s="204"/>
      <c r="L54" s="204"/>
    </row>
    <row r="55" spans="1:15" ht="14.25" customHeight="1">
      <c r="A55" s="60"/>
      <c r="B55" s="1"/>
      <c r="C55" s="1"/>
      <c r="D55" s="204"/>
      <c r="E55" s="61"/>
      <c r="F55" s="9"/>
      <c r="G55" s="8"/>
      <c r="H55" s="9"/>
    </row>
    <row r="56" spans="1:15" ht="14.25" customHeight="1">
      <c r="A56" s="15"/>
      <c r="E56" s="12"/>
      <c r="F56" s="13"/>
      <c r="G56" s="12"/>
      <c r="H56" s="13"/>
    </row>
    <row r="57" spans="1:15" ht="14.25" customHeight="1">
      <c r="A57" s="15"/>
      <c r="E57" s="12"/>
      <c r="F57" s="13"/>
      <c r="G57" s="12"/>
      <c r="H57" s="13"/>
    </row>
    <row r="58" spans="1:15" ht="14.25" customHeight="1">
      <c r="A58" s="15"/>
      <c r="E58" s="12"/>
      <c r="F58" s="13"/>
      <c r="G58" s="12"/>
      <c r="H58" s="13"/>
    </row>
    <row r="59" spans="1:15" ht="14.25" customHeight="1">
      <c r="A59" s="15"/>
      <c r="E59" s="12"/>
      <c r="F59" s="13"/>
      <c r="G59" s="12"/>
      <c r="H59" s="13"/>
    </row>
    <row r="60" spans="1:15" ht="14.25" customHeight="1">
      <c r="A60" s="18" t="s">
        <v>174</v>
      </c>
      <c r="B60" s="7"/>
      <c r="C60" s="7"/>
      <c r="D60" s="203"/>
      <c r="E60" s="7"/>
    </row>
    <row r="61" spans="1:15" ht="14.25" customHeight="1">
      <c r="A61" s="18"/>
      <c r="B61" s="7"/>
      <c r="C61" s="7"/>
      <c r="D61" s="203"/>
      <c r="E61" s="7"/>
    </row>
    <row r="62" spans="1:15" ht="14.25" customHeight="1">
      <c r="A62" s="18"/>
      <c r="B62" s="7"/>
      <c r="C62" s="7"/>
      <c r="D62" s="203"/>
      <c r="E62" s="7"/>
    </row>
    <row r="63" spans="1:15" ht="14.25" customHeight="1">
      <c r="A63" s="18"/>
      <c r="B63" s="7"/>
      <c r="C63" s="7"/>
      <c r="D63" s="203"/>
      <c r="E63" s="7"/>
    </row>
    <row r="64" spans="1:15">
      <c r="A64" s="232" t="s">
        <v>75</v>
      </c>
    </row>
    <row r="65" spans="1:1">
      <c r="A65" s="144" t="s">
        <v>103</v>
      </c>
    </row>
    <row r="66" spans="1:1">
      <c r="A66" s="144"/>
    </row>
    <row r="67" spans="1:1">
      <c r="A67" s="144"/>
    </row>
    <row r="68" spans="1:1">
      <c r="A68" s="19"/>
    </row>
    <row r="69" spans="1:1">
      <c r="A69" s="20" t="s">
        <v>118</v>
      </c>
    </row>
    <row r="70" spans="1:1">
      <c r="A70" s="145" t="s">
        <v>104</v>
      </c>
    </row>
  </sheetData>
  <mergeCells count="4">
    <mergeCell ref="B9:B10"/>
    <mergeCell ref="F9:F10"/>
    <mergeCell ref="H9:H10"/>
    <mergeCell ref="A6:D6"/>
  </mergeCells>
  <phoneticPr fontId="0" type="noConversion"/>
  <pageMargins left="0.86614173228346458" right="0.15748031496062992" top="0.59055118110236227" bottom="0.27559055118110237" header="0.39370078740157483" footer="0.15748031496062992"/>
  <pageSetup paperSize="9" scale="88" orientation="portrait" blackAndWhite="1" useFirstPageNumber="1" r:id="rId1"/>
  <headerFooter alignWithMargins="0">
    <oddFooter>&amp;R &amp;P</oddFooter>
  </headerFooter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H79"/>
  <sheetViews>
    <sheetView view="pageBreakPreview" topLeftCell="A22" zoomScaleNormal="100" zoomScaleSheetLayoutView="100" workbookViewId="0">
      <selection activeCell="D49" sqref="D49"/>
    </sheetView>
  </sheetViews>
  <sheetFormatPr defaultRowHeight="14.25"/>
  <cols>
    <col min="1" max="1" width="55" style="24" customWidth="1"/>
    <col min="2" max="2" width="1.5703125" style="24" customWidth="1"/>
    <col min="3" max="3" width="11.28515625" style="24" customWidth="1"/>
    <col min="4" max="4" width="13" style="24" customWidth="1"/>
    <col min="5" max="5" width="2.28515625" style="221" customWidth="1"/>
    <col min="6" max="6" width="13" style="24" customWidth="1"/>
    <col min="7" max="7" width="1.140625" style="24" customWidth="1"/>
    <col min="8" max="16384" width="9.140625" style="24"/>
  </cols>
  <sheetData>
    <row r="5" spans="1:8">
      <c r="A5" s="155" t="s">
        <v>84</v>
      </c>
      <c r="B5" s="156"/>
      <c r="C5" s="156"/>
      <c r="D5" s="156"/>
      <c r="E5" s="205"/>
      <c r="F5" s="156"/>
      <c r="H5" s="269"/>
    </row>
    <row r="6" spans="1:8">
      <c r="A6" s="25" t="s">
        <v>154</v>
      </c>
      <c r="B6" s="26"/>
      <c r="D6" s="26"/>
      <c r="E6" s="206"/>
      <c r="F6" s="26"/>
    </row>
    <row r="7" spans="1:8" ht="15">
      <c r="A7" s="25" t="s">
        <v>169</v>
      </c>
      <c r="B7" s="27"/>
      <c r="C7" s="27"/>
      <c r="D7" s="27"/>
      <c r="E7" s="207"/>
      <c r="F7" s="207"/>
    </row>
    <row r="8" spans="1:8" ht="37.5" customHeight="1">
      <c r="A8" s="29"/>
      <c r="B8" s="30"/>
      <c r="C8" s="290" t="s">
        <v>2</v>
      </c>
      <c r="D8" s="295" t="s">
        <v>172</v>
      </c>
      <c r="E8" s="202"/>
      <c r="F8" s="295" t="s">
        <v>158</v>
      </c>
    </row>
    <row r="9" spans="1:8">
      <c r="B9" s="30"/>
      <c r="C9" s="290"/>
      <c r="D9" s="296"/>
      <c r="E9" s="202"/>
      <c r="F9" s="296"/>
    </row>
    <row r="10" spans="1:8" s="42" customFormat="1" ht="15">
      <c r="A10" s="40" t="s">
        <v>49</v>
      </c>
      <c r="B10" s="41"/>
      <c r="C10" s="41"/>
      <c r="D10" s="41"/>
      <c r="E10" s="208"/>
      <c r="F10" s="41"/>
    </row>
    <row r="11" spans="1:8" s="42" customFormat="1" ht="15">
      <c r="A11" s="40" t="s">
        <v>5</v>
      </c>
      <c r="B11" s="43"/>
      <c r="C11" s="43"/>
      <c r="D11" s="43"/>
      <c r="E11" s="209"/>
      <c r="F11" s="43"/>
    </row>
    <row r="12" spans="1:8" s="42" customFormat="1" ht="15">
      <c r="A12" s="44" t="s">
        <v>21</v>
      </c>
      <c r="B12" s="45"/>
      <c r="C12" s="45">
        <v>10</v>
      </c>
      <c r="D12" s="46">
        <v>83617</v>
      </c>
      <c r="E12" s="222"/>
      <c r="F12" s="46">
        <v>83701</v>
      </c>
      <c r="H12" s="54">
        <f>F12-D12</f>
        <v>84</v>
      </c>
    </row>
    <row r="13" spans="1:8" s="42" customFormat="1" ht="15">
      <c r="A13" s="190" t="s">
        <v>111</v>
      </c>
      <c r="B13" s="45"/>
      <c r="C13" s="45">
        <v>11</v>
      </c>
      <c r="D13" s="48">
        <v>11</v>
      </c>
      <c r="E13" s="210"/>
      <c r="F13" s="48">
        <v>15</v>
      </c>
      <c r="H13" s="54"/>
    </row>
    <row r="14" spans="1:8" s="42" customFormat="1" ht="15" hidden="1">
      <c r="A14" s="190" t="s">
        <v>101</v>
      </c>
      <c r="B14" s="45"/>
      <c r="C14" s="45">
        <v>11</v>
      </c>
      <c r="D14" s="48">
        <v>0</v>
      </c>
      <c r="E14" s="210"/>
      <c r="F14" s="48">
        <v>0</v>
      </c>
    </row>
    <row r="15" spans="1:8" s="42" customFormat="1" ht="14.25" customHeight="1">
      <c r="A15" s="40"/>
      <c r="B15" s="43"/>
      <c r="C15" s="43"/>
      <c r="D15" s="237">
        <f>SUM(D12:D14)</f>
        <v>83628</v>
      </c>
      <c r="E15" s="211"/>
      <c r="F15" s="237">
        <f>SUM(F12:F14)</f>
        <v>83716</v>
      </c>
    </row>
    <row r="16" spans="1:8" s="42" customFormat="1" ht="14.25" customHeight="1">
      <c r="A16" s="40"/>
      <c r="B16" s="43"/>
      <c r="C16" s="43"/>
      <c r="D16" s="49"/>
      <c r="E16" s="211"/>
      <c r="F16" s="49"/>
    </row>
    <row r="17" spans="1:8" s="42" customFormat="1" ht="15">
      <c r="A17" s="40" t="s">
        <v>6</v>
      </c>
      <c r="B17" s="43"/>
      <c r="C17" s="43"/>
      <c r="D17" s="46"/>
      <c r="E17" s="211"/>
      <c r="F17" s="46"/>
    </row>
    <row r="18" spans="1:8" s="42" customFormat="1" ht="15">
      <c r="A18" s="44" t="s">
        <v>83</v>
      </c>
      <c r="B18" s="45"/>
      <c r="C18" s="45">
        <v>12</v>
      </c>
      <c r="D18" s="46">
        <v>228</v>
      </c>
      <c r="E18" s="210"/>
      <c r="F18" s="46">
        <v>332</v>
      </c>
    </row>
    <row r="19" spans="1:8" s="42" customFormat="1" ht="15">
      <c r="A19" s="44" t="s">
        <v>26</v>
      </c>
      <c r="B19" s="45"/>
      <c r="C19" s="45">
        <v>13</v>
      </c>
      <c r="D19" s="46">
        <v>97</v>
      </c>
      <c r="E19" s="210"/>
      <c r="F19" s="46">
        <v>68</v>
      </c>
      <c r="G19" s="47"/>
    </row>
    <row r="20" spans="1:8" s="42" customFormat="1" ht="15">
      <c r="A20" s="50" t="s">
        <v>96</v>
      </c>
      <c r="B20" s="45"/>
      <c r="C20" s="45">
        <v>14</v>
      </c>
      <c r="D20" s="46">
        <v>144</v>
      </c>
      <c r="E20" s="210"/>
      <c r="F20" s="46">
        <v>35</v>
      </c>
    </row>
    <row r="21" spans="1:8" s="42" customFormat="1" ht="15">
      <c r="A21" s="44" t="s">
        <v>19</v>
      </c>
      <c r="B21" s="45"/>
      <c r="C21" s="45">
        <v>15</v>
      </c>
      <c r="D21" s="46">
        <v>327</v>
      </c>
      <c r="E21" s="210"/>
      <c r="F21" s="46">
        <v>111</v>
      </c>
    </row>
    <row r="22" spans="1:8" s="42" customFormat="1" ht="15">
      <c r="A22" s="40"/>
      <c r="B22" s="43"/>
      <c r="C22" s="43"/>
      <c r="D22" s="237">
        <f>SUM(D18:D21)</f>
        <v>796</v>
      </c>
      <c r="E22" s="211"/>
      <c r="F22" s="237">
        <f>SUM(F18:F21)</f>
        <v>546</v>
      </c>
    </row>
    <row r="23" spans="1:8" s="42" customFormat="1" ht="15">
      <c r="A23" s="40"/>
      <c r="B23" s="43"/>
      <c r="C23" s="43"/>
      <c r="D23" s="49"/>
      <c r="E23" s="211"/>
      <c r="F23" s="49"/>
    </row>
    <row r="24" spans="1:8" s="42" customFormat="1" ht="15.75" thickBot="1">
      <c r="A24" s="40" t="s">
        <v>28</v>
      </c>
      <c r="B24" s="43"/>
      <c r="C24" s="43"/>
      <c r="D24" s="242">
        <f>SUM(D15+D22)</f>
        <v>84424</v>
      </c>
      <c r="E24" s="211"/>
      <c r="F24" s="242">
        <f>SUM(F15+F22)</f>
        <v>84262</v>
      </c>
    </row>
    <row r="25" spans="1:8" s="42" customFormat="1" ht="15.75" thickTop="1">
      <c r="A25" s="44"/>
      <c r="B25" s="45"/>
      <c r="C25" s="45"/>
      <c r="D25" s="46"/>
      <c r="E25" s="210"/>
      <c r="F25" s="46"/>
    </row>
    <row r="26" spans="1:8" s="42" customFormat="1" ht="15">
      <c r="A26" s="44"/>
      <c r="B26" s="45"/>
      <c r="C26" s="45"/>
      <c r="D26" s="46"/>
      <c r="E26" s="210"/>
      <c r="F26" s="46"/>
    </row>
    <row r="27" spans="1:8" s="42" customFormat="1" ht="15">
      <c r="A27" s="40" t="s">
        <v>10</v>
      </c>
      <c r="B27" s="41"/>
      <c r="C27" s="41"/>
      <c r="D27" s="51"/>
      <c r="E27" s="212"/>
      <c r="F27" s="51"/>
    </row>
    <row r="28" spans="1:8" s="42" customFormat="1" ht="15">
      <c r="A28" s="40"/>
      <c r="B28" s="41"/>
      <c r="C28" s="41"/>
      <c r="D28" s="51"/>
      <c r="E28" s="212"/>
      <c r="F28" s="51"/>
    </row>
    <row r="29" spans="1:8" s="42" customFormat="1" ht="15">
      <c r="A29" s="40" t="s">
        <v>22</v>
      </c>
      <c r="B29" s="41"/>
      <c r="C29" s="41"/>
      <c r="D29" s="51"/>
      <c r="E29" s="212"/>
      <c r="F29" s="51"/>
    </row>
    <row r="30" spans="1:8" s="42" customFormat="1" ht="15">
      <c r="A30" s="44" t="s">
        <v>86</v>
      </c>
      <c r="B30" s="45"/>
      <c r="C30" s="45"/>
      <c r="D30" s="46">
        <v>20104</v>
      </c>
      <c r="E30" s="210"/>
      <c r="F30" s="46">
        <v>20104</v>
      </c>
    </row>
    <row r="31" spans="1:8" s="42" customFormat="1" ht="17.25" customHeight="1">
      <c r="A31" s="158" t="s">
        <v>35</v>
      </c>
      <c r="B31" s="45"/>
      <c r="C31" s="45"/>
      <c r="D31" s="46">
        <v>20361</v>
      </c>
      <c r="E31" s="210"/>
      <c r="F31" s="46">
        <v>20361</v>
      </c>
    </row>
    <row r="32" spans="1:8" s="42" customFormat="1" ht="16.5" customHeight="1">
      <c r="A32" s="44" t="s">
        <v>34</v>
      </c>
      <c r="B32" s="45"/>
      <c r="C32" s="45"/>
      <c r="D32" s="272">
        <v>14010</v>
      </c>
      <c r="E32" s="210"/>
      <c r="F32" s="272">
        <v>10556</v>
      </c>
      <c r="H32" s="54">
        <f>D32-F32</f>
        <v>3454</v>
      </c>
    </row>
    <row r="33" spans="1:8" s="42" customFormat="1" ht="15">
      <c r="A33" s="40" t="s">
        <v>54</v>
      </c>
      <c r="B33" s="43"/>
      <c r="C33" s="45">
        <v>16</v>
      </c>
      <c r="D33" s="237">
        <f>SUM(D30:D32)</f>
        <v>54475</v>
      </c>
      <c r="E33" s="211"/>
      <c r="F33" s="237">
        <f>SUM(F30:F32)</f>
        <v>51021</v>
      </c>
      <c r="H33" s="54">
        <f>D33-F33</f>
        <v>3454</v>
      </c>
    </row>
    <row r="34" spans="1:8" s="42" customFormat="1" ht="15">
      <c r="A34" s="40"/>
      <c r="B34" s="43"/>
      <c r="C34" s="45"/>
      <c r="D34" s="52"/>
      <c r="E34" s="210"/>
      <c r="F34" s="52"/>
    </row>
    <row r="35" spans="1:8" s="42" customFormat="1" ht="15">
      <c r="A35" s="40" t="s">
        <v>23</v>
      </c>
      <c r="B35" s="43"/>
      <c r="C35" s="43"/>
      <c r="D35" s="46"/>
      <c r="E35" s="211"/>
      <c r="F35" s="46"/>
    </row>
    <row r="36" spans="1:8" s="42" customFormat="1" ht="15">
      <c r="A36" s="40" t="s">
        <v>20</v>
      </c>
      <c r="B36" s="45"/>
      <c r="C36" s="45"/>
      <c r="D36" s="46"/>
      <c r="E36" s="210"/>
      <c r="F36" s="46"/>
    </row>
    <row r="37" spans="1:8" s="42" customFormat="1" ht="15">
      <c r="A37" s="44" t="s">
        <v>31</v>
      </c>
      <c r="B37" s="45"/>
      <c r="C37" s="45">
        <v>17</v>
      </c>
      <c r="D37" s="46">
        <v>14974</v>
      </c>
      <c r="E37" s="210"/>
      <c r="F37" s="46">
        <v>17960</v>
      </c>
    </row>
    <row r="38" spans="1:8" s="42" customFormat="1" ht="15">
      <c r="A38" s="44" t="s">
        <v>139</v>
      </c>
      <c r="B38" s="45"/>
      <c r="C38" s="45">
        <v>18</v>
      </c>
      <c r="D38" s="46">
        <v>24</v>
      </c>
      <c r="E38" s="210"/>
      <c r="F38" s="46">
        <v>24</v>
      </c>
    </row>
    <row r="39" spans="1:8" s="42" customFormat="1" ht="15">
      <c r="A39" s="40"/>
      <c r="B39" s="43"/>
      <c r="C39" s="43"/>
      <c r="D39" s="237">
        <f>SUM(D37:D38)</f>
        <v>14998</v>
      </c>
      <c r="E39" s="211"/>
      <c r="F39" s="237">
        <f>SUM(F37:F38)</f>
        <v>17984</v>
      </c>
    </row>
    <row r="40" spans="1:8" s="42" customFormat="1" ht="15">
      <c r="D40" s="54"/>
      <c r="E40" s="213"/>
      <c r="F40" s="54"/>
    </row>
    <row r="41" spans="1:8" s="42" customFormat="1" ht="15">
      <c r="A41" s="40" t="s">
        <v>14</v>
      </c>
      <c r="B41" s="55"/>
      <c r="C41" s="55"/>
      <c r="D41" s="56"/>
      <c r="E41" s="214"/>
      <c r="F41" s="56"/>
    </row>
    <row r="42" spans="1:8" s="42" customFormat="1" ht="15">
      <c r="A42" s="53" t="s">
        <v>109</v>
      </c>
      <c r="B42" s="45"/>
      <c r="C42" s="45">
        <v>17</v>
      </c>
      <c r="D42" s="57">
        <v>4478</v>
      </c>
      <c r="E42" s="210"/>
      <c r="F42" s="57">
        <v>4486</v>
      </c>
    </row>
    <row r="43" spans="1:8" s="42" customFormat="1" ht="15">
      <c r="A43" s="53" t="s">
        <v>27</v>
      </c>
      <c r="B43" s="45"/>
      <c r="C43" s="45">
        <v>19</v>
      </c>
      <c r="D43" s="289">
        <v>3741</v>
      </c>
      <c r="E43" s="210"/>
      <c r="F43" s="57">
        <v>4252</v>
      </c>
    </row>
    <row r="44" spans="1:8" s="42" customFormat="1" ht="15">
      <c r="A44" s="157" t="s">
        <v>88</v>
      </c>
      <c r="B44" s="45"/>
      <c r="C44" s="45">
        <v>16</v>
      </c>
      <c r="D44" s="57">
        <v>5311</v>
      </c>
      <c r="E44" s="210"/>
      <c r="F44" s="57">
        <v>5479</v>
      </c>
    </row>
    <row r="45" spans="1:8" s="42" customFormat="1" ht="15">
      <c r="A45" s="53" t="s">
        <v>87</v>
      </c>
      <c r="B45" s="45"/>
      <c r="C45" s="45">
        <v>20</v>
      </c>
      <c r="D45" s="57">
        <v>84</v>
      </c>
      <c r="E45" s="210"/>
      <c r="F45" s="57">
        <v>128</v>
      </c>
    </row>
    <row r="46" spans="1:8" s="42" customFormat="1" ht="15" hidden="1" customHeight="1">
      <c r="A46" s="53" t="s">
        <v>108</v>
      </c>
      <c r="B46" s="45"/>
      <c r="C46" s="45"/>
      <c r="D46" s="57"/>
      <c r="E46" s="210"/>
      <c r="F46" s="57"/>
    </row>
    <row r="47" spans="1:8" s="42" customFormat="1" ht="15" customHeight="1">
      <c r="A47" s="53" t="s">
        <v>115</v>
      </c>
      <c r="B47" s="45"/>
      <c r="C47" s="45">
        <v>21</v>
      </c>
      <c r="D47" s="57">
        <v>328</v>
      </c>
      <c r="E47" s="210"/>
      <c r="F47" s="57">
        <v>99</v>
      </c>
    </row>
    <row r="48" spans="1:8" s="42" customFormat="1" ht="15">
      <c r="A48" s="53" t="s">
        <v>15</v>
      </c>
      <c r="B48" s="45"/>
      <c r="C48" s="45">
        <v>22</v>
      </c>
      <c r="D48" s="57">
        <v>1009</v>
      </c>
      <c r="E48" s="210"/>
      <c r="F48" s="57">
        <v>813</v>
      </c>
    </row>
    <row r="49" spans="1:6" s="42" customFormat="1" ht="15">
      <c r="A49" s="40"/>
      <c r="B49" s="43"/>
      <c r="C49" s="43"/>
      <c r="D49" s="237">
        <f>SUM(D42:D48)</f>
        <v>14951</v>
      </c>
      <c r="E49" s="211"/>
      <c r="F49" s="237">
        <f>SUM(F42:F48)</f>
        <v>15257</v>
      </c>
    </row>
    <row r="50" spans="1:6" ht="9" customHeight="1">
      <c r="A50" s="25"/>
      <c r="B50" s="32"/>
      <c r="C50" s="32"/>
      <c r="D50" s="34"/>
      <c r="E50" s="215"/>
      <c r="F50" s="34"/>
    </row>
    <row r="51" spans="1:6">
      <c r="A51" s="25" t="s">
        <v>24</v>
      </c>
      <c r="B51" s="32"/>
      <c r="C51" s="32"/>
      <c r="D51" s="243">
        <f>D39+D49</f>
        <v>29949</v>
      </c>
      <c r="E51" s="215"/>
      <c r="F51" s="243">
        <f>F39+F49</f>
        <v>33241</v>
      </c>
    </row>
    <row r="52" spans="1:6" ht="15">
      <c r="A52" s="35"/>
      <c r="B52" s="32"/>
      <c r="C52" s="32"/>
      <c r="D52" s="34"/>
      <c r="E52" s="215"/>
      <c r="F52" s="34"/>
    </row>
    <row r="53" spans="1:6" ht="15" thickBot="1">
      <c r="A53" s="25" t="s">
        <v>25</v>
      </c>
      <c r="B53" s="32"/>
      <c r="C53" s="32"/>
      <c r="D53" s="244">
        <f>D33+D51</f>
        <v>84424</v>
      </c>
      <c r="E53" s="215"/>
      <c r="F53" s="244">
        <f>F33+F51</f>
        <v>84262</v>
      </c>
    </row>
    <row r="54" spans="1:6" ht="15.75" thickTop="1">
      <c r="A54" s="28"/>
      <c r="B54" s="33"/>
      <c r="C54" s="33"/>
      <c r="D54" s="251">
        <f>D24-D53</f>
        <v>0</v>
      </c>
      <c r="E54" s="216"/>
      <c r="F54" s="251">
        <f>F24-F53</f>
        <v>0</v>
      </c>
    </row>
    <row r="55" spans="1:6" ht="15">
      <c r="A55" s="28"/>
      <c r="B55" s="33"/>
      <c r="C55" s="33"/>
      <c r="D55" s="33"/>
      <c r="E55" s="216"/>
      <c r="F55" s="33"/>
    </row>
    <row r="56" spans="1:6" ht="17.25" customHeight="1">
      <c r="A56" s="36" t="str">
        <f>'IS_by type_version 1'!A60</f>
        <v>Приложенията на страници от 5 до 51 са неразделна част от финансовия отчет.</v>
      </c>
      <c r="B56" s="33"/>
      <c r="C56" s="38"/>
      <c r="D56" s="38"/>
      <c r="E56" s="217"/>
      <c r="F56" s="38"/>
    </row>
    <row r="57" spans="1:6" ht="15">
      <c r="A57" s="37"/>
      <c r="B57" s="33"/>
      <c r="C57" s="38"/>
      <c r="D57" s="197"/>
      <c r="E57" s="217"/>
      <c r="F57" s="197"/>
    </row>
    <row r="58" spans="1:6" ht="27.75" hidden="1" customHeight="1">
      <c r="A58" s="294" t="s">
        <v>74</v>
      </c>
      <c r="B58" s="294"/>
      <c r="C58" s="294"/>
      <c r="D58" s="294"/>
      <c r="E58" s="294"/>
      <c r="F58" s="294"/>
    </row>
    <row r="59" spans="1:6" ht="17.25" hidden="1" customHeight="1">
      <c r="A59" s="260"/>
      <c r="B59" s="18"/>
      <c r="C59" s="18"/>
      <c r="D59" s="18"/>
      <c r="E59" s="218"/>
      <c r="F59" s="18"/>
    </row>
    <row r="60" spans="1:6" ht="33" hidden="1" customHeight="1">
      <c r="A60" s="293" t="s">
        <v>116</v>
      </c>
      <c r="B60" s="293"/>
      <c r="C60" s="293"/>
      <c r="D60" s="293"/>
      <c r="E60" s="293"/>
      <c r="F60" s="293"/>
    </row>
    <row r="61" spans="1:6" ht="30" hidden="1" customHeight="1">
      <c r="A61" s="293" t="s">
        <v>100</v>
      </c>
      <c r="B61" s="293"/>
      <c r="C61" s="293"/>
      <c r="D61" s="293"/>
      <c r="E61" s="293"/>
      <c r="F61" s="293"/>
    </row>
    <row r="62" spans="1:6" ht="32.25" hidden="1" customHeight="1">
      <c r="A62" s="293" t="s">
        <v>106</v>
      </c>
      <c r="B62" s="293"/>
      <c r="C62" s="293"/>
      <c r="D62" s="293"/>
      <c r="E62" s="293"/>
      <c r="F62" s="293"/>
    </row>
    <row r="63" spans="1:6" ht="33" hidden="1" customHeight="1">
      <c r="A63" s="293" t="s">
        <v>132</v>
      </c>
      <c r="B63" s="293"/>
      <c r="C63" s="293"/>
      <c r="D63" s="293"/>
      <c r="E63" s="293"/>
      <c r="F63" s="293"/>
    </row>
    <row r="64" spans="1:6" hidden="1">
      <c r="A64" s="274" t="s">
        <v>138</v>
      </c>
      <c r="B64" s="232"/>
      <c r="C64" s="232"/>
      <c r="D64" s="232"/>
      <c r="E64" s="219"/>
      <c r="F64" s="232"/>
    </row>
    <row r="65" spans="1:6" hidden="1">
      <c r="A65" s="273" t="s">
        <v>137</v>
      </c>
      <c r="B65" s="232"/>
      <c r="C65" s="232"/>
      <c r="D65" s="232"/>
      <c r="E65" s="219"/>
      <c r="F65" s="232"/>
    </row>
    <row r="66" spans="1:6">
      <c r="A66" s="232"/>
      <c r="B66" s="232"/>
      <c r="C66" s="232"/>
      <c r="D66" s="232"/>
      <c r="E66" s="219"/>
      <c r="F66" s="232"/>
    </row>
    <row r="67" spans="1:6">
      <c r="A67" s="275"/>
      <c r="B67" s="275"/>
      <c r="C67" s="275"/>
      <c r="D67" s="275"/>
      <c r="E67" s="219"/>
      <c r="F67" s="275"/>
    </row>
    <row r="68" spans="1:6" s="1" customFormat="1" ht="15">
      <c r="A68" s="232" t="s">
        <v>75</v>
      </c>
      <c r="B68" s="6"/>
      <c r="C68" s="6"/>
      <c r="D68" s="6"/>
      <c r="E68" s="220"/>
      <c r="F68" s="6"/>
    </row>
    <row r="69" spans="1:6" s="1" customFormat="1" ht="15">
      <c r="A69" s="144" t="s">
        <v>103</v>
      </c>
      <c r="B69" s="6"/>
      <c r="C69" s="6"/>
      <c r="D69" s="6"/>
      <c r="E69" s="220"/>
      <c r="F69" s="6"/>
    </row>
    <row r="70" spans="1:6" s="1" customFormat="1" ht="16.5" customHeight="1">
      <c r="A70" s="144"/>
      <c r="B70" s="6"/>
      <c r="C70" s="6"/>
      <c r="D70" s="6"/>
      <c r="E70" s="220"/>
      <c r="F70" s="6"/>
    </row>
    <row r="71" spans="1:6" s="1" customFormat="1" ht="15">
      <c r="A71" s="144"/>
      <c r="B71" s="6"/>
      <c r="C71" s="6"/>
      <c r="D71" s="6"/>
      <c r="E71" s="220"/>
      <c r="F71" s="6"/>
    </row>
    <row r="72" spans="1:6" s="1" customFormat="1" ht="15">
      <c r="A72" s="19"/>
      <c r="B72" s="11"/>
      <c r="C72" s="11"/>
      <c r="D72" s="11"/>
      <c r="E72" s="198"/>
      <c r="F72" s="11"/>
    </row>
    <row r="73" spans="1:6" s="1" customFormat="1" ht="15">
      <c r="A73" s="20" t="s">
        <v>118</v>
      </c>
      <c r="B73" s="11"/>
      <c r="C73" s="11"/>
      <c r="D73" s="11"/>
      <c r="E73" s="198"/>
      <c r="F73" s="11"/>
    </row>
    <row r="74" spans="1:6" ht="15">
      <c r="A74" s="145" t="s">
        <v>104</v>
      </c>
    </row>
    <row r="77" spans="1:6" ht="15">
      <c r="A77" s="39"/>
    </row>
    <row r="78" spans="1:6" ht="15">
      <c r="A78" s="39"/>
    </row>
    <row r="79" spans="1:6" ht="15">
      <c r="A79" s="39"/>
    </row>
  </sheetData>
  <mergeCells count="8">
    <mergeCell ref="A63:F63"/>
    <mergeCell ref="A62:F62"/>
    <mergeCell ref="A61:F61"/>
    <mergeCell ref="A58:F58"/>
    <mergeCell ref="C8:C9"/>
    <mergeCell ref="D8:D9"/>
    <mergeCell ref="F8:F9"/>
    <mergeCell ref="A60:F60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81" orientation="portrait" r:id="rId1"/>
  <headerFooter alignWithMargins="0">
    <oddFooter>&amp;R&amp;"Times New Roman Cyr,Regular"2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M71"/>
  <sheetViews>
    <sheetView view="pageBreakPreview" topLeftCell="A13" zoomScaleNormal="100" zoomScaleSheetLayoutView="100" workbookViewId="0">
      <selection activeCell="B35" sqref="B35"/>
    </sheetView>
  </sheetViews>
  <sheetFormatPr defaultColWidth="2.5703125" defaultRowHeight="15"/>
  <cols>
    <col min="1" max="1" width="63.5703125" style="71" customWidth="1"/>
    <col min="2" max="2" width="11.28515625" style="82" customWidth="1"/>
    <col min="3" max="3" width="10.7109375" style="82" customWidth="1"/>
    <col min="4" max="4" width="1.7109375" style="82" customWidth="1"/>
    <col min="5" max="5" width="10.7109375" style="82" customWidth="1"/>
    <col min="6" max="6" width="1.5703125" style="82" customWidth="1"/>
    <col min="7" max="26" width="11.5703125" style="71" customWidth="1"/>
    <col min="27" max="16384" width="2.5703125" style="71"/>
  </cols>
  <sheetData>
    <row r="5" spans="1:13">
      <c r="A5" s="159" t="s">
        <v>85</v>
      </c>
      <c r="B5" s="160"/>
      <c r="C5" s="160"/>
      <c r="D5" s="160"/>
      <c r="E5" s="160"/>
    </row>
    <row r="6" spans="1:13" s="67" customFormat="1">
      <c r="A6" s="65" t="s">
        <v>155</v>
      </c>
      <c r="B6" s="66"/>
      <c r="C6" s="66"/>
      <c r="D6" s="66"/>
      <c r="E6" s="66"/>
      <c r="F6" s="66"/>
      <c r="G6" s="68"/>
      <c r="H6" s="68"/>
      <c r="I6" s="68"/>
      <c r="J6" s="68"/>
      <c r="K6" s="68"/>
      <c r="L6" s="68"/>
      <c r="M6" s="68"/>
    </row>
    <row r="7" spans="1:13" s="67" customFormat="1">
      <c r="A7" s="148" t="str">
        <f>'IS_by type_version 1'!A7</f>
        <v>за периода от 01 януари 2018 г. до 30 юни 2018 г.</v>
      </c>
      <c r="B7" s="66"/>
      <c r="C7" s="66"/>
      <c r="D7" s="66"/>
      <c r="E7" s="255"/>
      <c r="F7" s="66"/>
    </row>
    <row r="8" spans="1:13" ht="15" customHeight="1">
      <c r="A8" s="69"/>
      <c r="B8" s="290" t="s">
        <v>2</v>
      </c>
      <c r="C8" s="291" t="s">
        <v>162</v>
      </c>
      <c r="D8" s="70"/>
      <c r="E8" s="291" t="s">
        <v>159</v>
      </c>
      <c r="F8" s="70"/>
    </row>
    <row r="9" spans="1:13" ht="14.25" customHeight="1">
      <c r="A9" s="69"/>
      <c r="B9" s="290"/>
      <c r="C9" s="291"/>
      <c r="D9" s="72"/>
      <c r="E9" s="291"/>
      <c r="F9" s="72"/>
    </row>
    <row r="10" spans="1:13">
      <c r="A10" s="69"/>
      <c r="B10" s="73"/>
      <c r="C10" s="74"/>
      <c r="D10" s="73"/>
      <c r="E10" s="74"/>
      <c r="F10" s="73"/>
    </row>
    <row r="11" spans="1:13">
      <c r="A11" s="90" t="s">
        <v>7</v>
      </c>
      <c r="B11" s="75"/>
      <c r="C11" s="81"/>
      <c r="D11" s="75"/>
      <c r="E11" s="81"/>
      <c r="F11" s="75"/>
    </row>
    <row r="12" spans="1:13">
      <c r="A12" s="91" t="s">
        <v>3</v>
      </c>
      <c r="B12" s="75"/>
      <c r="C12" s="162">
        <v>7263</v>
      </c>
      <c r="D12" s="75"/>
      <c r="E12" s="162">
        <v>6529</v>
      </c>
      <c r="F12" s="75"/>
      <c r="G12" s="252"/>
    </row>
    <row r="13" spans="1:13">
      <c r="A13" s="91" t="s">
        <v>33</v>
      </c>
      <c r="B13" s="75"/>
      <c r="C13" s="162">
        <v>-2790</v>
      </c>
      <c r="D13" s="75"/>
      <c r="E13" s="162">
        <v>-2254</v>
      </c>
      <c r="F13" s="75"/>
      <c r="G13" s="252"/>
    </row>
    <row r="14" spans="1:13">
      <c r="A14" s="91" t="s">
        <v>64</v>
      </c>
      <c r="B14" s="75"/>
      <c r="C14" s="162">
        <v>-53</v>
      </c>
      <c r="D14" s="75"/>
      <c r="E14" s="162">
        <v>-33</v>
      </c>
      <c r="F14" s="75"/>
    </row>
    <row r="15" spans="1:13" s="77" customFormat="1">
      <c r="A15" s="91" t="s">
        <v>128</v>
      </c>
      <c r="B15" s="75"/>
      <c r="C15" s="162">
        <v>-1127</v>
      </c>
      <c r="D15" s="75"/>
      <c r="E15" s="162">
        <v>-1115</v>
      </c>
      <c r="F15" s="75"/>
      <c r="G15" s="71"/>
    </row>
    <row r="16" spans="1:13" s="77" customFormat="1" ht="15" hidden="1" customHeight="1">
      <c r="A16" s="91" t="s">
        <v>129</v>
      </c>
      <c r="B16" s="75"/>
      <c r="C16" s="162">
        <v>0</v>
      </c>
      <c r="D16" s="75"/>
      <c r="E16" s="162">
        <v>0</v>
      </c>
      <c r="F16" s="75"/>
    </row>
    <row r="17" spans="1:7" s="77" customFormat="1" ht="15" hidden="1" customHeight="1">
      <c r="A17" s="91" t="s">
        <v>55</v>
      </c>
      <c r="B17" s="75"/>
      <c r="C17" s="161"/>
      <c r="D17" s="75"/>
      <c r="E17" s="161"/>
      <c r="F17" s="75"/>
    </row>
    <row r="18" spans="1:7" s="77" customFormat="1" ht="15" hidden="1" customHeight="1">
      <c r="A18" s="91" t="s">
        <v>29</v>
      </c>
      <c r="B18" s="75"/>
      <c r="C18" s="162"/>
      <c r="D18" s="75"/>
      <c r="E18" s="162"/>
      <c r="F18" s="75"/>
      <c r="G18" s="71"/>
    </row>
    <row r="19" spans="1:7">
      <c r="A19" s="91" t="s">
        <v>16</v>
      </c>
      <c r="B19" s="75"/>
      <c r="C19" s="162">
        <v>8</v>
      </c>
      <c r="D19" s="75"/>
      <c r="E19" s="162">
        <v>-11</v>
      </c>
      <c r="F19" s="75"/>
    </row>
    <row r="20" spans="1:7" s="77" customFormat="1" ht="17.25" customHeight="1">
      <c r="A20" s="90" t="s">
        <v>105</v>
      </c>
      <c r="B20" s="75"/>
      <c r="C20" s="245">
        <f>SUM(C12:C19)</f>
        <v>3301</v>
      </c>
      <c r="D20" s="75"/>
      <c r="E20" s="245">
        <f>SUM(E12:E19)</f>
        <v>3116</v>
      </c>
      <c r="F20" s="75"/>
      <c r="G20" s="253"/>
    </row>
    <row r="21" spans="1:7" s="77" customFormat="1">
      <c r="A21" s="90"/>
      <c r="B21" s="75"/>
      <c r="C21" s="81"/>
      <c r="D21" s="75"/>
      <c r="E21" s="81"/>
      <c r="F21" s="75"/>
    </row>
    <row r="22" spans="1:7" s="77" customFormat="1">
      <c r="A22" s="93" t="s">
        <v>8</v>
      </c>
      <c r="B22" s="75"/>
      <c r="C22" s="81"/>
      <c r="D22" s="75"/>
      <c r="E22" s="81"/>
      <c r="F22" s="75"/>
    </row>
    <row r="23" spans="1:7" ht="15.75" hidden="1" customHeight="1">
      <c r="A23" s="91" t="s">
        <v>77</v>
      </c>
      <c r="B23" s="75"/>
      <c r="C23" s="162">
        <v>0</v>
      </c>
      <c r="D23" s="75"/>
      <c r="E23" s="162">
        <v>0</v>
      </c>
      <c r="F23" s="75"/>
      <c r="G23" s="252"/>
    </row>
    <row r="24" spans="1:7" ht="15.75" customHeight="1">
      <c r="A24" s="91" t="s">
        <v>142</v>
      </c>
      <c r="B24" s="75"/>
      <c r="C24" s="162">
        <v>-17</v>
      </c>
      <c r="D24" s="75"/>
      <c r="E24" s="162">
        <v>-16</v>
      </c>
      <c r="F24" s="75"/>
      <c r="G24" s="252"/>
    </row>
    <row r="25" spans="1:7" ht="15" customHeight="1">
      <c r="A25" s="94" t="s">
        <v>76</v>
      </c>
      <c r="B25" s="196"/>
      <c r="C25" s="162">
        <v>158</v>
      </c>
      <c r="D25" s="75"/>
      <c r="E25" s="162">
        <v>340</v>
      </c>
      <c r="F25" s="75"/>
    </row>
    <row r="26" spans="1:7" ht="30" hidden="1" customHeight="1">
      <c r="A26" s="91" t="s">
        <v>44</v>
      </c>
      <c r="B26" s="75"/>
      <c r="C26" s="161"/>
      <c r="D26" s="75"/>
      <c r="E26" s="161"/>
      <c r="F26" s="75"/>
    </row>
    <row r="27" spans="1:7" ht="15" hidden="1" customHeight="1">
      <c r="A27" s="91" t="s">
        <v>65</v>
      </c>
      <c r="B27" s="75"/>
      <c r="C27" s="161"/>
      <c r="D27" s="75"/>
      <c r="E27" s="161"/>
      <c r="F27" s="75"/>
    </row>
    <row r="28" spans="1:7" ht="15" hidden="1" customHeight="1">
      <c r="A28" s="91" t="s">
        <v>36</v>
      </c>
      <c r="B28" s="75"/>
      <c r="C28" s="161"/>
      <c r="D28" s="75"/>
      <c r="E28" s="161"/>
      <c r="F28" s="75"/>
    </row>
    <row r="29" spans="1:7" ht="15" hidden="1" customHeight="1">
      <c r="A29" s="94" t="s">
        <v>30</v>
      </c>
      <c r="B29" s="75"/>
      <c r="C29" s="161"/>
      <c r="D29" s="75"/>
      <c r="E29" s="161"/>
      <c r="F29" s="75"/>
    </row>
    <row r="30" spans="1:7" ht="15" hidden="1" customHeight="1">
      <c r="A30" s="91" t="s">
        <v>39</v>
      </c>
      <c r="B30" s="75"/>
      <c r="C30" s="161"/>
      <c r="D30" s="75"/>
      <c r="E30" s="161"/>
      <c r="F30" s="75"/>
    </row>
    <row r="31" spans="1:7" ht="15" hidden="1" customHeight="1">
      <c r="A31" s="94" t="s">
        <v>38</v>
      </c>
      <c r="B31" s="75"/>
      <c r="C31" s="161"/>
      <c r="D31" s="75"/>
      <c r="E31" s="161"/>
      <c r="F31" s="75"/>
    </row>
    <row r="32" spans="1:7" ht="15" hidden="1" customHeight="1">
      <c r="A32" s="91" t="s">
        <v>45</v>
      </c>
      <c r="B32" s="75"/>
      <c r="C32" s="161"/>
      <c r="D32" s="75"/>
      <c r="E32" s="161"/>
      <c r="F32" s="75"/>
    </row>
    <row r="33" spans="1:7" ht="15" hidden="1" customHeight="1">
      <c r="A33" s="91" t="s">
        <v>97</v>
      </c>
      <c r="B33" s="75"/>
      <c r="C33" s="162">
        <v>0</v>
      </c>
      <c r="D33" s="75"/>
      <c r="E33" s="162">
        <v>0</v>
      </c>
      <c r="F33" s="75"/>
    </row>
    <row r="34" spans="1:7" ht="17.25" customHeight="1">
      <c r="A34" s="90" t="s">
        <v>135</v>
      </c>
      <c r="B34" s="75"/>
      <c r="C34" s="245">
        <f>SUM(C23:C33)</f>
        <v>141</v>
      </c>
      <c r="D34" s="75"/>
      <c r="E34" s="245">
        <f>SUM(E23:E33)</f>
        <v>324</v>
      </c>
      <c r="F34" s="75"/>
      <c r="G34" s="252"/>
    </row>
    <row r="35" spans="1:7">
      <c r="A35" s="91"/>
      <c r="B35" s="75"/>
      <c r="C35" s="81"/>
      <c r="D35" s="75"/>
      <c r="E35" s="81"/>
      <c r="F35" s="75"/>
    </row>
    <row r="36" spans="1:7">
      <c r="A36" s="93" t="s">
        <v>9</v>
      </c>
      <c r="B36" s="75"/>
      <c r="C36" s="95"/>
      <c r="D36" s="75"/>
      <c r="E36" s="95"/>
      <c r="F36" s="75"/>
    </row>
    <row r="37" spans="1:7" ht="15" customHeight="1">
      <c r="A37" s="235" t="s">
        <v>117</v>
      </c>
      <c r="B37" s="75"/>
      <c r="C37" s="81"/>
      <c r="D37" s="75"/>
      <c r="E37" s="81"/>
      <c r="F37" s="75"/>
    </row>
    <row r="38" spans="1:7" ht="15" hidden="1" customHeight="1">
      <c r="A38" s="91" t="s">
        <v>42</v>
      </c>
      <c r="B38" s="75"/>
      <c r="C38" s="162"/>
      <c r="D38" s="75"/>
      <c r="E38" s="162"/>
      <c r="F38" s="75"/>
    </row>
    <row r="39" spans="1:7" ht="15" hidden="1" customHeight="1">
      <c r="A39" s="91" t="s">
        <v>40</v>
      </c>
      <c r="B39" s="75"/>
      <c r="C39" s="162"/>
      <c r="D39" s="75"/>
      <c r="E39" s="162"/>
      <c r="F39" s="75"/>
    </row>
    <row r="40" spans="1:7">
      <c r="A40" s="91" t="s">
        <v>43</v>
      </c>
      <c r="B40" s="75"/>
      <c r="C40" s="162">
        <v>-2990</v>
      </c>
      <c r="D40" s="75"/>
      <c r="E40" s="162">
        <v>-3363</v>
      </c>
      <c r="F40" s="75"/>
      <c r="G40" s="252"/>
    </row>
    <row r="41" spans="1:7" ht="15" hidden="1" customHeight="1">
      <c r="A41" s="91" t="s">
        <v>41</v>
      </c>
      <c r="B41" s="75"/>
      <c r="C41" s="162"/>
      <c r="D41" s="75"/>
      <c r="E41" s="162"/>
      <c r="F41" s="75"/>
      <c r="G41" s="252"/>
    </row>
    <row r="42" spans="1:7" ht="16.5" customHeight="1">
      <c r="A42" s="96" t="s">
        <v>17</v>
      </c>
      <c r="B42" s="75"/>
      <c r="C42" s="162">
        <v>-238</v>
      </c>
      <c r="D42" s="75"/>
      <c r="E42" s="162">
        <v>-307</v>
      </c>
      <c r="F42" s="75"/>
      <c r="G42" s="252"/>
    </row>
    <row r="43" spans="1:7" s="286" customFormat="1" ht="18" customHeight="1">
      <c r="A43" s="284" t="s">
        <v>78</v>
      </c>
      <c r="B43" s="285"/>
      <c r="C43" s="162">
        <v>2</v>
      </c>
      <c r="D43" s="285"/>
      <c r="E43" s="162">
        <v>4</v>
      </c>
      <c r="F43" s="285"/>
    </row>
    <row r="44" spans="1:7" s="77" customFormat="1" ht="17.25" customHeight="1">
      <c r="A44" s="97" t="s">
        <v>126</v>
      </c>
      <c r="B44" s="75"/>
      <c r="C44" s="245">
        <f>SUM(C37:C43)</f>
        <v>-3226</v>
      </c>
      <c r="D44" s="75"/>
      <c r="E44" s="245">
        <f>SUM(E37:E43)</f>
        <v>-3666</v>
      </c>
      <c r="F44" s="75"/>
    </row>
    <row r="45" spans="1:7">
      <c r="A45" s="96"/>
      <c r="B45" s="75"/>
      <c r="C45" s="92"/>
      <c r="D45" s="75"/>
      <c r="E45" s="92"/>
      <c r="F45" s="75"/>
    </row>
    <row r="46" spans="1:7" ht="29.25">
      <c r="A46" s="229" t="s">
        <v>136</v>
      </c>
      <c r="B46" s="75"/>
      <c r="C46" s="246">
        <f>C44+C34+C20</f>
        <v>216</v>
      </c>
      <c r="D46" s="75"/>
      <c r="E46" s="246">
        <f>E44+E34+E20</f>
        <v>-226</v>
      </c>
      <c r="F46" s="75"/>
    </row>
    <row r="47" spans="1:7">
      <c r="A47" s="96"/>
      <c r="B47" s="75"/>
      <c r="C47" s="81"/>
      <c r="D47" s="75"/>
      <c r="E47" s="81"/>
      <c r="F47" s="75"/>
    </row>
    <row r="48" spans="1:7" s="77" customFormat="1">
      <c r="A48" s="96" t="s">
        <v>32</v>
      </c>
      <c r="B48" s="75"/>
      <c r="C48" s="92">
        <v>111</v>
      </c>
      <c r="D48" s="75"/>
      <c r="E48" s="92">
        <v>778</v>
      </c>
      <c r="F48" s="75"/>
    </row>
    <row r="49" spans="1:6" s="77" customFormat="1">
      <c r="A49" s="96"/>
      <c r="B49" s="75"/>
      <c r="C49" s="98"/>
      <c r="D49" s="75"/>
      <c r="E49" s="98"/>
      <c r="F49" s="75"/>
    </row>
    <row r="50" spans="1:6" ht="15.75" thickBot="1">
      <c r="A50" s="97" t="s">
        <v>170</v>
      </c>
      <c r="B50" s="75">
        <v>15</v>
      </c>
      <c r="C50" s="247">
        <f>C48+C46</f>
        <v>327</v>
      </c>
      <c r="D50" s="75"/>
      <c r="E50" s="247">
        <f>E48+E46</f>
        <v>552</v>
      </c>
      <c r="F50" s="75"/>
    </row>
    <row r="51" spans="1:6" ht="15.75" thickTop="1">
      <c r="A51" s="79"/>
      <c r="B51" s="76"/>
      <c r="C51" s="80"/>
      <c r="D51" s="76"/>
      <c r="E51" s="80"/>
      <c r="F51" s="76"/>
    </row>
    <row r="52" spans="1:6">
      <c r="A52" s="78"/>
      <c r="B52" s="75"/>
      <c r="C52" s="282">
        <f>C50-SFP!D21</f>
        <v>0</v>
      </c>
      <c r="D52" s="75"/>
      <c r="E52" s="75"/>
      <c r="F52" s="75"/>
    </row>
    <row r="53" spans="1:6">
      <c r="A53" s="36" t="str">
        <f>'IS_by type_version 1'!A60</f>
        <v>Приложенията на страници от 5 до 51 са неразделна част от финансовия отчет.</v>
      </c>
      <c r="B53" s="75"/>
      <c r="C53" s="75"/>
      <c r="D53" s="75"/>
      <c r="E53" s="75"/>
      <c r="F53" s="75"/>
    </row>
    <row r="54" spans="1:6">
      <c r="A54" s="36"/>
      <c r="B54" s="75"/>
      <c r="C54" s="267"/>
      <c r="D54" s="75"/>
      <c r="E54" s="267"/>
      <c r="F54" s="75"/>
    </row>
    <row r="55" spans="1:6">
      <c r="A55" s="36"/>
      <c r="B55" s="75"/>
      <c r="C55" s="75"/>
      <c r="D55" s="75"/>
      <c r="E55" s="75"/>
      <c r="F55" s="75"/>
    </row>
    <row r="56" spans="1:6">
      <c r="A56" s="232" t="s">
        <v>75</v>
      </c>
    </row>
    <row r="57" spans="1:6">
      <c r="A57" s="144" t="s">
        <v>103</v>
      </c>
    </row>
    <row r="58" spans="1:6">
      <c r="A58" s="144"/>
    </row>
    <row r="59" spans="1:6">
      <c r="A59" s="144"/>
    </row>
    <row r="60" spans="1:6">
      <c r="A60" s="19"/>
    </row>
    <row r="61" spans="1:6">
      <c r="A61" s="20" t="s">
        <v>118</v>
      </c>
    </row>
    <row r="62" spans="1:6">
      <c r="A62" s="145" t="s">
        <v>104</v>
      </c>
    </row>
    <row r="63" spans="1:6">
      <c r="A63" s="83"/>
      <c r="B63" s="84"/>
      <c r="C63" s="84"/>
      <c r="D63" s="84"/>
      <c r="E63" s="84"/>
      <c r="F63" s="84"/>
    </row>
    <row r="64" spans="1:6">
      <c r="A64" s="23"/>
    </row>
    <row r="65" spans="1:1">
      <c r="A65" s="85"/>
    </row>
    <row r="66" spans="1:1">
      <c r="A66" s="86"/>
    </row>
    <row r="67" spans="1:1">
      <c r="A67" s="87"/>
    </row>
    <row r="68" spans="1:1">
      <c r="A68" s="88"/>
    </row>
    <row r="69" spans="1:1">
      <c r="A69" s="87"/>
    </row>
    <row r="70" spans="1:1">
      <c r="A70" s="89"/>
    </row>
    <row r="71" spans="1:1">
      <c r="A71" s="89"/>
    </row>
  </sheetData>
  <mergeCells count="3">
    <mergeCell ref="B8:B9"/>
    <mergeCell ref="C8:C9"/>
    <mergeCell ref="E8:E9"/>
  </mergeCells>
  <phoneticPr fontId="0" type="noConversion"/>
  <pageMargins left="0.78740157480314965" right="0.28000000000000003" top="0.51181102362204722" bottom="0.51181102362204722" header="0.23622047244094491" footer="0.23622047244094491"/>
  <pageSetup paperSize="9" scale="95" firstPageNumber="3" orientation="portrait" blackAndWhite="1" useFirstPageNumber="1" horizontalDpi="300" verticalDpi="300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U75"/>
  <sheetViews>
    <sheetView topLeftCell="A16" zoomScaleNormal="100" zoomScaleSheetLayoutView="85" workbookViewId="0">
      <selection activeCell="A56" sqref="A56"/>
    </sheetView>
  </sheetViews>
  <sheetFormatPr defaultRowHeight="15"/>
  <cols>
    <col min="1" max="1" width="57" style="136" customWidth="1"/>
    <col min="2" max="2" width="11.42578125" style="136" customWidth="1"/>
    <col min="3" max="3" width="13.7109375" style="99" customWidth="1"/>
    <col min="4" max="4" width="2" style="99" customWidth="1"/>
    <col min="5" max="5" width="13.7109375" style="99" customWidth="1"/>
    <col min="6" max="6" width="2.7109375" style="99" customWidth="1"/>
    <col min="7" max="7" width="11.42578125" style="99" hidden="1" customWidth="1"/>
    <col min="8" max="8" width="15.42578125" style="99" customWidth="1"/>
    <col min="9" max="9" width="2" style="99" hidden="1" customWidth="1"/>
    <col min="10" max="10" width="12.42578125" style="99" hidden="1" customWidth="1"/>
    <col min="11" max="11" width="2" style="99" hidden="1" customWidth="1"/>
    <col min="12" max="12" width="17.140625" style="99" hidden="1" customWidth="1"/>
    <col min="13" max="13" width="2.140625" style="99" hidden="1" customWidth="1"/>
    <col min="14" max="14" width="12.42578125" style="99" hidden="1" customWidth="1"/>
    <col min="15" max="15" width="1.85546875" style="99" hidden="1" customWidth="1"/>
    <col min="16" max="16" width="17.42578125" style="99" hidden="1" customWidth="1"/>
    <col min="17" max="17" width="2.28515625" style="99" hidden="1" customWidth="1"/>
    <col min="18" max="18" width="13" style="99" hidden="1" customWidth="1"/>
    <col min="19" max="19" width="3" style="134" customWidth="1"/>
    <col min="20" max="20" width="13.7109375" style="135" customWidth="1"/>
    <col min="21" max="21" width="3.28515625" style="99" customWidth="1"/>
    <col min="22" max="16384" width="9.140625" style="99"/>
  </cols>
  <sheetData>
    <row r="4" spans="1:20" ht="25.5" customHeight="1">
      <c r="B4" s="65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  <c r="T4" s="102"/>
    </row>
    <row r="5" spans="1:20">
      <c r="A5" s="166" t="s">
        <v>85</v>
      </c>
      <c r="B5" s="159"/>
      <c r="C5" s="163"/>
      <c r="D5" s="163"/>
      <c r="E5" s="163"/>
      <c r="F5" s="163"/>
      <c r="G5" s="297"/>
      <c r="H5" s="167"/>
      <c r="I5" s="163"/>
      <c r="J5" s="163"/>
      <c r="K5" s="163"/>
      <c r="L5" s="163"/>
      <c r="M5" s="163"/>
      <c r="N5" s="163"/>
      <c r="O5" s="288" t="s">
        <v>148</v>
      </c>
      <c r="P5" s="163"/>
      <c r="Q5" s="163"/>
      <c r="R5" s="163"/>
      <c r="S5" s="164"/>
      <c r="T5" s="165"/>
    </row>
    <row r="6" spans="1:20" ht="21" customHeight="1">
      <c r="A6" s="65" t="s">
        <v>156</v>
      </c>
      <c r="B6" s="65"/>
      <c r="C6" s="100"/>
      <c r="D6" s="100"/>
      <c r="E6" s="100"/>
      <c r="F6" s="100"/>
      <c r="G6" s="298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  <c r="T6" s="102"/>
    </row>
    <row r="7" spans="1:20">
      <c r="A7" s="5" t="str">
        <f>'IS_by type_version 1'!A7</f>
        <v>за периода от 01 януари 2018 г. до 30 юни 2018 г.</v>
      </c>
      <c r="B7" s="6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"/>
      <c r="T7" s="102"/>
    </row>
    <row r="8" spans="1:20" ht="16.5" customHeight="1">
      <c r="A8" s="5"/>
      <c r="B8" s="6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"/>
      <c r="T8" s="102"/>
    </row>
    <row r="9" spans="1:20" ht="16.5" customHeight="1">
      <c r="A9" s="5"/>
      <c r="B9" s="65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"/>
      <c r="T9" s="102"/>
    </row>
    <row r="10" spans="1:20" s="105" customFormat="1" ht="15" customHeight="1">
      <c r="A10" s="103"/>
      <c r="B10" s="103"/>
      <c r="C10" s="297" t="s">
        <v>86</v>
      </c>
      <c r="D10" s="104"/>
      <c r="E10" s="297" t="s">
        <v>56</v>
      </c>
      <c r="F10" s="104"/>
      <c r="G10" s="297" t="s">
        <v>11</v>
      </c>
      <c r="H10" s="299" t="s">
        <v>51</v>
      </c>
      <c r="I10" s="104"/>
      <c r="J10" s="297" t="s">
        <v>57</v>
      </c>
      <c r="K10" s="104"/>
      <c r="L10" s="297" t="s">
        <v>70</v>
      </c>
      <c r="M10" s="104"/>
      <c r="N10" s="297" t="s">
        <v>52</v>
      </c>
      <c r="O10" s="104"/>
      <c r="P10" s="297" t="s">
        <v>53</v>
      </c>
      <c r="Q10" s="233"/>
      <c r="R10" s="297" t="s">
        <v>50</v>
      </c>
      <c r="S10" s="233"/>
      <c r="T10" s="297" t="s">
        <v>18</v>
      </c>
    </row>
    <row r="11" spans="1:20" s="109" customFormat="1" ht="36.75" customHeight="1">
      <c r="A11" s="106"/>
      <c r="B11" s="107" t="s">
        <v>2</v>
      </c>
      <c r="C11" s="298"/>
      <c r="D11" s="108"/>
      <c r="E11" s="298"/>
      <c r="F11" s="108"/>
      <c r="G11" s="298"/>
      <c r="H11" s="300"/>
      <c r="I11" s="108"/>
      <c r="J11" s="297"/>
      <c r="K11" s="108"/>
      <c r="L11" s="298"/>
      <c r="M11" s="108"/>
      <c r="N11" s="298"/>
      <c r="O11" s="108"/>
      <c r="P11" s="298"/>
      <c r="Q11" s="234"/>
      <c r="R11" s="298"/>
      <c r="S11" s="234"/>
      <c r="T11" s="298"/>
    </row>
    <row r="12" spans="1:20" s="112" customFormat="1" ht="12.75">
      <c r="A12" s="110"/>
      <c r="B12" s="110"/>
      <c r="C12" s="111" t="s">
        <v>4</v>
      </c>
      <c r="D12" s="111"/>
      <c r="E12" s="111" t="s">
        <v>4</v>
      </c>
      <c r="F12" s="111"/>
      <c r="G12" s="111" t="s">
        <v>4</v>
      </c>
      <c r="H12" s="111" t="s">
        <v>4</v>
      </c>
      <c r="I12" s="111"/>
      <c r="J12" s="111" t="s">
        <v>4</v>
      </c>
      <c r="K12" s="111"/>
      <c r="L12" s="111" t="s">
        <v>4</v>
      </c>
      <c r="M12" s="111"/>
      <c r="N12" s="111" t="s">
        <v>4</v>
      </c>
      <c r="O12" s="111"/>
      <c r="P12" s="111" t="s">
        <v>4</v>
      </c>
      <c r="Q12" s="111"/>
      <c r="R12" s="111" t="s">
        <v>4</v>
      </c>
      <c r="S12" s="111"/>
      <c r="T12" s="111" t="s">
        <v>4</v>
      </c>
    </row>
    <row r="13" spans="1:20" s="116" customFormat="1">
      <c r="A13" s="113"/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5"/>
      <c r="M13" s="114"/>
      <c r="N13" s="115"/>
      <c r="O13" s="114"/>
      <c r="P13" s="115"/>
      <c r="Q13" s="115"/>
      <c r="R13" s="114"/>
      <c r="S13" s="114"/>
      <c r="T13" s="114"/>
    </row>
    <row r="14" spans="1:20" s="120" customFormat="1" ht="28.5" hidden="1">
      <c r="A14" s="124" t="s">
        <v>71</v>
      </c>
      <c r="B14" s="117" t="s">
        <v>37</v>
      </c>
      <c r="C14" s="127">
        <v>11700</v>
      </c>
      <c r="D14" s="119"/>
      <c r="E14" s="127">
        <v>600</v>
      </c>
      <c r="F14" s="119"/>
      <c r="G14" s="127"/>
      <c r="H14" s="127">
        <v>13427</v>
      </c>
      <c r="I14" s="119"/>
      <c r="J14" s="127"/>
      <c r="K14" s="119"/>
      <c r="L14" s="127"/>
      <c r="M14" s="119"/>
      <c r="N14" s="127"/>
      <c r="O14" s="119"/>
      <c r="P14" s="127"/>
      <c r="R14" s="127"/>
      <c r="T14" s="141">
        <f>SUM(C14,E14,G14,H14,J14,L14,N14,P14,R14)</f>
        <v>25727</v>
      </c>
    </row>
    <row r="15" spans="1:20" s="120" customFormat="1" ht="31.5" hidden="1" customHeight="1">
      <c r="A15" s="121" t="s">
        <v>66</v>
      </c>
      <c r="B15" s="122"/>
      <c r="C15" s="123"/>
      <c r="D15" s="119"/>
      <c r="E15" s="123"/>
      <c r="F15" s="119"/>
      <c r="G15" s="123"/>
      <c r="H15" s="123"/>
      <c r="I15" s="119"/>
      <c r="J15" s="123"/>
      <c r="K15" s="119"/>
      <c r="L15" s="123"/>
      <c r="M15" s="119"/>
      <c r="N15" s="123"/>
      <c r="O15" s="119"/>
      <c r="P15" s="123"/>
      <c r="R15" s="123"/>
      <c r="T15" s="118">
        <f>SUM(C15,E15,G15,H15,J15,L15,N15,P15,R15)</f>
        <v>0</v>
      </c>
    </row>
    <row r="16" spans="1:20" s="120" customFormat="1" ht="15.75" thickBot="1">
      <c r="A16" s="124" t="s">
        <v>160</v>
      </c>
      <c r="B16" s="117"/>
      <c r="C16" s="248">
        <v>19257</v>
      </c>
      <c r="D16" s="119"/>
      <c r="E16" s="248">
        <v>15702</v>
      </c>
      <c r="F16" s="119"/>
      <c r="G16" s="248">
        <v>0</v>
      </c>
      <c r="H16" s="248">
        <v>10004</v>
      </c>
      <c r="I16" s="119"/>
      <c r="J16" s="248">
        <v>0</v>
      </c>
      <c r="K16" s="119"/>
      <c r="L16" s="248">
        <v>0</v>
      </c>
      <c r="M16" s="119"/>
      <c r="N16" s="248">
        <v>0</v>
      </c>
      <c r="O16" s="119"/>
      <c r="P16" s="248">
        <v>0</v>
      </c>
      <c r="R16" s="248">
        <v>0</v>
      </c>
      <c r="T16" s="248">
        <v>44963</v>
      </c>
    </row>
    <row r="17" spans="1:20" s="120" customFormat="1" ht="15.75" thickTop="1">
      <c r="A17" s="124"/>
      <c r="B17" s="117"/>
      <c r="D17" s="119"/>
      <c r="F17" s="119"/>
      <c r="I17" s="119"/>
      <c r="K17" s="119"/>
      <c r="M17" s="119"/>
      <c r="O17" s="119"/>
    </row>
    <row r="18" spans="1:20" s="120" customFormat="1">
      <c r="A18" s="126" t="s">
        <v>141</v>
      </c>
      <c r="B18" s="125"/>
    </row>
    <row r="19" spans="1:20" s="120" customFormat="1" ht="30" hidden="1">
      <c r="A19" s="121" t="s">
        <v>72</v>
      </c>
      <c r="B19" s="125"/>
      <c r="T19" s="120">
        <f>SUM(C19,E19,G19,H19,J19,L19,N19,P19,R19)</f>
        <v>0</v>
      </c>
    </row>
    <row r="20" spans="1:20" s="120" customFormat="1" hidden="1">
      <c r="A20" s="4" t="s">
        <v>67</v>
      </c>
      <c r="B20" s="117"/>
      <c r="D20" s="119"/>
      <c r="F20" s="119"/>
      <c r="I20" s="119"/>
      <c r="K20" s="119"/>
      <c r="M20" s="119"/>
      <c r="O20" s="119"/>
      <c r="T20" s="120">
        <f>SUM(C20,E20,G20,H20,J20,L20,N20,P20,R20)</f>
        <v>0</v>
      </c>
    </row>
    <row r="21" spans="1:20" s="120" customFormat="1" hidden="1">
      <c r="A21" s="4" t="s">
        <v>68</v>
      </c>
      <c r="B21" s="117"/>
      <c r="D21" s="119"/>
      <c r="F21" s="119"/>
      <c r="I21" s="119"/>
      <c r="K21" s="119"/>
      <c r="M21" s="119"/>
      <c r="O21" s="119"/>
      <c r="T21" s="120">
        <f>SUM(C21,E21,G21,H21,J21,L21,N21,P21,R21)</f>
        <v>0</v>
      </c>
    </row>
    <row r="22" spans="1:20" s="120" customFormat="1" ht="30" hidden="1">
      <c r="A22" s="10" t="s">
        <v>99</v>
      </c>
      <c r="B22" s="117"/>
      <c r="D22" s="119"/>
      <c r="F22" s="119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>
        <f>SUM(C22,E22,G22,H22,J22,L22,N22,P22,R22)</f>
        <v>0</v>
      </c>
    </row>
    <row r="23" spans="1:20" s="120" customFormat="1" ht="10.5" customHeight="1">
      <c r="A23" s="126"/>
      <c r="B23" s="125"/>
    </row>
    <row r="24" spans="1:20" s="120" customFormat="1">
      <c r="A24" s="142" t="s">
        <v>123</v>
      </c>
      <c r="B24" s="117"/>
      <c r="C24" s="133">
        <v>847</v>
      </c>
      <c r="D24" s="133"/>
      <c r="E24" s="133">
        <v>4659</v>
      </c>
      <c r="F24" s="119"/>
      <c r="H24" s="120">
        <v>0</v>
      </c>
      <c r="I24" s="119"/>
      <c r="K24" s="119"/>
      <c r="M24" s="119"/>
      <c r="O24" s="119"/>
      <c r="T24" s="187">
        <f>SUM(C24,E24,G24,H24,J24,L24,N24,P24,R24)</f>
        <v>5506</v>
      </c>
    </row>
    <row r="25" spans="1:20" s="120" customFormat="1" ht="9" customHeight="1">
      <c r="A25" s="142"/>
      <c r="B25" s="117"/>
      <c r="D25" s="119"/>
      <c r="F25" s="119"/>
      <c r="H25" s="187"/>
      <c r="I25" s="119"/>
      <c r="K25" s="119"/>
      <c r="M25" s="119"/>
      <c r="O25" s="119"/>
      <c r="T25" s="187"/>
    </row>
    <row r="26" spans="1:20" s="120" customFormat="1" ht="21.75" customHeight="1">
      <c r="A26" s="258" t="s">
        <v>130</v>
      </c>
      <c r="B26" s="117"/>
      <c r="C26" s="127">
        <v>0</v>
      </c>
      <c r="D26" s="119"/>
      <c r="E26" s="127">
        <v>0</v>
      </c>
      <c r="F26" s="119"/>
      <c r="H26" s="257">
        <v>6025</v>
      </c>
      <c r="I26" s="119"/>
      <c r="K26" s="119"/>
      <c r="M26" s="119"/>
      <c r="O26" s="119"/>
      <c r="T26" s="257">
        <f>SUM(C26,E26,G26,H26,J26,L26,N26,P26,R26)</f>
        <v>6025</v>
      </c>
    </row>
    <row r="27" spans="1:20" s="120" customFormat="1" ht="17.25" customHeight="1">
      <c r="A27" s="256" t="s">
        <v>134</v>
      </c>
      <c r="B27" s="117"/>
      <c r="C27" s="120">
        <v>0</v>
      </c>
      <c r="D27" s="119"/>
      <c r="E27" s="120">
        <v>0</v>
      </c>
      <c r="F27" s="119"/>
      <c r="H27" s="261">
        <v>6025</v>
      </c>
      <c r="I27" s="262"/>
      <c r="J27" s="263"/>
      <c r="K27" s="262"/>
      <c r="L27" s="263"/>
      <c r="M27" s="262"/>
      <c r="N27" s="263"/>
      <c r="O27" s="262"/>
      <c r="P27" s="263"/>
      <c r="Q27" s="263"/>
      <c r="R27" s="263"/>
      <c r="S27" s="263"/>
      <c r="T27" s="261">
        <f>SUM(C27:H27)</f>
        <v>6025</v>
      </c>
    </row>
    <row r="28" spans="1:20" s="120" customFormat="1" ht="32.25" customHeight="1">
      <c r="A28" s="256" t="s">
        <v>131</v>
      </c>
      <c r="B28" s="117"/>
      <c r="C28" s="120">
        <v>0</v>
      </c>
      <c r="D28" s="119"/>
      <c r="E28" s="120">
        <v>0</v>
      </c>
      <c r="F28" s="119"/>
      <c r="H28" s="189">
        <v>0</v>
      </c>
      <c r="I28" s="119"/>
      <c r="K28" s="119"/>
      <c r="M28" s="119"/>
      <c r="O28" s="119"/>
      <c r="T28" s="189">
        <f>SUM(C28:H28)</f>
        <v>0</v>
      </c>
    </row>
    <row r="29" spans="1:20" s="120" customFormat="1" ht="10.5" customHeight="1">
      <c r="A29" s="256"/>
      <c r="B29" s="117"/>
      <c r="D29" s="119"/>
      <c r="F29" s="119"/>
      <c r="H29" s="189"/>
      <c r="I29" s="119"/>
      <c r="K29" s="119"/>
      <c r="M29" s="119"/>
      <c r="O29" s="119"/>
      <c r="T29" s="189"/>
    </row>
    <row r="30" spans="1:20" s="120" customFormat="1">
      <c r="A30" s="268" t="s">
        <v>161</v>
      </c>
      <c r="B30" s="117">
        <v>2.1800000000000002</v>
      </c>
      <c r="D30" s="119"/>
      <c r="F30" s="119"/>
      <c r="H30" s="189">
        <v>-5473</v>
      </c>
      <c r="I30" s="119"/>
      <c r="K30" s="119"/>
      <c r="M30" s="119"/>
      <c r="O30" s="119"/>
      <c r="T30" s="189">
        <f>SUM(C30:H30)</f>
        <v>-5473</v>
      </c>
    </row>
    <row r="31" spans="1:20" s="120" customFormat="1" ht="18.75" customHeight="1">
      <c r="A31" s="4"/>
      <c r="B31" s="117"/>
      <c r="D31" s="119"/>
      <c r="F31" s="119"/>
      <c r="I31" s="119"/>
      <c r="K31" s="119"/>
      <c r="M31" s="119"/>
      <c r="O31" s="119"/>
    </row>
    <row r="32" spans="1:20" s="120" customFormat="1" hidden="1">
      <c r="A32" s="121" t="s">
        <v>69</v>
      </c>
      <c r="B32" s="117"/>
      <c r="D32" s="119"/>
      <c r="F32" s="119"/>
      <c r="I32" s="119"/>
      <c r="K32" s="119"/>
      <c r="M32" s="119"/>
      <c r="O32" s="119"/>
      <c r="T32" s="127">
        <f>SUM(C32,E32,G32,H32,J32,L32,N32,P32,R32)</f>
        <v>0</v>
      </c>
    </row>
    <row r="33" spans="1:21" s="120" customFormat="1" hidden="1">
      <c r="A33" s="121"/>
      <c r="B33" s="117"/>
      <c r="D33" s="119"/>
      <c r="F33" s="119"/>
      <c r="I33" s="119"/>
      <c r="K33" s="119"/>
      <c r="M33" s="119"/>
      <c r="O33" s="119"/>
    </row>
    <row r="34" spans="1:21" s="120" customFormat="1" ht="15.75" thickBot="1">
      <c r="A34" s="124" t="s">
        <v>146</v>
      </c>
      <c r="B34" s="117">
        <v>16</v>
      </c>
      <c r="C34" s="248">
        <f>C16+C24+C26</f>
        <v>20104</v>
      </c>
      <c r="D34" s="119"/>
      <c r="E34" s="248">
        <f>E16+E24+E26</f>
        <v>20361</v>
      </c>
      <c r="F34" s="119"/>
      <c r="G34" s="248">
        <f>SUM(G16,G18,G23,G24:G32)</f>
        <v>0</v>
      </c>
      <c r="H34" s="248">
        <f>H16+H24+H26+H30</f>
        <v>10556</v>
      </c>
      <c r="I34" s="119"/>
      <c r="J34" s="248">
        <f>SUM(J16,J18,J23,J24:J32)</f>
        <v>0</v>
      </c>
      <c r="K34" s="119"/>
      <c r="L34" s="248">
        <f>SUM(L16,L18,L23,L24:L32)</f>
        <v>0</v>
      </c>
      <c r="M34" s="119"/>
      <c r="N34" s="248">
        <f>SUM(N16,N18,N23,N24:N32)</f>
        <v>0</v>
      </c>
      <c r="O34" s="119"/>
      <c r="P34" s="248">
        <f>SUM(P16,P18,P23,P24:P32)</f>
        <v>0</v>
      </c>
      <c r="R34" s="248">
        <f>SUM(R16,R18,R23,R24:R32)</f>
        <v>0</v>
      </c>
      <c r="T34" s="248">
        <f>SUM(T16:T31)-T27</f>
        <v>51021</v>
      </c>
    </row>
    <row r="35" spans="1:21" s="120" customFormat="1" ht="16.5" customHeight="1" thickTop="1">
      <c r="A35" s="4"/>
      <c r="B35" s="117"/>
      <c r="D35" s="119"/>
      <c r="F35" s="119"/>
      <c r="I35" s="119"/>
      <c r="K35" s="119"/>
      <c r="M35" s="119"/>
      <c r="O35" s="119"/>
      <c r="T35" s="123"/>
    </row>
    <row r="36" spans="1:21" s="120" customFormat="1">
      <c r="A36" s="126" t="s">
        <v>173</v>
      </c>
      <c r="B36" s="125"/>
      <c r="G36" s="127"/>
      <c r="J36" s="127"/>
      <c r="L36" s="127"/>
      <c r="N36" s="127"/>
      <c r="P36" s="127"/>
      <c r="R36" s="127"/>
    </row>
    <row r="37" spans="1:21" s="120" customFormat="1" ht="9" customHeight="1">
      <c r="A37" s="126"/>
      <c r="B37" s="125"/>
    </row>
    <row r="38" spans="1:21" s="120" customFormat="1" hidden="1">
      <c r="A38" s="4" t="s">
        <v>67</v>
      </c>
      <c r="B38" s="117"/>
      <c r="D38" s="119"/>
      <c r="F38" s="119"/>
      <c r="I38" s="119"/>
      <c r="K38" s="119"/>
      <c r="M38" s="119"/>
      <c r="O38" s="119"/>
      <c r="T38" s="120">
        <f>SUM(C38,E38,G38,H38,J38,L38,N38,P38,R38)</f>
        <v>0</v>
      </c>
    </row>
    <row r="39" spans="1:21" s="120" customFormat="1" hidden="1">
      <c r="A39" s="4" t="s">
        <v>68</v>
      </c>
      <c r="B39" s="117"/>
      <c r="D39" s="119"/>
      <c r="F39" s="119"/>
      <c r="I39" s="119"/>
      <c r="K39" s="119"/>
      <c r="M39" s="119"/>
      <c r="O39" s="119"/>
      <c r="T39" s="120">
        <f>SUM(C39,E39,G39,H39,J39,L39,N39,P39,R39)</f>
        <v>0</v>
      </c>
    </row>
    <row r="40" spans="1:21" s="120" customFormat="1" ht="7.5" hidden="1" customHeight="1">
      <c r="A40" s="4"/>
      <c r="B40" s="117"/>
      <c r="D40" s="119"/>
      <c r="F40" s="119"/>
      <c r="I40" s="119"/>
      <c r="K40" s="119"/>
      <c r="M40" s="119"/>
      <c r="O40" s="119"/>
    </row>
    <row r="41" spans="1:21" s="249" customFormat="1" ht="30" hidden="1">
      <c r="A41" s="195" t="s">
        <v>99</v>
      </c>
      <c r="B41" s="192"/>
      <c r="C41" s="193">
        <v>0</v>
      </c>
      <c r="D41" s="193"/>
      <c r="E41" s="193">
        <v>0</v>
      </c>
      <c r="F41" s="194"/>
      <c r="G41" s="193">
        <v>-800</v>
      </c>
      <c r="H41" s="189"/>
      <c r="T41" s="189">
        <f>H41</f>
        <v>0</v>
      </c>
    </row>
    <row r="42" spans="1:21" s="120" customFormat="1" ht="1.5" hidden="1" customHeight="1">
      <c r="A42" s="126"/>
      <c r="B42" s="125"/>
      <c r="H42" s="189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</row>
    <row r="43" spans="1:21" s="120" customFormat="1" hidden="1">
      <c r="A43" s="142" t="s">
        <v>152</v>
      </c>
      <c r="B43" s="117"/>
      <c r="C43" s="133"/>
      <c r="D43" s="133"/>
      <c r="E43" s="133"/>
      <c r="F43" s="119"/>
      <c r="H43" s="120">
        <v>0</v>
      </c>
      <c r="I43" s="119"/>
      <c r="K43" s="119"/>
      <c r="M43" s="119"/>
      <c r="O43" s="119"/>
      <c r="T43" s="187">
        <f>SUM(C43,E43,G43,H43,J43,L43,N43,P43,R43)</f>
        <v>0</v>
      </c>
    </row>
    <row r="44" spans="1:21" s="120" customFormat="1" ht="9" hidden="1" customHeight="1">
      <c r="A44" s="142"/>
      <c r="B44" s="117"/>
      <c r="D44" s="119"/>
      <c r="F44" s="119"/>
      <c r="H44" s="187"/>
      <c r="I44" s="119"/>
      <c r="K44" s="119"/>
      <c r="M44" s="119"/>
      <c r="O44" s="119"/>
      <c r="T44" s="187"/>
    </row>
    <row r="45" spans="1:21" s="120" customFormat="1">
      <c r="A45" s="258" t="s">
        <v>166</v>
      </c>
      <c r="B45" s="117"/>
      <c r="C45" s="127">
        <v>0</v>
      </c>
      <c r="D45" s="119"/>
      <c r="E45" s="127">
        <v>0</v>
      </c>
      <c r="F45" s="119"/>
      <c r="H45" s="257">
        <v>3454</v>
      </c>
      <c r="I45" s="189"/>
      <c r="J45" s="188"/>
      <c r="K45" s="189"/>
      <c r="L45" s="188"/>
      <c r="M45" s="189"/>
      <c r="N45" s="188"/>
      <c r="O45" s="189"/>
      <c r="P45" s="188"/>
      <c r="Q45" s="188"/>
      <c r="R45" s="188"/>
      <c r="S45" s="188"/>
      <c r="T45" s="257">
        <f>SUM(C45,E45,G45,H45,J45,L45,N45,P45,R45)</f>
        <v>3454</v>
      </c>
      <c r="U45" s="188"/>
    </row>
    <row r="46" spans="1:21" s="120" customFormat="1">
      <c r="A46" s="256" t="s">
        <v>167</v>
      </c>
      <c r="B46" s="117"/>
      <c r="C46" s="120">
        <v>0</v>
      </c>
      <c r="D46" s="119"/>
      <c r="E46" s="120">
        <v>0</v>
      </c>
      <c r="F46" s="119"/>
      <c r="H46" s="261">
        <v>3454</v>
      </c>
      <c r="I46" s="189"/>
      <c r="J46" s="188"/>
      <c r="K46" s="189"/>
      <c r="L46" s="188"/>
      <c r="M46" s="189"/>
      <c r="N46" s="188"/>
      <c r="O46" s="189"/>
      <c r="P46" s="188"/>
      <c r="Q46" s="188"/>
      <c r="R46" s="188"/>
      <c r="S46" s="188"/>
      <c r="T46" s="261">
        <f>SUM(C46:H46)</f>
        <v>3454</v>
      </c>
      <c r="U46" s="188"/>
    </row>
    <row r="47" spans="1:21" s="120" customFormat="1" ht="30">
      <c r="A47" s="256" t="s">
        <v>131</v>
      </c>
      <c r="B47" s="117"/>
      <c r="C47" s="120">
        <v>0</v>
      </c>
      <c r="D47" s="119"/>
      <c r="E47" s="120">
        <v>0</v>
      </c>
      <c r="F47" s="119"/>
      <c r="H47" s="189">
        <v>0</v>
      </c>
      <c r="I47" s="189"/>
      <c r="J47" s="188"/>
      <c r="K47" s="189"/>
      <c r="L47" s="188"/>
      <c r="M47" s="189"/>
      <c r="N47" s="188"/>
      <c r="O47" s="189"/>
      <c r="P47" s="188"/>
      <c r="Q47" s="188"/>
      <c r="R47" s="188"/>
      <c r="S47" s="188"/>
      <c r="T47" s="189">
        <f>SUM(C47:H47)</f>
        <v>0</v>
      </c>
      <c r="U47" s="188"/>
    </row>
    <row r="48" spans="1:21" s="120" customFormat="1" ht="9" customHeight="1">
      <c r="A48" s="256"/>
      <c r="B48" s="117"/>
      <c r="D48" s="119"/>
      <c r="F48" s="119"/>
      <c r="H48" s="189"/>
      <c r="I48" s="189"/>
      <c r="J48" s="188"/>
      <c r="K48" s="189"/>
      <c r="L48" s="188"/>
      <c r="M48" s="189"/>
      <c r="N48" s="188"/>
      <c r="O48" s="189"/>
      <c r="P48" s="188"/>
      <c r="Q48" s="188"/>
      <c r="R48" s="188"/>
      <c r="S48" s="188"/>
      <c r="T48" s="189"/>
      <c r="U48" s="188"/>
    </row>
    <row r="49" spans="1:21" s="120" customFormat="1" hidden="1">
      <c r="A49" s="268" t="s">
        <v>147</v>
      </c>
      <c r="B49" s="117">
        <v>2.1800000000000002</v>
      </c>
      <c r="D49" s="119"/>
      <c r="F49" s="119"/>
      <c r="H49" s="189"/>
      <c r="I49" s="189"/>
      <c r="J49" s="188"/>
      <c r="K49" s="189"/>
      <c r="L49" s="188"/>
      <c r="M49" s="189"/>
      <c r="N49" s="188"/>
      <c r="O49" s="189"/>
      <c r="P49" s="188"/>
      <c r="Q49" s="188"/>
      <c r="R49" s="188"/>
      <c r="S49" s="188"/>
      <c r="T49" s="189">
        <f>SUM(C49:H49)</f>
        <v>0</v>
      </c>
      <c r="U49" s="188"/>
    </row>
    <row r="50" spans="1:21" s="120" customFormat="1" ht="12" hidden="1" customHeight="1">
      <c r="A50" s="4"/>
      <c r="B50" s="117"/>
      <c r="D50" s="119"/>
      <c r="F50" s="119"/>
      <c r="H50" s="188"/>
      <c r="I50" s="189"/>
      <c r="J50" s="188"/>
      <c r="K50" s="189"/>
      <c r="L50" s="188"/>
      <c r="M50" s="189"/>
      <c r="N50" s="188"/>
      <c r="O50" s="189"/>
      <c r="P50" s="188"/>
      <c r="Q50" s="188"/>
      <c r="R50" s="188"/>
      <c r="S50" s="188"/>
      <c r="T50" s="188"/>
      <c r="U50" s="188"/>
    </row>
    <row r="51" spans="1:21" s="120" customFormat="1" hidden="1">
      <c r="A51" s="121" t="s">
        <v>69</v>
      </c>
      <c r="B51" s="117"/>
      <c r="D51" s="119"/>
      <c r="F51" s="119"/>
      <c r="H51" s="188"/>
      <c r="I51" s="189"/>
      <c r="J51" s="188"/>
      <c r="K51" s="189"/>
      <c r="L51" s="188"/>
      <c r="M51" s="189"/>
      <c r="N51" s="188"/>
      <c r="O51" s="189"/>
      <c r="P51" s="188"/>
      <c r="Q51" s="188"/>
      <c r="R51" s="188"/>
      <c r="S51" s="188"/>
      <c r="T51" s="188">
        <f>SUM(C51,E51,G51,H51,J51,L51,N51,P51,R51)</f>
        <v>0</v>
      </c>
      <c r="U51" s="188"/>
    </row>
    <row r="52" spans="1:21" s="120" customFormat="1" ht="15.75" thickBot="1">
      <c r="A52" s="124" t="s">
        <v>171</v>
      </c>
      <c r="B52" s="117">
        <v>16</v>
      </c>
      <c r="C52" s="248">
        <f>SUM(C34:C43)</f>
        <v>20104</v>
      </c>
      <c r="D52" s="119"/>
      <c r="E52" s="248">
        <f>SUM(E34:E43)</f>
        <v>20361</v>
      </c>
      <c r="F52" s="119"/>
      <c r="G52" s="248">
        <f>SUM(G34,G36,G42,G45:G51)</f>
        <v>0</v>
      </c>
      <c r="H52" s="250">
        <f>H34+H45+H49</f>
        <v>14010</v>
      </c>
      <c r="I52" s="189"/>
      <c r="J52" s="250">
        <f>SUM(J34,J36,J42,J45:J51)</f>
        <v>0</v>
      </c>
      <c r="K52" s="189"/>
      <c r="L52" s="250">
        <f>SUM(L34,L36,L42,L45:L51)</f>
        <v>0</v>
      </c>
      <c r="M52" s="189"/>
      <c r="N52" s="250">
        <f>SUM(N34,N36,N42,N45:N51)</f>
        <v>0</v>
      </c>
      <c r="O52" s="189"/>
      <c r="P52" s="250">
        <f>SUM(P34,P36,P42,P45:P51)</f>
        <v>0</v>
      </c>
      <c r="Q52" s="188"/>
      <c r="R52" s="250">
        <f>SUM(R34,R36,R42,R45:R51)</f>
        <v>0</v>
      </c>
      <c r="S52" s="188"/>
      <c r="T52" s="250">
        <f>SUM(T34:T45)+T49</f>
        <v>54475</v>
      </c>
      <c r="U52" s="188"/>
    </row>
    <row r="53" spans="1:21" s="120" customFormat="1" ht="15.75" thickTop="1">
      <c r="A53" s="124"/>
      <c r="B53" s="283" t="s">
        <v>37</v>
      </c>
      <c r="D53" s="119"/>
      <c r="F53" s="119"/>
      <c r="I53" s="119"/>
      <c r="K53" s="119"/>
      <c r="M53" s="119"/>
      <c r="N53" s="119"/>
      <c r="O53" s="119"/>
      <c r="P53" s="119"/>
      <c r="Q53" s="119"/>
    </row>
    <row r="54" spans="1:21" s="120" customFormat="1">
      <c r="A54" s="124"/>
      <c r="B54" s="117"/>
      <c r="D54" s="119"/>
      <c r="F54" s="119"/>
      <c r="I54" s="119"/>
      <c r="K54" s="119"/>
      <c r="M54" s="119"/>
      <c r="N54" s="119"/>
      <c r="O54" s="119"/>
      <c r="P54" s="119"/>
      <c r="Q54" s="119"/>
      <c r="T54" s="281">
        <f>T52-SFP!D33</f>
        <v>0</v>
      </c>
    </row>
    <row r="55" spans="1:21" s="120" customFormat="1">
      <c r="A55" s="124"/>
      <c r="B55" s="117"/>
      <c r="D55" s="119"/>
      <c r="F55" s="119"/>
      <c r="I55" s="119"/>
      <c r="K55" s="119"/>
      <c r="M55" s="119"/>
      <c r="N55" s="119"/>
      <c r="O55" s="119"/>
      <c r="P55" s="119"/>
      <c r="Q55" s="119"/>
    </row>
    <row r="56" spans="1:21" s="131" customFormat="1">
      <c r="A56" s="36" t="str">
        <f>'IS_by type_version 1'!A60</f>
        <v>Приложенията на страници от 5 до 51 са неразделна част от финансовия отчет.</v>
      </c>
      <c r="B56" s="128"/>
      <c r="C56" s="129"/>
      <c r="D56" s="129"/>
      <c r="E56" s="129"/>
      <c r="F56" s="129"/>
      <c r="G56" s="130"/>
      <c r="H56" s="130"/>
      <c r="T56" s="132"/>
    </row>
    <row r="57" spans="1:21" s="131" customFormat="1">
      <c r="A57" s="1"/>
      <c r="B57" s="11"/>
      <c r="C57" s="130"/>
      <c r="D57" s="130"/>
      <c r="E57" s="130"/>
      <c r="F57" s="130"/>
      <c r="G57" s="130"/>
      <c r="H57" s="130"/>
      <c r="T57" s="132"/>
    </row>
    <row r="58" spans="1:21" s="133" customFormat="1">
      <c r="A58" s="83"/>
      <c r="B58" s="63"/>
      <c r="S58" s="119"/>
      <c r="T58" s="120"/>
    </row>
    <row r="59" spans="1:21">
      <c r="A59" s="232" t="s">
        <v>75</v>
      </c>
      <c r="B59" s="63"/>
    </row>
    <row r="60" spans="1:21">
      <c r="A60" s="144" t="s">
        <v>103</v>
      </c>
      <c r="B60" s="63"/>
    </row>
    <row r="61" spans="1:21">
      <c r="A61" s="144"/>
      <c r="B61" s="63"/>
    </row>
    <row r="62" spans="1:21">
      <c r="A62" s="144"/>
      <c r="B62" s="22"/>
    </row>
    <row r="63" spans="1:21">
      <c r="A63" s="19"/>
      <c r="B63" s="22"/>
    </row>
    <row r="64" spans="1:21">
      <c r="A64" s="20" t="s">
        <v>118</v>
      </c>
      <c r="B64" s="137"/>
    </row>
    <row r="65" spans="1:2">
      <c r="A65" s="145" t="s">
        <v>104</v>
      </c>
      <c r="B65" s="138"/>
    </row>
    <row r="66" spans="1:2">
      <c r="A66" s="139"/>
      <c r="B66" s="139"/>
    </row>
    <row r="75" spans="1:2">
      <c r="A75" s="140"/>
      <c r="B75" s="140"/>
    </row>
  </sheetData>
  <mergeCells count="11">
    <mergeCell ref="T10:T11"/>
    <mergeCell ref="N10:N11"/>
    <mergeCell ref="P10:P11"/>
    <mergeCell ref="R10:R11"/>
    <mergeCell ref="C10:C11"/>
    <mergeCell ref="E10:E11"/>
    <mergeCell ref="J10:J11"/>
    <mergeCell ref="L10:L11"/>
    <mergeCell ref="G5:G6"/>
    <mergeCell ref="G10:G11"/>
    <mergeCell ref="H10:H11"/>
  </mergeCells>
  <phoneticPr fontId="0" type="noConversion"/>
  <pageMargins left="0.74803149606299213" right="0.31496062992125984" top="0.39370078740157483" bottom="0.39370078740157483" header="0.55118110236220474" footer="0.51181102362204722"/>
  <pageSetup paperSize="9" scale="70" firstPageNumber="4" orientation="portrait" blackAndWhite="1" useFirstPageNumber="1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IS_by type_version 1</vt:lpstr>
      <vt:lpstr>SFP</vt:lpstr>
      <vt:lpstr>SCFs</vt:lpstr>
      <vt:lpstr>EQS</vt:lpstr>
      <vt:lpstr>EQS!Print_Area</vt:lpstr>
      <vt:lpstr>'IS_by type_version 1'!Print_Area</vt:lpstr>
      <vt:lpstr>SCFs!Print_Area</vt:lpstr>
      <vt:lpstr>SFP!Print_Area</vt:lpstr>
      <vt:lpstr>'IS_by type_version 1'!Print_Titles</vt:lpstr>
    </vt:vector>
  </TitlesOfParts>
  <Company>Ernst &amp; Young 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 Demerdjiev</dc:creator>
  <cp:lastModifiedBy>PPetkova</cp:lastModifiedBy>
  <cp:lastPrinted>2018-07-30T06:17:04Z</cp:lastPrinted>
  <dcterms:created xsi:type="dcterms:W3CDTF">2003-02-07T14:36:34Z</dcterms:created>
  <dcterms:modified xsi:type="dcterms:W3CDTF">2018-07-30T06:17:54Z</dcterms:modified>
</cp:coreProperties>
</file>