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085" windowWidth="10800" windowHeight="4110" tabRatio="573" firstSheet="2" activeTab="5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5725"/>
</workbook>
</file>

<file path=xl/calcChain.xml><?xml version="1.0" encoding="utf-8"?>
<calcChain xmlns="http://schemas.openxmlformats.org/spreadsheetml/2006/main">
  <c r="G17" i="1"/>
  <c r="H17"/>
  <c r="C19"/>
  <c r="D19"/>
  <c r="G21"/>
  <c r="G25" s="1"/>
  <c r="H21"/>
  <c r="H25" s="1"/>
  <c r="C27"/>
  <c r="D27"/>
  <c r="G27"/>
  <c r="G33" s="1"/>
  <c r="H27"/>
  <c r="H33" s="1"/>
  <c r="C32"/>
  <c r="D32"/>
  <c r="C34"/>
  <c r="D34"/>
  <c r="D45" s="1"/>
  <c r="C39"/>
  <c r="D39"/>
  <c r="G49"/>
  <c r="G55" s="1"/>
  <c r="H49"/>
  <c r="H55" s="1"/>
  <c r="C51"/>
  <c r="D51"/>
  <c r="G61"/>
  <c r="G71" s="1"/>
  <c r="G79" s="1"/>
  <c r="H61"/>
  <c r="H71" s="1"/>
  <c r="H79" s="1"/>
  <c r="C64"/>
  <c r="D64"/>
  <c r="C75"/>
  <c r="D75"/>
  <c r="C78"/>
  <c r="D78"/>
  <c r="D84" s="1"/>
  <c r="C84"/>
  <c r="C91"/>
  <c r="D91"/>
  <c r="B2" i="2"/>
  <c r="H2"/>
  <c r="B3"/>
  <c r="H3"/>
  <c r="B4"/>
  <c r="G13"/>
  <c r="H13"/>
  <c r="C19"/>
  <c r="D19"/>
  <c r="G24"/>
  <c r="H24"/>
  <c r="C26"/>
  <c r="D26"/>
  <c r="C35"/>
  <c r="D35"/>
  <c r="B4" i="3"/>
  <c r="D4"/>
  <c r="B5"/>
  <c r="D5"/>
  <c r="B6"/>
  <c r="C20"/>
  <c r="D20"/>
  <c r="C32"/>
  <c r="D32"/>
  <c r="C42"/>
  <c r="D42"/>
  <c r="B3" i="4"/>
  <c r="M3"/>
  <c r="B4"/>
  <c r="M4"/>
  <c r="B5"/>
  <c r="C11"/>
  <c r="D11"/>
  <c r="E11"/>
  <c r="F11"/>
  <c r="G11"/>
  <c r="I11"/>
  <c r="J11"/>
  <c r="M11"/>
  <c r="C12"/>
  <c r="D12"/>
  <c r="E12"/>
  <c r="F12"/>
  <c r="G12"/>
  <c r="H12"/>
  <c r="I12"/>
  <c r="J12"/>
  <c r="K12"/>
  <c r="K15" s="1"/>
  <c r="M12"/>
  <c r="L13"/>
  <c r="L14"/>
  <c r="D15"/>
  <c r="H15"/>
  <c r="I16"/>
  <c r="J16"/>
  <c r="C17"/>
  <c r="D17"/>
  <c r="E17"/>
  <c r="F17"/>
  <c r="G17"/>
  <c r="H17"/>
  <c r="I17"/>
  <c r="J17"/>
  <c r="K17"/>
  <c r="M17"/>
  <c r="L18"/>
  <c r="L19"/>
  <c r="L20"/>
  <c r="C21"/>
  <c r="D21"/>
  <c r="E21"/>
  <c r="L21" s="1"/>
  <c r="F21"/>
  <c r="G21"/>
  <c r="H21"/>
  <c r="I21"/>
  <c r="J21"/>
  <c r="K21"/>
  <c r="M21"/>
  <c r="L22"/>
  <c r="L23"/>
  <c r="C24"/>
  <c r="D24"/>
  <c r="E24"/>
  <c r="F24"/>
  <c r="G24"/>
  <c r="H24"/>
  <c r="I24"/>
  <c r="J24"/>
  <c r="K24"/>
  <c r="M24"/>
  <c r="L25"/>
  <c r="L26"/>
  <c r="L27"/>
  <c r="L28"/>
  <c r="L30"/>
  <c r="L31"/>
  <c r="C2" i="5"/>
  <c r="O2"/>
  <c r="C3"/>
  <c r="O3"/>
  <c r="G9"/>
  <c r="J9" s="1"/>
  <c r="R9" s="1"/>
  <c r="N9"/>
  <c r="Q9" s="1"/>
  <c r="G10"/>
  <c r="J10" s="1"/>
  <c r="N10"/>
  <c r="Q10" s="1"/>
  <c r="G11"/>
  <c r="J11" s="1"/>
  <c r="N11"/>
  <c r="Q11" s="1"/>
  <c r="G12"/>
  <c r="J12" s="1"/>
  <c r="R12" s="1"/>
  <c r="N12"/>
  <c r="Q12" s="1"/>
  <c r="G13"/>
  <c r="J13" s="1"/>
  <c r="R13" s="1"/>
  <c r="N13"/>
  <c r="Q13" s="1"/>
  <c r="G14"/>
  <c r="J14" s="1"/>
  <c r="N14"/>
  <c r="Q14"/>
  <c r="G15"/>
  <c r="J15" s="1"/>
  <c r="N15"/>
  <c r="Q15" s="1"/>
  <c r="G16"/>
  <c r="J16" s="1"/>
  <c r="R16" s="1"/>
  <c r="N16"/>
  <c r="Q16" s="1"/>
  <c r="D17"/>
  <c r="E17"/>
  <c r="E40" s="1"/>
  <c r="F17"/>
  <c r="H17"/>
  <c r="I17"/>
  <c r="K17"/>
  <c r="L17"/>
  <c r="M17"/>
  <c r="O17"/>
  <c r="P17"/>
  <c r="G18"/>
  <c r="J18" s="1"/>
  <c r="R18" s="1"/>
  <c r="N18"/>
  <c r="Q18" s="1"/>
  <c r="G19"/>
  <c r="J19" s="1"/>
  <c r="R19" s="1"/>
  <c r="N19"/>
  <c r="Q19" s="1"/>
  <c r="G20"/>
  <c r="J20" s="1"/>
  <c r="N20"/>
  <c r="Q20" s="1"/>
  <c r="G21"/>
  <c r="J21" s="1"/>
  <c r="N21"/>
  <c r="Q21"/>
  <c r="G22"/>
  <c r="J22" s="1"/>
  <c r="R22" s="1"/>
  <c r="N22"/>
  <c r="Q22" s="1"/>
  <c r="G23"/>
  <c r="J23" s="1"/>
  <c r="R23" s="1"/>
  <c r="N23"/>
  <c r="Q23" s="1"/>
  <c r="G24"/>
  <c r="J24" s="1"/>
  <c r="N24"/>
  <c r="Q24" s="1"/>
  <c r="D25"/>
  <c r="E25"/>
  <c r="F25"/>
  <c r="G25" s="1"/>
  <c r="J25" s="1"/>
  <c r="H25"/>
  <c r="I25"/>
  <c r="K25"/>
  <c r="L25"/>
  <c r="M25"/>
  <c r="O25"/>
  <c r="P25"/>
  <c r="D27"/>
  <c r="G27" s="1"/>
  <c r="E27"/>
  <c r="F27"/>
  <c r="H27"/>
  <c r="H38" s="1"/>
  <c r="I27"/>
  <c r="I38" s="1"/>
  <c r="I40" s="1"/>
  <c r="K27"/>
  <c r="L27"/>
  <c r="M27"/>
  <c r="O27"/>
  <c r="P27"/>
  <c r="G28"/>
  <c r="J28"/>
  <c r="R28" s="1"/>
  <c r="N28"/>
  <c r="Q28" s="1"/>
  <c r="G29"/>
  <c r="J29" s="1"/>
  <c r="N29"/>
  <c r="Q29"/>
  <c r="G30"/>
  <c r="J30" s="1"/>
  <c r="R30" s="1"/>
  <c r="N30"/>
  <c r="Q30"/>
  <c r="G31"/>
  <c r="J31" s="1"/>
  <c r="R31" s="1"/>
  <c r="N31"/>
  <c r="Q31" s="1"/>
  <c r="D32"/>
  <c r="E32"/>
  <c r="F32"/>
  <c r="H32"/>
  <c r="I32"/>
  <c r="K32"/>
  <c r="K38" s="1"/>
  <c r="L32"/>
  <c r="M32"/>
  <c r="O32"/>
  <c r="P32"/>
  <c r="G33"/>
  <c r="J33" s="1"/>
  <c r="R33" s="1"/>
  <c r="N33"/>
  <c r="Q33" s="1"/>
  <c r="G34"/>
  <c r="J34" s="1"/>
  <c r="R34" s="1"/>
  <c r="N34"/>
  <c r="Q34" s="1"/>
  <c r="G35"/>
  <c r="J35" s="1"/>
  <c r="N35"/>
  <c r="Q35" s="1"/>
  <c r="G36"/>
  <c r="J36" s="1"/>
  <c r="N36"/>
  <c r="Q36"/>
  <c r="G37"/>
  <c r="J37" s="1"/>
  <c r="R37" s="1"/>
  <c r="N37"/>
  <c r="Q37" s="1"/>
  <c r="E38"/>
  <c r="F38"/>
  <c r="M38"/>
  <c r="O38"/>
  <c r="G39"/>
  <c r="J39" s="1"/>
  <c r="N39"/>
  <c r="Q39" s="1"/>
  <c r="B3" i="6"/>
  <c r="E3"/>
  <c r="B4"/>
  <c r="E4"/>
  <c r="E9"/>
  <c r="C11"/>
  <c r="D11"/>
  <c r="E12"/>
  <c r="E13"/>
  <c r="E14"/>
  <c r="E15"/>
  <c r="C16"/>
  <c r="D16"/>
  <c r="E16" s="1"/>
  <c r="E17"/>
  <c r="E18"/>
  <c r="C19"/>
  <c r="E20"/>
  <c r="E21"/>
  <c r="C24"/>
  <c r="D24"/>
  <c r="E25"/>
  <c r="E26"/>
  <c r="E27"/>
  <c r="E28"/>
  <c r="E29"/>
  <c r="E30"/>
  <c r="E31"/>
  <c r="E32"/>
  <c r="C33"/>
  <c r="D33"/>
  <c r="E34"/>
  <c r="E35"/>
  <c r="E36"/>
  <c r="E37"/>
  <c r="C38"/>
  <c r="D38"/>
  <c r="E39"/>
  <c r="E40"/>
  <c r="E41"/>
  <c r="E42"/>
  <c r="C52"/>
  <c r="D52"/>
  <c r="E52" s="1"/>
  <c r="F52"/>
  <c r="E53"/>
  <c r="E54"/>
  <c r="E55"/>
  <c r="C56"/>
  <c r="C66" s="1"/>
  <c r="D56"/>
  <c r="D66" s="1"/>
  <c r="F56"/>
  <c r="E57"/>
  <c r="E58"/>
  <c r="E59"/>
  <c r="E60"/>
  <c r="E61"/>
  <c r="E62"/>
  <c r="E63"/>
  <c r="E64"/>
  <c r="E65"/>
  <c r="E68"/>
  <c r="C71"/>
  <c r="D71"/>
  <c r="F71"/>
  <c r="E72"/>
  <c r="E73"/>
  <c r="E74"/>
  <c r="C75"/>
  <c r="D75"/>
  <c r="F75"/>
  <c r="E76"/>
  <c r="E77"/>
  <c r="E78"/>
  <c r="E79"/>
  <c r="C80"/>
  <c r="D80"/>
  <c r="F80"/>
  <c r="E81"/>
  <c r="E82"/>
  <c r="E83"/>
  <c r="E84"/>
  <c r="E86"/>
  <c r="E87"/>
  <c r="E88"/>
  <c r="E89"/>
  <c r="C90"/>
  <c r="C85" s="1"/>
  <c r="C96" s="1"/>
  <c r="D90"/>
  <c r="D85" s="1"/>
  <c r="D96" s="1"/>
  <c r="F90"/>
  <c r="F85" s="1"/>
  <c r="E91"/>
  <c r="E92"/>
  <c r="E93"/>
  <c r="E94"/>
  <c r="E95"/>
  <c r="F102"/>
  <c r="F105" s="1"/>
  <c r="F103"/>
  <c r="F104"/>
  <c r="C105"/>
  <c r="D105"/>
  <c r="E105"/>
  <c r="B4" i="7"/>
  <c r="I4"/>
  <c r="B5"/>
  <c r="I5"/>
  <c r="I12"/>
  <c r="I13"/>
  <c r="I14"/>
  <c r="I15"/>
  <c r="I16"/>
  <c r="C17"/>
  <c r="D17"/>
  <c r="E17"/>
  <c r="F17"/>
  <c r="G17"/>
  <c r="H17"/>
  <c r="I19"/>
  <c r="I20"/>
  <c r="I21"/>
  <c r="I22"/>
  <c r="I23"/>
  <c r="I24"/>
  <c r="I25"/>
  <c r="C26"/>
  <c r="D26"/>
  <c r="E26"/>
  <c r="F26"/>
  <c r="G26"/>
  <c r="I26" s="1"/>
  <c r="H26"/>
  <c r="B5" i="8"/>
  <c r="F5"/>
  <c r="B6"/>
  <c r="F6"/>
  <c r="F12"/>
  <c r="F13"/>
  <c r="F14"/>
  <c r="F15"/>
  <c r="F16"/>
  <c r="F17"/>
  <c r="F18"/>
  <c r="F19"/>
  <c r="F20"/>
  <c r="F21"/>
  <c r="F22"/>
  <c r="F23"/>
  <c r="F24"/>
  <c r="F25"/>
  <c r="F26"/>
  <c r="C27"/>
  <c r="E27"/>
  <c r="F29"/>
  <c r="F44" s="1"/>
  <c r="F30"/>
  <c r="F31"/>
  <c r="F32"/>
  <c r="F33"/>
  <c r="F34"/>
  <c r="F35"/>
  <c r="F36"/>
  <c r="F37"/>
  <c r="F38"/>
  <c r="F39"/>
  <c r="F40"/>
  <c r="F41"/>
  <c r="F42"/>
  <c r="F43"/>
  <c r="C44"/>
  <c r="E44"/>
  <c r="F46"/>
  <c r="F47"/>
  <c r="F48"/>
  <c r="F49"/>
  <c r="F50"/>
  <c r="F51"/>
  <c r="F52"/>
  <c r="F53"/>
  <c r="F54"/>
  <c r="F55"/>
  <c r="F56"/>
  <c r="F57"/>
  <c r="F58"/>
  <c r="F59"/>
  <c r="F60"/>
  <c r="C61"/>
  <c r="C79" s="1"/>
  <c r="E61"/>
  <c r="F63"/>
  <c r="F64"/>
  <c r="F65"/>
  <c r="F66"/>
  <c r="F67"/>
  <c r="F68"/>
  <c r="F69"/>
  <c r="F70"/>
  <c r="F71"/>
  <c r="F72"/>
  <c r="F73"/>
  <c r="F74"/>
  <c r="F75"/>
  <c r="F76"/>
  <c r="F77"/>
  <c r="C78"/>
  <c r="E78"/>
  <c r="F78"/>
  <c r="F82"/>
  <c r="F83"/>
  <c r="F84"/>
  <c r="F85"/>
  <c r="F86"/>
  <c r="F87"/>
  <c r="F88"/>
  <c r="F89"/>
  <c r="F90"/>
  <c r="F91"/>
  <c r="F92"/>
  <c r="F93"/>
  <c r="F94"/>
  <c r="F95"/>
  <c r="F96"/>
  <c r="C97"/>
  <c r="C149" s="1"/>
  <c r="E97"/>
  <c r="F99"/>
  <c r="F100"/>
  <c r="F101"/>
  <c r="F114" s="1"/>
  <c r="F102"/>
  <c r="F103"/>
  <c r="F104"/>
  <c r="F105"/>
  <c r="F106"/>
  <c r="F107"/>
  <c r="F108"/>
  <c r="F109"/>
  <c r="F110"/>
  <c r="F111"/>
  <c r="F112"/>
  <c r="F113"/>
  <c r="C114"/>
  <c r="E114"/>
  <c r="F116"/>
  <c r="F117"/>
  <c r="F118"/>
  <c r="F119"/>
  <c r="F120"/>
  <c r="F121"/>
  <c r="F122"/>
  <c r="F123"/>
  <c r="F124"/>
  <c r="F125"/>
  <c r="F126"/>
  <c r="F127"/>
  <c r="F128"/>
  <c r="F129"/>
  <c r="F130"/>
  <c r="C131"/>
  <c r="E131"/>
  <c r="F133"/>
  <c r="F134"/>
  <c r="F135"/>
  <c r="F136"/>
  <c r="F137"/>
  <c r="F138"/>
  <c r="F139"/>
  <c r="F140"/>
  <c r="F141"/>
  <c r="F142"/>
  <c r="F143"/>
  <c r="F144"/>
  <c r="F145"/>
  <c r="F146"/>
  <c r="F147"/>
  <c r="C148"/>
  <c r="E148"/>
  <c r="E90" i="6" l="1"/>
  <c r="E85" s="1"/>
  <c r="M40" i="5"/>
  <c r="R11"/>
  <c r="D43" i="3"/>
  <c r="D45" s="1"/>
  <c r="C93" i="1"/>
  <c r="J15" i="4"/>
  <c r="J29" s="1"/>
  <c r="J32" s="1"/>
  <c r="D55" i="1"/>
  <c r="H29" i="4"/>
  <c r="H32" s="1"/>
  <c r="C43" i="3"/>
  <c r="C45" s="1"/>
  <c r="G28" i="2"/>
  <c r="G33" s="1"/>
  <c r="D28"/>
  <c r="D33" s="1"/>
  <c r="C28"/>
  <c r="D93" i="1"/>
  <c r="E66" i="6"/>
  <c r="C43"/>
  <c r="C44" s="1"/>
  <c r="P40" i="5"/>
  <c r="D29" i="4"/>
  <c r="D32" s="1"/>
  <c r="G15"/>
  <c r="D97" i="6"/>
  <c r="E80"/>
  <c r="D43"/>
  <c r="E11"/>
  <c r="E19" s="1"/>
  <c r="K29" i="4"/>
  <c r="K32" s="1"/>
  <c r="F148" i="8"/>
  <c r="F149" s="1"/>
  <c r="E79"/>
  <c r="F61"/>
  <c r="F96" i="6"/>
  <c r="E56"/>
  <c r="E33"/>
  <c r="E24"/>
  <c r="R39" i="5"/>
  <c r="R36"/>
  <c r="N32"/>
  <c r="Q32" s="1"/>
  <c r="R29"/>
  <c r="P38"/>
  <c r="R21"/>
  <c r="N17"/>
  <c r="Q17" s="1"/>
  <c r="R14"/>
  <c r="L12" i="4"/>
  <c r="H36" i="1"/>
  <c r="H94" s="1"/>
  <c r="C97" i="6"/>
  <c r="K40" i="5"/>
  <c r="C15" i="4"/>
  <c r="C29" s="1"/>
  <c r="F97" i="8"/>
  <c r="E38" i="6"/>
  <c r="E43" s="1"/>
  <c r="E44" s="1"/>
  <c r="D19"/>
  <c r="F40" i="5"/>
  <c r="J27"/>
  <c r="R15"/>
  <c r="L17" i="4"/>
  <c r="H28" i="2"/>
  <c r="G36" i="1"/>
  <c r="G94" s="1"/>
  <c r="E149" i="8"/>
  <c r="F131"/>
  <c r="F27"/>
  <c r="F79" s="1"/>
  <c r="I17" i="7"/>
  <c r="E75" i="6"/>
  <c r="E71"/>
  <c r="F66"/>
  <c r="R35" i="5"/>
  <c r="G32"/>
  <c r="J32" s="1"/>
  <c r="N27"/>
  <c r="Q27" s="1"/>
  <c r="O40"/>
  <c r="R24"/>
  <c r="R20"/>
  <c r="G17"/>
  <c r="J17" s="1"/>
  <c r="L24" i="4"/>
  <c r="L16"/>
  <c r="F15"/>
  <c r="C45" i="1"/>
  <c r="C55" s="1"/>
  <c r="M15" i="4"/>
  <c r="M29" s="1"/>
  <c r="M32" s="1"/>
  <c r="G29"/>
  <c r="G32" s="1"/>
  <c r="I15"/>
  <c r="I29" s="1"/>
  <c r="I32" s="1"/>
  <c r="L11"/>
  <c r="G40" i="5"/>
  <c r="H40"/>
  <c r="R32"/>
  <c r="R10"/>
  <c r="F29" i="4"/>
  <c r="F32" s="1"/>
  <c r="E15"/>
  <c r="E29" s="1"/>
  <c r="E32" s="1"/>
  <c r="L38" i="5"/>
  <c r="N38" s="1"/>
  <c r="Q38" s="1"/>
  <c r="D38"/>
  <c r="G38" s="1"/>
  <c r="J38" s="1"/>
  <c r="N25"/>
  <c r="Q25" s="1"/>
  <c r="R25" s="1"/>
  <c r="C94" i="1" l="1"/>
  <c r="D94"/>
  <c r="C30" i="2"/>
  <c r="D30"/>
  <c r="G30"/>
  <c r="C33"/>
  <c r="G34" s="1"/>
  <c r="G39" s="1"/>
  <c r="H30"/>
  <c r="D44" i="6"/>
  <c r="D40" i="5"/>
  <c r="H33" i="2"/>
  <c r="H34" s="1"/>
  <c r="H39" s="1"/>
  <c r="D41" s="1"/>
  <c r="R27" i="5"/>
  <c r="E96" i="6"/>
  <c r="E97" s="1"/>
  <c r="F97"/>
  <c r="L15" i="4"/>
  <c r="L29"/>
  <c r="C32"/>
  <c r="L32" s="1"/>
  <c r="R17" i="5"/>
  <c r="J40"/>
  <c r="N40"/>
  <c r="R38"/>
  <c r="Q40"/>
  <c r="L40"/>
  <c r="D34" i="2" l="1"/>
  <c r="H42"/>
  <c r="C34"/>
  <c r="C39"/>
  <c r="C42" s="1"/>
  <c r="D39"/>
  <c r="D42" s="1"/>
  <c r="G42"/>
  <c r="C41"/>
  <c r="R40" i="5"/>
  <c r="H41" i="2" l="1"/>
  <c r="G41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<sst xmlns="http://schemas.openxmlformats.org/spreadsheetml/2006/main" count="1061" uniqueCount="874">
  <si>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</si>
  <si>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</si>
  <si>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 xml:space="preserve">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</si>
  <si>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</si>
  <si>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</si>
  <si>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</si>
  <si>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</si>
  <si>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</si>
  <si>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</si>
  <si>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</si>
  <si>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</si>
  <si>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</si>
  <si>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</si>
  <si>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</si>
  <si>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</si>
  <si>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</si>
  <si>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</si>
  <si>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</si>
  <si>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</si>
  <si>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</si>
  <si>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</si>
  <si>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</si>
  <si>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</si>
  <si>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</si>
  <si>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</si>
  <si>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</si>
  <si>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</si>
  <si>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</si>
  <si>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</si>
  <si>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</si>
  <si>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</si>
  <si>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</si>
  <si>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</si>
  <si>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</si>
  <si>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</si>
  <si>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</si>
  <si>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</si>
  <si>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</si>
  <si>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</si>
  <si>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</si>
  <si>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</si>
  <si>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</si>
  <si>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</si>
  <si>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</si>
  <si>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</si>
  <si>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</si>
  <si>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</si>
  <si>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</si>
  <si>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</si>
  <si>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</si>
  <si>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</si>
  <si>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</si>
  <si>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</si>
  <si>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</si>
  <si>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</si>
  <si>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</si>
  <si>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</si>
  <si>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</si>
  <si>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</si>
  <si>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</si>
  <si>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</si>
  <si>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</si>
  <si>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</si>
  <si>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</si>
  <si>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</si>
  <si>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</si>
  <si>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</si>
  <si>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</si>
  <si>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</si>
  <si>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</si>
  <si>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</si>
  <si>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</si>
  <si>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</si>
  <si>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</si>
  <si>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</si>
  <si>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</si>
  <si>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</si>
  <si>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</si>
  <si>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</si>
  <si>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</si>
  <si>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</si>
  <si>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</si>
  <si>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</si>
  <si>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</si>
  <si>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</si>
  <si>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</si>
  <si>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</si>
  <si>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</si>
  <si>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</si>
  <si>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</si>
  <si>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</si>
  <si>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</si>
  <si>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</si>
  <si>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</si>
  <si>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</si>
  <si>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</si>
  <si>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</si>
  <si>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</si>
  <si>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</si>
  <si>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</si>
  <si>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</si>
  <si>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</si>
  <si>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</si>
  <si>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</si>
  <si>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</si>
  <si>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</si>
  <si>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</si>
  <si>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</si>
  <si>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</si>
  <si>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</si>
  <si>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</si>
  <si>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</si>
  <si>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</si>
  <si>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</si>
  <si>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</si>
  <si>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</si>
  <si>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</si>
  <si>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</si>
  <si>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</si>
  <si>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</si>
  <si>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</si>
  <si>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</si>
  <si>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</si>
  <si>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</si>
  <si>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</si>
  <si>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</si>
  <si>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</si>
  <si>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</si>
  <si>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</si>
  <si>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</si>
  <si>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</si>
  <si>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</si>
  <si>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</si>
  <si>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</si>
  <si>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</si>
  <si>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</si>
  <si>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</si>
  <si>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</si>
  <si>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</si>
  <si>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</si>
  <si>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</si>
  <si>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</si>
  <si>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</si>
  <si>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</si>
  <si>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</si>
  <si>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</si>
  <si>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</si>
  <si>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</si>
  <si>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</si>
  <si>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</si>
  <si>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</si>
  <si>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</si>
  <si>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</si>
  <si>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</si>
  <si>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</si>
  <si>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</si>
  <si>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</si>
  <si>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</si>
  <si>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</si>
  <si>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</si>
  <si>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</si>
  <si>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</si>
  <si>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</si>
  <si>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</si>
  <si>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</si>
  <si>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</si>
  <si>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</si>
  <si>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</si>
  <si>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</si>
  <si>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</si>
  <si>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</si>
  <si>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</si>
  <si>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</si>
  <si>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</si>
  <si>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</si>
  <si>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</si>
  <si>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</si>
  <si>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</si>
  <si>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</si>
  <si>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</si>
  <si>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</si>
  <si>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</si>
  <si>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</si>
  <si>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</si>
  <si>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</si>
  <si>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</si>
  <si>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</si>
  <si>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</si>
  <si>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</si>
  <si>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</si>
  <si>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</si>
  <si>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</si>
  <si>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</si>
  <si>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</si>
  <si>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</si>
  <si>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</si>
  <si>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</si>
  <si>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</si>
  <si>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</si>
  <si>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</si>
  <si>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</si>
  <si>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</si>
  <si>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</si>
  <si>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</si>
  <si>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</si>
  <si>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</si>
  <si>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</si>
  <si>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</si>
  <si>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</si>
  <si>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</si>
  <si>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</si>
  <si>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</si>
  <si>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</si>
  <si>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</si>
  <si>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</si>
  <si>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</si>
  <si>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</si>
  <si>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</si>
  <si>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</si>
  <si>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</si>
  <si>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</si>
  <si>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</si>
  <si>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</si>
  <si>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</si>
  <si>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</si>
  <si>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</si>
  <si>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</si>
  <si>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</si>
  <si>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</si>
  <si>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</si>
  <si>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</si>
  <si>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</si>
  <si>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</si>
  <si>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</si>
  <si>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</si>
  <si>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</si>
  <si>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</si>
  <si>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</si>
  <si>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</si>
  <si>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</si>
  <si>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</si>
  <si>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</si>
  <si>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</si>
  <si>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</si>
  <si>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</si>
  <si>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</si>
  <si>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</si>
  <si>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</si>
  <si>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</si>
  <si>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</si>
  <si>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</si>
  <si>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</si>
  <si>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</si>
  <si>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</si>
  <si>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</si>
  <si>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</si>
  <si>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</si>
  <si>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</si>
  <si>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</si>
  <si>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</si>
  <si>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</si>
  <si>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</si>
  <si>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</si>
  <si>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</si>
  <si>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</si>
  <si>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</si>
  <si>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</si>
  <si>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</si>
  <si>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</si>
  <si>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</si>
  <si>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</si>
  <si>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</si>
  <si>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</si>
  <si>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>Забележка: Да се посочи метода на осчетоводяване на инвестициите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</si>
  <si>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</si>
  <si>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</si>
  <si>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</si>
  <si>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</si>
  <si>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</si>
  <si>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</si>
  <si>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</si>
  <si>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</si>
  <si>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</si>
  <si>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</si>
  <si>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</si>
  <si>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</si>
  <si>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</si>
  <si>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</si>
  <si>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</si>
  <si>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</si>
  <si>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</si>
  <si>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</si>
  <si>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</si>
  <si>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</si>
  <si>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</si>
  <si>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</si>
  <si>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</si>
  <si>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</si>
  <si>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</si>
  <si>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</si>
  <si>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</si>
  <si>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</si>
  <si>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</si>
  <si>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</si>
  <si>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</si>
  <si>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</si>
  <si>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</si>
  <si>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</si>
  <si>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</si>
  <si>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</si>
  <si>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</si>
  <si>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</si>
  <si>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</si>
  <si>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</si>
  <si>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</si>
  <si>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</si>
  <si>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</si>
  <si>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</si>
  <si>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</si>
  <si>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</si>
  <si>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</si>
  <si>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</si>
  <si>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</si>
  <si>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</si>
  <si>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</si>
  <si>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</si>
  <si>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</si>
  <si>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</si>
  <si>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</si>
  <si>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</si>
  <si>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</si>
  <si>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</si>
  <si>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</si>
  <si>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</si>
  <si>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</si>
  <si>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</si>
  <si>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</si>
  <si>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</si>
  <si>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</si>
  <si>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</si>
  <si>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</si>
  <si>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</si>
  <si>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</si>
  <si>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</si>
  <si>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</si>
  <si>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</si>
  <si>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</si>
  <si>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</si>
  <si>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</si>
  <si>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</si>
  <si>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</si>
  <si>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</si>
  <si>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</si>
  <si>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</si>
  <si>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</si>
  <si>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</si>
  <si>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</si>
  <si>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</si>
  <si>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</si>
  <si>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</si>
  <si>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</si>
  <si>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</si>
  <si>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</si>
  <si>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</si>
  <si>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</si>
  <si>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</si>
  <si>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</si>
  <si>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</si>
  <si>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</si>
  <si>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</si>
  <si>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</si>
  <si>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</si>
  <si>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</si>
  <si>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</si>
  <si>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</si>
  <si>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</si>
  <si>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</si>
  <si>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</si>
  <si>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</si>
  <si>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</si>
  <si>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</si>
  <si>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</si>
  <si>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</si>
  <si>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</si>
  <si>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</si>
  <si>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Забележка:  Справка № 2 - Отчет за доходите се изготвя само с натрупване.</t>
  </si>
  <si>
    <t>Съставител:</t>
  </si>
  <si>
    <t>Ръководител: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</si>
  <si>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</si>
  <si>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</si>
  <si>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</si>
  <si>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</si>
  <si>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</si>
  <si>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</si>
  <si>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</si>
  <si>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</si>
  <si>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</si>
  <si>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</si>
  <si>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</si>
  <si>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</si>
  <si>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</si>
  <si>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</si>
  <si>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</si>
  <si>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</si>
  <si>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</si>
  <si>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</si>
  <si>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</si>
  <si>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</si>
  <si>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</si>
  <si>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</si>
  <si>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</si>
  <si>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</si>
  <si>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</si>
  <si>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</si>
  <si>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</si>
  <si>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</si>
  <si>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</si>
  <si>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</si>
  <si>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</si>
  <si>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</si>
  <si>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</si>
  <si>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</si>
  <si>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</si>
  <si>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</si>
  <si>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</si>
  <si>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</si>
  <si>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</si>
  <si>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</si>
  <si>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</si>
  <si>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</si>
  <si>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</si>
  <si>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</si>
  <si>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</si>
  <si>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</si>
  <si>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</si>
  <si>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</si>
  <si>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</si>
  <si>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</si>
  <si>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</si>
  <si>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</si>
  <si>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</si>
  <si>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</si>
  <si>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</si>
  <si>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</si>
  <si>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</si>
  <si>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</si>
  <si>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</si>
  <si>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</si>
  <si>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</si>
  <si>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</si>
  <si>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</si>
  <si>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</si>
  <si>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</si>
  <si>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</si>
  <si>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</si>
  <si>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</si>
  <si>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</si>
  <si>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</si>
  <si>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</si>
  <si>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</si>
  <si>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</si>
  <si>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</si>
  <si>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</si>
  <si>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</si>
  <si>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</si>
  <si>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Дата на съставяне:                                       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</si>
  <si>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</si>
  <si>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</si>
  <si>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</si>
  <si>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</si>
  <si>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</si>
  <si>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</si>
  <si>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</si>
  <si>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</si>
  <si>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</si>
  <si>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</si>
  <si>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</si>
  <si>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</si>
  <si>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</si>
  <si>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</si>
  <si>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</si>
  <si>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</si>
  <si>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</si>
  <si>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</si>
  <si>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</si>
  <si>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</si>
  <si>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</si>
  <si>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</si>
  <si>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</si>
  <si>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</si>
  <si>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</si>
  <si>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</si>
  <si>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</si>
  <si>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</si>
  <si>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</si>
  <si>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</si>
  <si>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</si>
  <si>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</si>
  <si>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</si>
  <si>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</si>
  <si>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</si>
  <si>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</si>
  <si>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</si>
  <si>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</si>
  <si>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</si>
  <si>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</si>
  <si>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</si>
  <si>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</si>
  <si>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</si>
  <si>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</si>
  <si>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</si>
  <si>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</si>
  <si>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</si>
  <si>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</si>
  <si>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</si>
  <si>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</si>
  <si>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</si>
  <si>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</si>
  <si>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</si>
  <si>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</si>
  <si>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</si>
  <si>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</si>
  <si>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</si>
  <si>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</si>
  <si>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</si>
  <si>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</si>
  <si>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</si>
  <si>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</si>
  <si>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</si>
  <si>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Дата  на съставяне: .............                                                                                                                                </t>
  </si>
  <si>
    <t xml:space="preserve">Съставител: ……… </t>
  </si>
  <si>
    <t xml:space="preserve"> Ръководител…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</si>
  <si>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</si>
  <si>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</si>
  <si>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</si>
  <si>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</si>
  <si>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</si>
  <si>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</si>
  <si>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</si>
  <si>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</si>
  <si>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</si>
  <si>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</si>
  <si>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</si>
  <si>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</si>
  <si>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</si>
  <si>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</si>
  <si>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</si>
  <si>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</si>
  <si>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</si>
  <si>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</si>
  <si>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</si>
  <si>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</si>
  <si>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</si>
  <si>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</si>
  <si>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</si>
  <si>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</si>
  <si>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</si>
  <si>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</si>
  <si>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</si>
  <si>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</si>
  <si>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</si>
  <si>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</si>
  <si>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</si>
  <si>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</si>
  <si>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</si>
  <si>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</si>
  <si>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</si>
  <si>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</si>
  <si>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</si>
  <si>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</si>
  <si>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</si>
  <si>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</si>
  <si>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</si>
  <si>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</si>
  <si>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</si>
  <si>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</si>
  <si>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</si>
  <si>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</si>
  <si>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</si>
  <si>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</si>
  <si>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</si>
  <si>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</si>
  <si>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</si>
  <si>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</si>
  <si>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</si>
  <si>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</si>
  <si>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</si>
  <si>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</si>
  <si>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</si>
  <si>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</si>
  <si>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</si>
  <si>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</si>
  <si>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</si>
  <si>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</si>
  <si>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</si>
  <si>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</si>
  <si>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 xml:space="preserve">V.
</t>
  </si>
  <si>
    <t xml:space="preserve">Финансови активи (без дългосрочни вземания)  
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</si>
  <si>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</si>
  <si>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</si>
  <si>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</si>
  <si>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</si>
  <si>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</si>
  <si>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</si>
  <si>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</si>
  <si>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</si>
  <si>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</si>
  <si>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</si>
  <si>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</si>
  <si>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</si>
  <si>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</si>
  <si>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</si>
  <si>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</si>
  <si>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</si>
  <si>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</si>
  <si>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</si>
  <si>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</si>
  <si>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</si>
  <si>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</si>
  <si>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</si>
  <si>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</si>
  <si>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</si>
  <si>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</si>
  <si>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</si>
  <si>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</si>
  <si>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</si>
  <si>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</si>
  <si>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</si>
  <si>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</si>
  <si>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</si>
  <si>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</si>
  <si>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</si>
  <si>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</si>
  <si>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</si>
  <si>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</si>
  <si>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</si>
  <si>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</si>
  <si>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</si>
  <si>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</si>
  <si>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</si>
  <si>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</si>
  <si>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</si>
  <si>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</si>
  <si>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</si>
  <si>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</si>
  <si>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</si>
  <si>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</si>
  <si>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</si>
  <si>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</si>
  <si>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</si>
  <si>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</si>
  <si>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</si>
  <si>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</si>
  <si>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</si>
  <si>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</si>
  <si>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</si>
  <si>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</si>
  <si>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</si>
  <si>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</si>
  <si>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</si>
  <si>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</si>
  <si>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</si>
  <si>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</si>
  <si>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</si>
  <si>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</si>
  <si>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</si>
  <si>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</si>
  <si>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</si>
  <si>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</si>
  <si>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</si>
  <si>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</si>
  <si>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</si>
  <si>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</si>
  <si>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</si>
  <si>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</si>
  <si>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</si>
  <si>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</si>
  <si>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</si>
  <si>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</si>
  <si>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</si>
  <si>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</si>
  <si>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</si>
  <si>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</si>
  <si>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</si>
  <si>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</si>
  <si>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</si>
  <si>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</si>
  <si>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</si>
  <si>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</si>
  <si>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</si>
  <si>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</si>
  <si>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</si>
  <si>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</si>
  <si>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</si>
  <si>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</si>
  <si>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</si>
  <si>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</si>
  <si>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</si>
  <si>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</si>
  <si>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</si>
  <si>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</si>
  <si>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</si>
  <si>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</si>
  <si>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</si>
  <si>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</si>
  <si>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</si>
  <si>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</si>
  <si>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</si>
  <si>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</si>
  <si>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</si>
  <si>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</si>
  <si>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</si>
  <si>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</si>
  <si>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</si>
  <si>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</si>
  <si>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</si>
  <si>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</si>
  <si>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</si>
  <si>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</si>
  <si>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</si>
  <si>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</si>
  <si>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</si>
  <si>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</si>
  <si>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</si>
  <si>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</si>
  <si>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</si>
  <si>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</si>
  <si>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</si>
  <si>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</si>
  <si>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</si>
  <si>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</si>
  <si>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</si>
  <si>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</si>
  <si>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</si>
  <si>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</si>
  <si>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</si>
  <si>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</si>
  <si>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</si>
  <si>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</si>
  <si>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</si>
  <si>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</si>
  <si>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</si>
  <si>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</si>
  <si>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</si>
  <si>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</si>
  <si>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</si>
  <si>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</si>
  <si>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</si>
  <si>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</si>
  <si>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</si>
  <si>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</si>
  <si>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</si>
  <si>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</si>
  <si>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</si>
  <si>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</si>
  <si>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</si>
  <si>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</si>
  <si>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</si>
  <si>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</si>
  <si>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</si>
  <si>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</si>
  <si>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</si>
  <si>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</si>
  <si>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</si>
  <si>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</si>
  <si>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</si>
  <si>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</si>
  <si>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</si>
  <si>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</si>
  <si>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</si>
  <si>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</si>
  <si>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</si>
  <si>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</si>
  <si>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</si>
  <si>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</si>
  <si>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</si>
  <si>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</si>
  <si>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</si>
  <si>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</si>
  <si>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</si>
  <si>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</si>
  <si>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</si>
  <si>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</si>
  <si>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</si>
  <si>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</si>
  <si>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</si>
  <si>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</si>
  <si>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</si>
  <si>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</si>
  <si>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</si>
  <si>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</si>
  <si>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</si>
  <si>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</si>
  <si>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</si>
  <si>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</si>
  <si>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</si>
  <si>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</si>
  <si>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</si>
  <si>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</si>
  <si>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</si>
  <si>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</si>
  <si>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</si>
  <si>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</si>
  <si>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</si>
  <si>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</si>
  <si>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</si>
  <si>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</si>
  <si>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</si>
  <si>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</si>
  <si>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</si>
  <si>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</si>
  <si>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</si>
  <si>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</si>
  <si>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</si>
  <si>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</si>
  <si>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</si>
  <si>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</si>
  <si>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</si>
  <si>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</si>
  <si>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</si>
  <si>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</si>
  <si>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</si>
  <si>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</si>
  <si>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</si>
  <si>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</si>
  <si>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</si>
  <si>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</si>
  <si>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</si>
  <si>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</si>
  <si>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</si>
  <si>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</si>
  <si>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</si>
  <si>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</si>
  <si>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</si>
  <si>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</si>
  <si>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</si>
  <si>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</si>
  <si>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</si>
  <si>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</si>
  <si>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</si>
  <si>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</si>
  <si>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</si>
  <si>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</si>
  <si>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</si>
  <si>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</si>
  <si>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</si>
  <si>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</si>
  <si>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</si>
  <si>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</si>
  <si>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</si>
  <si>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</si>
  <si>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</si>
  <si>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</si>
  <si>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</si>
  <si>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</si>
  <si>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</si>
  <si>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</si>
  <si>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</si>
  <si>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</si>
  <si>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</si>
  <si>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</si>
  <si>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</si>
  <si>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</si>
  <si>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</si>
  <si>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</si>
  <si>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</si>
  <si>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</si>
  <si>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</si>
  <si>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ПЪТНИЧЕСКИ ПРЕВОЗИ ЕООД СЛИВЕН</t>
  </si>
  <si>
    <t>НЕКОЛСОЛИДИРАН</t>
  </si>
  <si>
    <t>01.01.2016 - 31.12.2016</t>
  </si>
  <si>
    <t>Дата на съставяне: 27.01.2017г.</t>
  </si>
  <si>
    <t>Съставител:П.Атанасова</t>
  </si>
  <si>
    <t>Ръководител:Е.Петров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</si>
</sst>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38">
    <font>
      <sz val="10"/>
      <name val="TmsCyr"/>
      <charset val="204"/>
    </font>
    <font>
      <sz val="11"/>
      <color indexed="8"/>
      <name val="Calibri"/>
      <family val="2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2" fillId="4" borderId="1" applyNumberFormat="0" applyFont="0" applyAlignment="0" applyProtection="0"/>
    <xf numFmtId="0" fontId="29" fillId="6" borderId="2" applyNumberFormat="0" applyAlignment="0" applyProtection="0"/>
    <xf numFmtId="0" fontId="26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30" fillId="14" borderId="6" applyNumberFormat="0" applyAlignment="0" applyProtection="0"/>
    <xf numFmtId="0" fontId="31" fillId="14" borderId="2" applyNumberFormat="0" applyAlignment="0" applyProtection="0"/>
    <xf numFmtId="0" fontId="33" fillId="15" borderId="7" applyNumberFormat="0" applyAlignment="0" applyProtection="0"/>
    <xf numFmtId="0" fontId="27" fillId="16" borderId="0" applyNumberFormat="0" applyBorder="0" applyAlignment="0" applyProtection="0"/>
    <xf numFmtId="0" fontId="28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6" fillId="0" borderId="9" applyNumberFormat="0" applyFill="0" applyAlignment="0" applyProtection="0"/>
  </cellStyleXfs>
  <cellXfs count="624">
    <xf numFmtId="0" fontId="0" fillId="0" borderId="0" xfId="0"/>
    <xf numFmtId="0" fontId="9" fillId="0" borderId="0" xfId="26" applyFont="1" applyBorder="1" applyAlignment="1" applyProtection="1">
      <alignment horizontal="left" vertical="top"/>
      <protection locked="0"/>
    </xf>
    <xf numFmtId="0" fontId="11" fillId="0" borderId="0" xfId="29" applyFont="1"/>
    <xf numFmtId="0" fontId="10" fillId="0" borderId="0" xfId="29" applyFont="1" applyAlignment="1"/>
    <xf numFmtId="0" fontId="10" fillId="0" borderId="0" xfId="27" applyFont="1" applyAlignment="1">
      <alignment wrapText="1"/>
    </xf>
    <xf numFmtId="0" fontId="10" fillId="0" borderId="10" xfId="29" applyFont="1" applyBorder="1" applyAlignment="1">
      <alignment horizontal="center" vertical="center" wrapText="1"/>
    </xf>
    <xf numFmtId="0" fontId="10" fillId="0" borderId="10" xfId="29" applyFont="1" applyBorder="1" applyAlignment="1">
      <alignment horizontal="centerContinuous" vertical="center" wrapText="1"/>
    </xf>
    <xf numFmtId="0" fontId="10" fillId="0" borderId="0" xfId="29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Fill="1" applyBorder="1" applyAlignment="1">
      <alignment horizontal="center" vertical="center" wrapText="1"/>
    </xf>
    <xf numFmtId="0" fontId="10" fillId="0" borderId="10" xfId="29" applyFont="1" applyBorder="1" applyAlignment="1">
      <alignment vertical="center" wrapText="1"/>
    </xf>
    <xf numFmtId="0" fontId="11" fillId="0" borderId="0" xfId="29" applyFont="1" applyBorder="1"/>
    <xf numFmtId="0" fontId="11" fillId="0" borderId="10" xfId="29" applyFont="1" applyBorder="1" applyAlignment="1">
      <alignment vertical="center" wrapText="1"/>
    </xf>
    <xf numFmtId="0" fontId="11" fillId="0" borderId="10" xfId="29" applyFont="1" applyBorder="1" applyAlignment="1">
      <alignment wrapText="1"/>
    </xf>
    <xf numFmtId="3" fontId="11" fillId="0" borderId="0" xfId="29" applyNumberFormat="1" applyFont="1" applyBorder="1" applyAlignment="1" applyProtection="1">
      <alignment vertical="center"/>
      <protection locked="0"/>
    </xf>
    <xf numFmtId="0" fontId="10" fillId="0" borderId="0" xfId="29" applyFont="1" applyBorder="1" applyProtection="1">
      <protection locked="0"/>
    </xf>
    <xf numFmtId="49" fontId="10" fillId="0" borderId="11" xfId="29" applyNumberFormat="1" applyFont="1" applyBorder="1" applyAlignment="1">
      <alignment horizontal="center" vertical="center" wrapText="1"/>
    </xf>
    <xf numFmtId="49" fontId="10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wrapText="1"/>
    </xf>
    <xf numFmtId="49" fontId="10" fillId="0" borderId="0" xfId="29" applyNumberFormat="1" applyFont="1" applyBorder="1" applyAlignment="1" applyProtection="1">
      <alignment horizontal="center" wrapText="1"/>
      <protection locked="0"/>
    </xf>
    <xf numFmtId="49" fontId="11" fillId="17" borderId="10" xfId="29" applyNumberFormat="1" applyFont="1" applyFill="1" applyBorder="1" applyAlignment="1">
      <alignment horizontal="center" vertical="center" wrapText="1"/>
    </xf>
    <xf numFmtId="49" fontId="10" fillId="0" borderId="12" xfId="29" applyNumberFormat="1" applyFont="1" applyBorder="1" applyAlignment="1">
      <alignment horizontal="center" vertical="center" wrapText="1"/>
    </xf>
    <xf numFmtId="0" fontId="11" fillId="0" borderId="0" xfId="25" applyFont="1"/>
    <xf numFmtId="0" fontId="11" fillId="0" borderId="0" xfId="24" applyFont="1" applyAlignment="1">
      <alignment horizontal="center"/>
    </xf>
    <xf numFmtId="49" fontId="4" fillId="0" borderId="0" xfId="23" applyNumberFormat="1" applyFont="1" applyAlignment="1">
      <alignment horizontal="center" vertical="center" wrapText="1"/>
    </xf>
    <xf numFmtId="0" fontId="4" fillId="0" borderId="0" xfId="23" applyNumberFormat="1" applyFont="1" applyAlignment="1">
      <alignment horizontal="center" vertical="center" wrapText="1"/>
    </xf>
    <xf numFmtId="0" fontId="4" fillId="0" borderId="0" xfId="24" applyFont="1" applyAlignment="1">
      <alignment vertical="justify"/>
    </xf>
    <xf numFmtId="0" fontId="4" fillId="0" borderId="0" xfId="24" applyFont="1" applyBorder="1" applyAlignment="1">
      <alignment vertical="justify"/>
    </xf>
    <xf numFmtId="49" fontId="4" fillId="0" borderId="0" xfId="24" applyNumberFormat="1" applyFont="1" applyBorder="1" applyAlignment="1">
      <alignment vertical="justify"/>
    </xf>
    <xf numFmtId="0" fontId="5" fillId="0" borderId="0" xfId="24" applyFont="1" applyBorder="1" applyAlignment="1">
      <alignment vertical="justify"/>
    </xf>
    <xf numFmtId="0" fontId="4" fillId="0" borderId="0" xfId="24" applyFont="1" applyBorder="1" applyAlignment="1">
      <alignment horizontal="right" vertical="justify"/>
    </xf>
    <xf numFmtId="0" fontId="4" fillId="0" borderId="10" xfId="23" applyFont="1" applyBorder="1" applyAlignment="1">
      <alignment vertical="center" wrapText="1"/>
    </xf>
    <xf numFmtId="49" fontId="4" fillId="0" borderId="10" xfId="23" applyNumberFormat="1" applyFont="1" applyBorder="1" applyAlignment="1">
      <alignment horizontal="center" vertical="center" wrapText="1"/>
    </xf>
    <xf numFmtId="0" fontId="4" fillId="0" borderId="10" xfId="23" applyFont="1" applyBorder="1" applyAlignment="1">
      <alignment horizontal="center" vertical="center" wrapText="1"/>
    </xf>
    <xf numFmtId="0" fontId="4" fillId="0" borderId="10" xfId="23" applyFont="1" applyBorder="1" applyAlignment="1">
      <alignment horizontal="left" vertical="center" wrapText="1"/>
    </xf>
    <xf numFmtId="49" fontId="4" fillId="0" borderId="10" xfId="23" applyNumberFormat="1" applyFont="1" applyBorder="1" applyAlignment="1">
      <alignment horizontal="left" vertical="center" wrapText="1"/>
    </xf>
    <xf numFmtId="0" fontId="5" fillId="0" borderId="10" xfId="23" applyFont="1" applyBorder="1" applyAlignment="1">
      <alignment horizontal="left" vertical="center" wrapText="1"/>
    </xf>
    <xf numFmtId="49" fontId="11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right" vertical="center" wrapText="1"/>
    </xf>
    <xf numFmtId="49" fontId="12" fillId="0" borderId="10" xfId="23" applyNumberFormat="1" applyFont="1" applyBorder="1" applyAlignment="1">
      <alignment horizontal="center" vertical="center" wrapText="1"/>
    </xf>
    <xf numFmtId="49" fontId="16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left" vertical="center" wrapText="1"/>
    </xf>
    <xf numFmtId="0" fontId="4" fillId="0" borderId="0" xfId="23" applyFont="1" applyBorder="1" applyAlignment="1">
      <alignment horizontal="left" vertical="center" wrapText="1"/>
    </xf>
    <xf numFmtId="49" fontId="4" fillId="0" borderId="0" xfId="23" applyNumberFormat="1" applyFont="1" applyBorder="1" applyAlignment="1">
      <alignment horizontal="left" vertical="center" wrapText="1"/>
    </xf>
    <xf numFmtId="0" fontId="5" fillId="0" borderId="0" xfId="23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top"/>
      <protection locked="0"/>
    </xf>
    <xf numFmtId="1" fontId="11" fillId="18" borderId="10" xfId="28" applyNumberFormat="1" applyFont="1" applyFill="1" applyBorder="1" applyAlignment="1" applyProtection="1">
      <alignment vertical="center"/>
      <protection locked="0"/>
    </xf>
    <xf numFmtId="1" fontId="11" fillId="19" borderId="10" xfId="28" applyNumberFormat="1" applyFont="1" applyFill="1" applyBorder="1" applyAlignment="1" applyProtection="1">
      <alignment vertical="center"/>
      <protection locked="0"/>
    </xf>
    <xf numFmtId="1" fontId="11" fillId="20" borderId="10" xfId="28" applyNumberFormat="1" applyFont="1" applyFill="1" applyBorder="1" applyAlignment="1" applyProtection="1">
      <alignment vertical="center"/>
      <protection locked="0"/>
    </xf>
    <xf numFmtId="3" fontId="11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Fill="1" applyBorder="1" applyAlignment="1" applyProtection="1">
      <alignment vertical="center"/>
    </xf>
    <xf numFmtId="1" fontId="10" fillId="18" borderId="10" xfId="28" applyNumberFormat="1" applyFont="1" applyFill="1" applyBorder="1" applyAlignment="1" applyProtection="1">
      <alignment vertical="center"/>
      <protection locked="0"/>
    </xf>
    <xf numFmtId="3" fontId="10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Border="1" applyProtection="1"/>
    <xf numFmtId="1" fontId="11" fillId="19" borderId="10" xfId="27" applyNumberFormat="1" applyFont="1" applyFill="1" applyBorder="1" applyAlignment="1" applyProtection="1">
      <alignment wrapText="1"/>
      <protection locked="0"/>
    </xf>
    <xf numFmtId="3" fontId="11" fillId="0" borderId="10" xfId="27" applyNumberFormat="1" applyFont="1" applyFill="1" applyBorder="1" applyAlignment="1" applyProtection="1">
      <alignment wrapText="1"/>
    </xf>
    <xf numFmtId="1" fontId="11" fillId="20" borderId="10" xfId="27" applyNumberFormat="1" applyFont="1" applyFill="1" applyBorder="1" applyAlignment="1" applyProtection="1">
      <alignment wrapText="1"/>
      <protection locked="0"/>
    </xf>
    <xf numFmtId="49" fontId="11" fillId="0" borderId="10" xfId="29" applyNumberFormat="1" applyFont="1" applyBorder="1" applyAlignment="1" applyProtection="1">
      <alignment horizontal="center" vertical="center" wrapText="1"/>
    </xf>
    <xf numFmtId="3" fontId="11" fillId="0" borderId="10" xfId="29" applyNumberFormat="1" applyFont="1" applyFill="1" applyBorder="1" applyAlignment="1" applyProtection="1">
      <alignment vertical="center"/>
    </xf>
    <xf numFmtId="3" fontId="11" fillId="0" borderId="10" xfId="29" applyNumberFormat="1" applyFont="1" applyBorder="1" applyAlignment="1" applyProtection="1">
      <alignment vertical="center"/>
    </xf>
    <xf numFmtId="1" fontId="11" fillId="19" borderId="10" xfId="29" applyNumberFormat="1" applyFont="1" applyFill="1" applyBorder="1" applyAlignment="1" applyProtection="1">
      <alignment vertical="center"/>
      <protection locked="0"/>
    </xf>
    <xf numFmtId="3" fontId="11" fillId="0" borderId="13" xfId="29" applyNumberFormat="1" applyFont="1" applyBorder="1" applyAlignment="1" applyProtection="1">
      <alignment vertical="center"/>
    </xf>
    <xf numFmtId="3" fontId="11" fillId="0" borderId="11" xfId="29" applyNumberFormat="1" applyFont="1" applyBorder="1" applyAlignment="1" applyProtection="1">
      <alignment vertical="center"/>
    </xf>
    <xf numFmtId="1" fontId="12" fillId="18" borderId="10" xfId="24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4" applyNumberFormat="1" applyFont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24" applyFont="1" applyBorder="1" applyAlignment="1" applyProtection="1">
      <alignment horizontal="center" vertical="center" wrapText="1"/>
    </xf>
    <xf numFmtId="0" fontId="11" fillId="0" borderId="13" xfId="24" applyFont="1" applyFill="1" applyBorder="1" applyAlignment="1" applyProtection="1">
      <alignment horizontal="center" vertical="center" wrapText="1"/>
    </xf>
    <xf numFmtId="1" fontId="11" fillId="17" borderId="14" xfId="24" applyNumberFormat="1" applyFont="1" applyFill="1" applyBorder="1" applyAlignment="1" applyProtection="1">
      <alignment horizontal="left" vertical="center" wrapText="1"/>
    </xf>
    <xf numFmtId="1" fontId="11" fillId="17" borderId="14" xfId="24" applyNumberFormat="1" applyFont="1" applyFill="1" applyBorder="1" applyAlignment="1" applyProtection="1">
      <alignment horizontal="center" vertical="center" wrapText="1"/>
    </xf>
    <xf numFmtId="0" fontId="11" fillId="0" borderId="11" xfId="24" applyFont="1" applyBorder="1" applyAlignment="1" applyProtection="1">
      <alignment horizontal="center" vertical="center" wrapText="1"/>
    </xf>
    <xf numFmtId="0" fontId="11" fillId="0" borderId="11" xfId="24" applyFont="1" applyFill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4" applyFont="1" applyBorder="1" applyAlignment="1" applyProtection="1">
      <alignment horizontal="center" vertical="center" wrapText="1"/>
    </xf>
    <xf numFmtId="0" fontId="11" fillId="0" borderId="10" xfId="24" applyFont="1" applyFill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left" vertical="center" wrapText="1"/>
    </xf>
    <xf numFmtId="0" fontId="11" fillId="0" borderId="0" xfId="22" applyFont="1" applyBorder="1" applyAlignment="1" applyProtection="1">
      <alignment horizontal="left" vertical="center" wrapText="1"/>
    </xf>
    <xf numFmtId="1" fontId="11" fillId="0" borderId="0" xfId="22" applyNumberFormat="1" applyFont="1" applyBorder="1" applyAlignment="1" applyProtection="1">
      <alignment horizontal="left" vertical="center" wrapText="1"/>
    </xf>
    <xf numFmtId="49" fontId="10" fillId="0" borderId="13" xfId="22" applyNumberFormat="1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center" vertical="center" wrapText="1"/>
    </xf>
    <xf numFmtId="49" fontId="10" fillId="0" borderId="15" xfId="22" applyNumberFormat="1" applyFont="1" applyBorder="1" applyAlignment="1" applyProtection="1">
      <alignment horizontal="center" vertical="center" wrapText="1"/>
    </xf>
    <xf numFmtId="0" fontId="10" fillId="0" borderId="13" xfId="22" applyFont="1" applyBorder="1" applyAlignment="1" applyProtection="1">
      <alignment horizontal="center" vertical="center" wrapText="1"/>
    </xf>
    <xf numFmtId="49" fontId="10" fillId="0" borderId="11" xfId="22" applyNumberFormat="1" applyFont="1" applyBorder="1" applyAlignment="1" applyProtection="1">
      <alignment horizontal="center" vertical="center" wrapText="1"/>
    </xf>
    <xf numFmtId="0" fontId="10" fillId="0" borderId="11" xfId="22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center" vertical="center" wrapText="1"/>
    </xf>
    <xf numFmtId="49" fontId="11" fillId="0" borderId="11" xfId="22" applyNumberFormat="1" applyFont="1" applyBorder="1" applyAlignment="1" applyProtection="1">
      <alignment horizontal="center" vertical="center" wrapText="1"/>
    </xf>
    <xf numFmtId="0" fontId="11" fillId="0" borderId="11" xfId="22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left" vertical="center" wrapText="1"/>
    </xf>
    <xf numFmtId="49" fontId="10" fillId="0" borderId="10" xfId="22" applyNumberFormat="1" applyFont="1" applyBorder="1" applyAlignment="1" applyProtection="1">
      <alignment horizontal="left" vertical="center" wrapText="1"/>
    </xf>
    <xf numFmtId="49" fontId="11" fillId="0" borderId="10" xfId="22" applyNumberFormat="1" applyFont="1" applyBorder="1" applyAlignment="1" applyProtection="1">
      <alignment horizontal="center" vertical="center" wrapText="1"/>
    </xf>
    <xf numFmtId="0" fontId="12" fillId="0" borderId="10" xfId="22" applyFont="1" applyBorder="1" applyAlignment="1" applyProtection="1">
      <alignment horizontal="right" vertical="center" wrapText="1"/>
    </xf>
    <xf numFmtId="49" fontId="12" fillId="0" borderId="10" xfId="22" applyNumberFormat="1" applyFont="1" applyBorder="1" applyAlignment="1" applyProtection="1">
      <alignment horizontal="center" vertical="center" wrapText="1"/>
    </xf>
    <xf numFmtId="49" fontId="10" fillId="0" borderId="10" xfId="22" applyNumberFormat="1" applyFont="1" applyBorder="1" applyAlignment="1" applyProtection="1">
      <alignment horizontal="center" vertical="center" wrapText="1"/>
    </xf>
    <xf numFmtId="0" fontId="11" fillId="0" borderId="10" xfId="22" applyFont="1" applyFill="1" applyBorder="1" applyAlignment="1" applyProtection="1">
      <alignment vertical="center" wrapText="1"/>
    </xf>
    <xf numFmtId="49" fontId="11" fillId="0" borderId="10" xfId="22" applyNumberFormat="1" applyFont="1" applyFill="1" applyBorder="1" applyAlignment="1" applyProtection="1">
      <alignment horizontal="center" vertical="center" wrapText="1"/>
    </xf>
    <xf numFmtId="0" fontId="10" fillId="0" borderId="0" xfId="22" applyFont="1" applyBorder="1" applyAlignment="1" applyProtection="1">
      <alignment horizontal="right" vertical="center" wrapText="1"/>
    </xf>
    <xf numFmtId="49" fontId="10" fillId="0" borderId="0" xfId="22" applyNumberFormat="1" applyFont="1" applyBorder="1" applyAlignment="1" applyProtection="1">
      <alignment horizontal="right" vertical="center" wrapText="1"/>
    </xf>
    <xf numFmtId="1" fontId="11" fillId="18" borderId="10" xfId="2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1" applyFont="1" applyAlignment="1"/>
    <xf numFmtId="0" fontId="10" fillId="0" borderId="0" xfId="25" applyFont="1"/>
    <xf numFmtId="0" fontId="11" fillId="0" borderId="0" xfId="25" applyFont="1" applyBorder="1"/>
    <xf numFmtId="49" fontId="11" fillId="0" borderId="0" xfId="25" applyNumberFormat="1" applyFont="1"/>
    <xf numFmtId="0" fontId="11" fillId="0" borderId="10" xfId="21" applyFont="1" applyBorder="1" applyAlignment="1" applyProtection="1">
      <alignment horizontal="right" vertical="center" wrapText="1"/>
    </xf>
    <xf numFmtId="1" fontId="11" fillId="0" borderId="10" xfId="21" applyNumberFormat="1" applyFont="1" applyBorder="1" applyAlignment="1" applyProtection="1">
      <alignment horizontal="right" vertical="center" wrapText="1"/>
    </xf>
    <xf numFmtId="0" fontId="11" fillId="0" borderId="10" xfId="21" applyFont="1" applyFill="1" applyBorder="1" applyAlignment="1" applyProtection="1">
      <alignment horizontal="right" vertical="center" wrapText="1"/>
    </xf>
    <xf numFmtId="0" fontId="11" fillId="0" borderId="0" xfId="21" applyFont="1" applyBorder="1" applyProtection="1"/>
    <xf numFmtId="0" fontId="11" fillId="0" borderId="0" xfId="25" applyFont="1" applyProtection="1"/>
    <xf numFmtId="1" fontId="11" fillId="18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20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18" borderId="10" xfId="21" applyNumberFormat="1" applyFont="1" applyFill="1" applyBorder="1" applyAlignment="1" applyProtection="1">
      <alignment horizontal="right"/>
      <protection locked="0"/>
    </xf>
    <xf numFmtId="1" fontId="11" fillId="20" borderId="10" xfId="21" applyNumberFormat="1" applyFont="1" applyFill="1" applyBorder="1" applyAlignment="1" applyProtection="1">
      <alignment horizontal="right"/>
      <protection locked="0"/>
    </xf>
    <xf numFmtId="1" fontId="11" fillId="0" borderId="10" xfId="21" applyNumberFormat="1" applyFont="1" applyBorder="1" applyAlignment="1" applyProtection="1">
      <alignment horizontal="right"/>
    </xf>
    <xf numFmtId="1" fontId="11" fillId="0" borderId="0" xfId="21" applyNumberFormat="1" applyFont="1" applyBorder="1" applyAlignment="1" applyProtection="1">
      <alignment horizontal="left" vertical="center" wrapText="1"/>
    </xf>
    <xf numFmtId="1" fontId="11" fillId="0" borderId="0" xfId="21" applyNumberFormat="1" applyFont="1" applyBorder="1" applyProtection="1"/>
    <xf numFmtId="0" fontId="10" fillId="0" borderId="10" xfId="21" applyFont="1" applyBorder="1" applyAlignment="1" applyProtection="1">
      <alignment horizontal="center" vertical="center" wrapText="1"/>
    </xf>
    <xf numFmtId="0" fontId="10" fillId="0" borderId="0" xfId="25" applyFont="1" applyAlignment="1" applyProtection="1">
      <alignment horizontal="center"/>
    </xf>
    <xf numFmtId="0" fontId="10" fillId="0" borderId="10" xfId="21" applyFont="1" applyBorder="1" applyAlignment="1" applyProtection="1">
      <alignment horizontal="center"/>
    </xf>
    <xf numFmtId="1" fontId="11" fillId="0" borderId="10" xfId="21" applyNumberFormat="1" applyFont="1" applyBorder="1" applyAlignment="1" applyProtection="1">
      <alignment horizontal="center" vertical="center" wrapText="1"/>
    </xf>
    <xf numFmtId="1" fontId="11" fillId="0" borderId="10" xfId="21" applyNumberFormat="1" applyFont="1" applyFill="1" applyBorder="1" applyAlignment="1" applyProtection="1">
      <alignment horizontal="right" vertical="center" wrapText="1"/>
    </xf>
    <xf numFmtId="1" fontId="11" fillId="0" borderId="10" xfId="21" applyNumberFormat="1" applyFont="1" applyFill="1" applyBorder="1" applyAlignment="1" applyProtection="1">
      <alignment horizontal="center" vertical="center" wrapText="1"/>
    </xf>
    <xf numFmtId="0" fontId="11" fillId="0" borderId="10" xfId="21" applyFont="1" applyFill="1" applyBorder="1" applyAlignment="1" applyProtection="1">
      <alignment horizontal="center" vertical="center" wrapText="1"/>
    </xf>
    <xf numFmtId="0" fontId="10" fillId="0" borderId="0" xfId="21" applyFont="1" applyBorder="1" applyProtection="1"/>
    <xf numFmtId="0" fontId="10" fillId="0" borderId="0" xfId="25" applyFont="1" applyProtection="1"/>
    <xf numFmtId="0" fontId="10" fillId="0" borderId="10" xfId="21" applyFont="1" applyBorder="1" applyProtection="1"/>
    <xf numFmtId="1" fontId="11" fillId="0" borderId="10" xfId="21" applyNumberFormat="1" applyFont="1" applyFill="1" applyBorder="1" applyAlignment="1" applyProtection="1">
      <alignment horizontal="right"/>
    </xf>
    <xf numFmtId="1" fontId="10" fillId="18" borderId="16" xfId="28" applyNumberFormat="1" applyFont="1" applyFill="1" applyBorder="1" applyAlignment="1" applyProtection="1">
      <alignment vertical="center"/>
      <protection locked="0"/>
    </xf>
    <xf numFmtId="0" fontId="10" fillId="0" borderId="10" xfId="28" applyFont="1" applyBorder="1" applyAlignment="1" applyProtection="1">
      <alignment vertical="center" wrapText="1"/>
    </xf>
    <xf numFmtId="0" fontId="10" fillId="0" borderId="10" xfId="28" applyFont="1" applyBorder="1" applyAlignment="1" applyProtection="1">
      <alignment horizontal="left" vertical="center" wrapText="1"/>
    </xf>
    <xf numFmtId="49" fontId="10" fillId="0" borderId="10" xfId="28" applyNumberFormat="1" applyFont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wrapText="1"/>
    </xf>
    <xf numFmtId="0" fontId="11" fillId="0" borderId="0" xfId="27" applyFont="1" applyAlignment="1" applyProtection="1">
      <alignment wrapText="1"/>
    </xf>
    <xf numFmtId="1" fontId="11" fillId="18" borderId="10" xfId="27" applyNumberFormat="1" applyFont="1" applyFill="1" applyBorder="1" applyAlignment="1" applyProtection="1">
      <alignment wrapText="1"/>
      <protection locked="0"/>
    </xf>
    <xf numFmtId="1" fontId="11" fillId="0" borderId="0" xfId="27" applyNumberFormat="1" applyFont="1" applyAlignment="1" applyProtection="1">
      <alignment wrapText="1"/>
    </xf>
    <xf numFmtId="0" fontId="11" fillId="0" borderId="0" xfId="29" applyFont="1" applyBorder="1" applyProtection="1"/>
    <xf numFmtId="0" fontId="10" fillId="0" borderId="0" xfId="29" applyFont="1" applyBorder="1" applyAlignment="1">
      <alignment horizontal="centerContinuous" vertical="center" wrapText="1"/>
    </xf>
    <xf numFmtId="0" fontId="10" fillId="0" borderId="0" xfId="29" applyFont="1" applyBorder="1" applyAlignment="1" applyProtection="1">
      <alignment horizontal="left" vertical="center" wrapText="1"/>
    </xf>
    <xf numFmtId="0" fontId="11" fillId="0" borderId="0" xfId="21" applyFont="1" applyAlignment="1">
      <alignment horizontal="centerContinuous" vertical="center" wrapText="1"/>
    </xf>
    <xf numFmtId="0" fontId="10" fillId="0" borderId="10" xfId="21" applyFont="1" applyBorder="1" applyAlignment="1" applyProtection="1">
      <alignment horizontal="centerContinuous" vertical="center" wrapText="1"/>
    </xf>
    <xf numFmtId="1" fontId="11" fillId="0" borderId="0" xfId="24" applyNumberFormat="1" applyFont="1" applyBorder="1" applyAlignment="1">
      <alignment vertical="justify" wrapText="1"/>
    </xf>
    <xf numFmtId="0" fontId="10" fillId="0" borderId="12" xfId="22" applyFont="1" applyBorder="1" applyAlignment="1" applyProtection="1">
      <alignment horizontal="centerContinuous" vertical="center" wrapText="1"/>
    </xf>
    <xf numFmtId="0" fontId="10" fillId="0" borderId="14" xfId="22" applyFont="1" applyBorder="1" applyAlignment="1" applyProtection="1">
      <alignment horizontal="centerContinuous" vertical="center" wrapText="1"/>
    </xf>
    <xf numFmtId="0" fontId="10" fillId="0" borderId="16" xfId="22" applyFont="1" applyBorder="1" applyAlignment="1" applyProtection="1">
      <alignment horizontal="centerContinuous" vertical="center" wrapText="1"/>
    </xf>
    <xf numFmtId="0" fontId="10" fillId="0" borderId="10" xfId="22" applyFont="1" applyBorder="1" applyAlignment="1" applyProtection="1">
      <alignment horizontal="centerContinuous" vertical="center" wrapText="1"/>
    </xf>
    <xf numFmtId="164" fontId="10" fillId="0" borderId="10" xfId="19" applyFont="1" applyBorder="1" applyAlignment="1" applyProtection="1">
      <alignment horizontal="centerContinuous" vertical="center" wrapText="1"/>
    </xf>
    <xf numFmtId="49" fontId="4" fillId="0" borderId="0" xfId="23" applyNumberFormat="1" applyFont="1" applyAlignment="1">
      <alignment horizontal="centerContinuous" vertical="center" wrapText="1"/>
    </xf>
    <xf numFmtId="0" fontId="9" fillId="0" borderId="0" xfId="26" applyFont="1" applyAlignment="1">
      <alignment horizontal="left" vertical="top" wrapText="1"/>
    </xf>
    <xf numFmtId="0" fontId="9" fillId="0" borderId="0" xfId="26" applyFont="1" applyAlignment="1">
      <alignment vertical="top" wrapText="1"/>
    </xf>
    <xf numFmtId="0" fontId="9" fillId="0" borderId="0" xfId="26" applyFont="1" applyAlignment="1">
      <alignment vertical="top"/>
    </xf>
    <xf numFmtId="0" fontId="5" fillId="0" borderId="0" xfId="26" applyFont="1" applyAlignment="1">
      <alignment vertical="top"/>
    </xf>
    <xf numFmtId="0" fontId="7" fillId="0" borderId="0" xfId="26" applyFont="1" applyBorder="1" applyAlignment="1" applyProtection="1">
      <alignment vertical="top" wrapText="1"/>
      <protection locked="0"/>
    </xf>
    <xf numFmtId="1" fontId="9" fillId="18" borderId="12" xfId="26" applyNumberFormat="1" applyFont="1" applyFill="1" applyBorder="1" applyAlignment="1" applyProtection="1">
      <alignment vertical="top" wrapText="1"/>
      <protection locked="0"/>
    </xf>
    <xf numFmtId="1" fontId="9" fillId="18" borderId="17" xfId="26" applyNumberFormat="1" applyFont="1" applyFill="1" applyBorder="1" applyAlignment="1" applyProtection="1">
      <alignment vertical="top" wrapText="1"/>
      <protection locked="0"/>
    </xf>
    <xf numFmtId="1" fontId="9" fillId="20" borderId="17" xfId="26" applyNumberFormat="1" applyFont="1" applyFill="1" applyBorder="1" applyAlignment="1" applyProtection="1">
      <alignment vertical="top" wrapText="1"/>
      <protection locked="0"/>
    </xf>
    <xf numFmtId="1" fontId="9" fillId="0" borderId="17" xfId="26" applyNumberFormat="1" applyFont="1" applyBorder="1" applyAlignment="1" applyProtection="1">
      <alignment vertical="top" wrapText="1"/>
    </xf>
    <xf numFmtId="1" fontId="9" fillId="0" borderId="12" xfId="26" applyNumberFormat="1" applyFont="1" applyBorder="1" applyAlignment="1" applyProtection="1">
      <alignment vertical="top" wrapText="1"/>
    </xf>
    <xf numFmtId="1" fontId="9" fillId="0" borderId="17" xfId="26" applyNumberFormat="1" applyFont="1" applyFill="1" applyBorder="1" applyAlignment="1" applyProtection="1">
      <alignment vertical="top" wrapText="1"/>
    </xf>
    <xf numFmtId="1" fontId="5" fillId="0" borderId="0" xfId="26" applyNumberFormat="1" applyFont="1" applyAlignment="1">
      <alignment vertical="top"/>
    </xf>
    <xf numFmtId="1" fontId="9" fillId="19" borderId="17" xfId="26" applyNumberFormat="1" applyFont="1" applyFill="1" applyBorder="1" applyAlignment="1" applyProtection="1">
      <alignment vertical="top" wrapText="1"/>
      <protection locked="0"/>
    </xf>
    <xf numFmtId="1" fontId="9" fillId="0" borderId="18" xfId="26" applyNumberFormat="1" applyFont="1" applyBorder="1" applyAlignment="1" applyProtection="1">
      <alignment vertical="top" wrapText="1"/>
    </xf>
    <xf numFmtId="1" fontId="9" fillId="20" borderId="19" xfId="26" applyNumberFormat="1" applyFont="1" applyFill="1" applyBorder="1" applyAlignment="1" applyProtection="1">
      <alignment vertical="top" wrapText="1"/>
      <protection locked="0"/>
    </xf>
    <xf numFmtId="1" fontId="9" fillId="0" borderId="20" xfId="26" applyNumberFormat="1" applyFont="1" applyBorder="1" applyAlignment="1" applyProtection="1">
      <alignment vertical="top" wrapText="1"/>
    </xf>
    <xf numFmtId="1" fontId="7" fillId="0" borderId="17" xfId="26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/>
    </xf>
    <xf numFmtId="1" fontId="7" fillId="0" borderId="21" xfId="26" applyNumberFormat="1" applyFont="1" applyBorder="1" applyAlignment="1" applyProtection="1">
      <alignment vertical="top" wrapText="1"/>
    </xf>
    <xf numFmtId="1" fontId="9" fillId="0" borderId="22" xfId="26" applyNumberFormat="1" applyFont="1" applyBorder="1" applyAlignment="1" applyProtection="1">
      <alignment vertical="top" wrapText="1"/>
    </xf>
    <xf numFmtId="0" fontId="7" fillId="0" borderId="0" xfId="26" applyFont="1" applyBorder="1" applyAlignment="1">
      <alignment vertical="top" wrapText="1"/>
    </xf>
    <xf numFmtId="49" fontId="7" fillId="0" borderId="0" xfId="26" applyNumberFormat="1" applyFont="1" applyBorder="1" applyAlignment="1">
      <alignment vertical="top" wrapText="1"/>
    </xf>
    <xf numFmtId="1" fontId="9" fillId="0" borderId="0" xfId="26" applyNumberFormat="1" applyFont="1" applyBorder="1" applyAlignment="1">
      <alignment vertical="top" wrapText="1"/>
    </xf>
    <xf numFmtId="0" fontId="5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vertical="top"/>
      <protection locked="0"/>
    </xf>
    <xf numFmtId="0" fontId="5" fillId="0" borderId="0" xfId="26" applyFont="1" applyBorder="1" applyAlignment="1" applyProtection="1">
      <alignment vertical="top" wrapText="1"/>
      <protection locked="0"/>
    </xf>
    <xf numFmtId="0" fontId="5" fillId="0" borderId="0" xfId="26" applyFont="1" applyAlignment="1" applyProtection="1">
      <alignment horizontal="left" vertical="top" wrapText="1"/>
      <protection locked="0"/>
    </xf>
    <xf numFmtId="0" fontId="5" fillId="0" borderId="0" xfId="26" applyFont="1" applyAlignment="1" applyProtection="1">
      <alignment vertical="top"/>
      <protection locked="0"/>
    </xf>
    <xf numFmtId="1" fontId="5" fillId="0" borderId="0" xfId="26" applyNumberFormat="1" applyFont="1" applyAlignment="1" applyProtection="1">
      <alignment vertical="top" wrapText="1"/>
      <protection locked="0"/>
    </xf>
    <xf numFmtId="0" fontId="10" fillId="0" borderId="13" xfId="29" applyFont="1" applyBorder="1" applyAlignment="1">
      <alignment horizontal="centerContinuous" vertical="center" wrapText="1"/>
    </xf>
    <xf numFmtId="0" fontId="10" fillId="0" borderId="15" xfId="29" applyFont="1" applyBorder="1" applyAlignment="1">
      <alignment horizontal="centerContinuous" vertical="center" wrapText="1"/>
    </xf>
    <xf numFmtId="0" fontId="10" fillId="0" borderId="11" xfId="29" applyFont="1" applyBorder="1" applyAlignment="1">
      <alignment horizontal="centerContinuous" vertical="center" wrapText="1"/>
    </xf>
    <xf numFmtId="0" fontId="10" fillId="17" borderId="13" xfId="29" applyFont="1" applyFill="1" applyBorder="1" applyAlignment="1">
      <alignment horizontal="centerContinuous" vertical="center" wrapText="1"/>
    </xf>
    <xf numFmtId="0" fontId="10" fillId="17" borderId="11" xfId="29" applyFont="1" applyFill="1" applyBorder="1" applyAlignment="1">
      <alignment horizontal="centerContinuous" vertical="center" wrapText="1"/>
    </xf>
    <xf numFmtId="1" fontId="11" fillId="17" borderId="12" xfId="29" applyNumberFormat="1" applyFont="1" applyFill="1" applyBorder="1" applyAlignment="1" applyProtection="1">
      <alignment vertical="center"/>
      <protection locked="0"/>
    </xf>
    <xf numFmtId="1" fontId="11" fillId="17" borderId="14" xfId="29" applyNumberFormat="1" applyFont="1" applyFill="1" applyBorder="1" applyAlignment="1" applyProtection="1">
      <alignment vertical="center"/>
      <protection locked="0"/>
    </xf>
    <xf numFmtId="1" fontId="11" fillId="17" borderId="16" xfId="29" applyNumberFormat="1" applyFont="1" applyFill="1" applyBorder="1" applyAlignment="1" applyProtection="1">
      <alignment vertical="center"/>
      <protection locked="0"/>
    </xf>
    <xf numFmtId="1" fontId="11" fillId="18" borderId="10" xfId="29" applyNumberFormat="1" applyFont="1" applyFill="1" applyBorder="1" applyAlignment="1" applyProtection="1">
      <alignment vertical="center"/>
      <protection locked="0"/>
    </xf>
    <xf numFmtId="0" fontId="10" fillId="0" borderId="13" xfId="29" applyFont="1" applyBorder="1" applyAlignment="1">
      <alignment horizontal="left" vertical="center" wrapText="1"/>
    </xf>
    <xf numFmtId="1" fontId="12" fillId="18" borderId="10" xfId="24" applyNumberFormat="1" applyFont="1" applyFill="1" applyBorder="1" applyAlignment="1" applyProtection="1">
      <alignment vertical="center" wrapText="1"/>
      <protection locked="0"/>
    </xf>
    <xf numFmtId="1" fontId="11" fillId="0" borderId="10" xfId="24" applyNumberFormat="1" applyFont="1" applyBorder="1" applyAlignment="1" applyProtection="1">
      <alignment vertical="center" wrapText="1"/>
    </xf>
    <xf numFmtId="1" fontId="11" fillId="18" borderId="10" xfId="24" applyNumberFormat="1" applyFont="1" applyFill="1" applyBorder="1" applyAlignment="1" applyProtection="1">
      <alignment vertical="center" wrapText="1"/>
      <protection locked="0"/>
    </xf>
    <xf numFmtId="0" fontId="12" fillId="0" borderId="13" xfId="24" applyFont="1" applyBorder="1" applyAlignment="1" applyProtection="1">
      <alignment vertical="center" wrapText="1"/>
    </xf>
    <xf numFmtId="1" fontId="11" fillId="17" borderId="14" xfId="24" applyNumberFormat="1" applyFont="1" applyFill="1" applyBorder="1" applyAlignment="1" applyProtection="1">
      <alignment vertical="center" wrapText="1"/>
    </xf>
    <xf numFmtId="0" fontId="11" fillId="0" borderId="11" xfId="24" applyFont="1" applyBorder="1" applyAlignment="1" applyProtection="1">
      <alignment vertical="center" wrapText="1"/>
    </xf>
    <xf numFmtId="0" fontId="11" fillId="0" borderId="10" xfId="24" applyFont="1" applyBorder="1" applyAlignment="1" applyProtection="1">
      <alignment vertical="center" wrapText="1"/>
    </xf>
    <xf numFmtId="0" fontId="12" fillId="0" borderId="10" xfId="24" applyFont="1" applyBorder="1" applyAlignment="1" applyProtection="1">
      <alignment vertical="center" wrapText="1"/>
    </xf>
    <xf numFmtId="1" fontId="11" fillId="20" borderId="10" xfId="22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2" applyNumberFormat="1" applyFont="1" applyAlignment="1" applyProtection="1">
      <alignment horizontal="centerContinuous" vertical="center" wrapText="1"/>
    </xf>
    <xf numFmtId="1" fontId="11" fillId="0" borderId="12" xfId="29" applyNumberFormat="1" applyFont="1" applyFill="1" applyBorder="1" applyAlignment="1" applyProtection="1">
      <alignment vertical="center"/>
      <protection locked="0"/>
    </xf>
    <xf numFmtId="3" fontId="11" fillId="0" borderId="0" xfId="29" applyNumberFormat="1" applyFont="1" applyBorder="1" applyProtection="1"/>
    <xf numFmtId="0" fontId="10" fillId="0" borderId="12" xfId="29" applyFont="1" applyBorder="1" applyAlignment="1">
      <alignment horizontal="centerContinuous" vertical="center" wrapText="1"/>
    </xf>
    <xf numFmtId="0" fontId="10" fillId="0" borderId="16" xfId="29" applyFont="1" applyBorder="1" applyAlignment="1">
      <alignment horizontal="centerContinuous" vertical="center" wrapText="1"/>
    </xf>
    <xf numFmtId="0" fontId="10" fillId="0" borderId="18" xfId="29" applyFont="1" applyBorder="1" applyAlignment="1">
      <alignment horizontal="left" vertical="center" wrapText="1"/>
    </xf>
    <xf numFmtId="0" fontId="10" fillId="0" borderId="11" xfId="29" applyFont="1" applyBorder="1" applyAlignment="1">
      <alignment horizontal="center" vertical="center" wrapText="1"/>
    </xf>
    <xf numFmtId="0" fontId="10" fillId="0" borderId="11" xfId="29" applyFont="1" applyFill="1" applyBorder="1" applyAlignment="1">
      <alignment horizontal="center" vertical="center" wrapText="1"/>
    </xf>
    <xf numFmtId="0" fontId="10" fillId="0" borderId="23" xfId="29" applyFont="1" applyBorder="1" applyAlignment="1">
      <alignment horizontal="centerContinuous" vertical="center" wrapText="1"/>
    </xf>
    <xf numFmtId="0" fontId="10" fillId="17" borderId="15" xfId="29" applyFont="1" applyFill="1" applyBorder="1" applyAlignment="1">
      <alignment horizontal="center" vertical="center" wrapText="1"/>
    </xf>
    <xf numFmtId="0" fontId="10" fillId="0" borderId="18" xfId="29" applyFont="1" applyBorder="1" applyAlignment="1">
      <alignment horizontal="centerContinuous" vertical="center" wrapText="1"/>
    </xf>
    <xf numFmtId="0" fontId="10" fillId="0" borderId="19" xfId="29" applyFont="1" applyBorder="1" applyAlignment="1">
      <alignment horizontal="center" vertical="center" wrapText="1"/>
    </xf>
    <xf numFmtId="0" fontId="10" fillId="0" borderId="24" xfId="29" applyFont="1" applyBorder="1" applyAlignment="1">
      <alignment horizontal="centerContinuous" vertical="center" wrapText="1"/>
    </xf>
    <xf numFmtId="0" fontId="10" fillId="0" borderId="25" xfId="29" applyFont="1" applyBorder="1" applyAlignment="1">
      <alignment horizontal="centerContinuous" vertical="center" wrapText="1"/>
    </xf>
    <xf numFmtId="49" fontId="10" fillId="0" borderId="18" xfId="29" applyNumberFormat="1" applyFont="1" applyBorder="1" applyAlignment="1">
      <alignment horizontal="centerContinuous" vertical="center" wrapText="1"/>
    </xf>
    <xf numFmtId="49" fontId="10" fillId="0" borderId="19" xfId="29" applyNumberFormat="1" applyFont="1" applyBorder="1" applyAlignment="1">
      <alignment horizontal="centerContinuous" vertical="center" wrapText="1"/>
    </xf>
    <xf numFmtId="0" fontId="7" fillId="0" borderId="0" xfId="26" applyFont="1" applyBorder="1" applyAlignment="1" applyProtection="1">
      <alignment horizontal="left" vertical="top" wrapText="1"/>
      <protection locked="0"/>
    </xf>
    <xf numFmtId="0" fontId="7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center" vertical="top" wrapText="1"/>
      <protection locked="0"/>
    </xf>
    <xf numFmtId="0" fontId="9" fillId="0" borderId="0" xfId="26" applyFont="1" applyAlignment="1" applyProtection="1">
      <alignment horizontal="left" vertical="top"/>
      <protection locked="0"/>
    </xf>
    <xf numFmtId="0" fontId="7" fillId="0" borderId="0" xfId="26" applyFont="1" applyBorder="1" applyAlignment="1" applyProtection="1">
      <alignment horizontal="center" vertical="top"/>
      <protection locked="0"/>
    </xf>
    <xf numFmtId="0" fontId="7" fillId="0" borderId="0" xfId="27" applyFont="1" applyAlignment="1" applyProtection="1">
      <alignment wrapText="1"/>
      <protection locked="0"/>
    </xf>
    <xf numFmtId="0" fontId="7" fillId="0" borderId="26" xfId="26" applyFont="1" applyBorder="1" applyAlignment="1" applyProtection="1">
      <alignment horizontal="center" vertical="center"/>
    </xf>
    <xf numFmtId="0" fontId="7" fillId="0" borderId="27" xfId="26" applyFont="1" applyBorder="1" applyAlignment="1" applyProtection="1">
      <alignment horizontal="center" vertical="top" wrapText="1"/>
    </xf>
    <xf numFmtId="14" fontId="7" fillId="0" borderId="27" xfId="26" applyNumberFormat="1" applyFont="1" applyBorder="1" applyAlignment="1" applyProtection="1">
      <alignment horizontal="center" vertical="top" wrapText="1"/>
    </xf>
    <xf numFmtId="49" fontId="7" fillId="0" borderId="27" xfId="26" applyNumberFormat="1" applyFont="1" applyBorder="1" applyAlignment="1" applyProtection="1">
      <alignment horizontal="center" vertical="center" wrapText="1"/>
    </xf>
    <xf numFmtId="14" fontId="7" fillId="0" borderId="28" xfId="26" applyNumberFormat="1" applyFont="1" applyBorder="1" applyAlignment="1" applyProtection="1">
      <alignment horizontal="center" vertical="top" wrapText="1"/>
    </xf>
    <xf numFmtId="0" fontId="7" fillId="0" borderId="29" xfId="26" applyFont="1" applyBorder="1" applyAlignment="1" applyProtection="1">
      <alignment horizontal="center" vertical="center" wrapText="1"/>
    </xf>
    <xf numFmtId="0" fontId="7" fillId="0" borderId="10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center" vertical="center" wrapText="1"/>
    </xf>
    <xf numFmtId="0" fontId="7" fillId="0" borderId="17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right" vertical="top" wrapText="1"/>
    </xf>
    <xf numFmtId="0" fontId="9" fillId="0" borderId="10" xfId="26" applyFont="1" applyBorder="1" applyAlignment="1" applyProtection="1">
      <alignment vertical="top" wrapText="1"/>
    </xf>
    <xf numFmtId="0" fontId="9" fillId="0" borderId="12" xfId="26" applyFont="1" applyBorder="1" applyAlignment="1" applyProtection="1">
      <alignment vertical="top" wrapText="1"/>
    </xf>
    <xf numFmtId="49" fontId="7" fillId="17" borderId="18" xfId="26" applyNumberFormat="1" applyFont="1" applyFill="1" applyBorder="1" applyAlignment="1" applyProtection="1">
      <alignment horizontal="right" vertical="top" wrapText="1"/>
    </xf>
    <xf numFmtId="0" fontId="5" fillId="17" borderId="30" xfId="0" applyFont="1" applyFill="1" applyBorder="1" applyAlignment="1" applyProtection="1">
      <alignment vertical="top" wrapText="1"/>
    </xf>
    <xf numFmtId="0" fontId="5" fillId="17" borderId="31" xfId="0" applyFont="1" applyFill="1" applyBorder="1" applyAlignment="1" applyProtection="1">
      <alignment vertical="top" wrapText="1"/>
    </xf>
    <xf numFmtId="0" fontId="18" fillId="21" borderId="29" xfId="26" applyFont="1" applyFill="1" applyBorder="1" applyAlignment="1" applyProtection="1">
      <alignment vertical="top" wrapText="1"/>
    </xf>
    <xf numFmtId="0" fontId="9" fillId="0" borderId="10" xfId="26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 wrapText="1"/>
    </xf>
    <xf numFmtId="0" fontId="5" fillId="17" borderId="23" xfId="0" applyFont="1" applyFill="1" applyBorder="1" applyAlignment="1" applyProtection="1">
      <alignment vertical="top" wrapText="1"/>
    </xf>
    <xf numFmtId="0" fontId="5" fillId="17" borderId="32" xfId="0" applyFont="1" applyFill="1" applyBorder="1" applyAlignment="1" applyProtection="1">
      <alignment vertical="top" wrapText="1"/>
    </xf>
    <xf numFmtId="0" fontId="5" fillId="17" borderId="33" xfId="0" applyFont="1" applyFill="1" applyBorder="1" applyAlignment="1" applyProtection="1">
      <alignment vertical="top" wrapText="1"/>
    </xf>
    <xf numFmtId="49" fontId="5" fillId="0" borderId="10" xfId="26" applyNumberFormat="1" applyFont="1" applyBorder="1" applyAlignment="1" applyProtection="1">
      <alignment horizontal="right" vertical="top" wrapText="1"/>
    </xf>
    <xf numFmtId="1" fontId="5" fillId="0" borderId="10" xfId="26" applyNumberFormat="1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/>
    </xf>
    <xf numFmtId="49" fontId="5" fillId="0" borderId="10" xfId="26" applyNumberFormat="1" applyFont="1" applyFill="1" applyBorder="1" applyAlignment="1" applyProtection="1">
      <alignment horizontal="right" vertical="top" wrapText="1"/>
    </xf>
    <xf numFmtId="1" fontId="6" fillId="0" borderId="10" xfId="26" applyNumberFormat="1" applyFont="1" applyBorder="1" applyAlignment="1" applyProtection="1">
      <alignment horizontal="right" vertical="top" wrapText="1"/>
    </xf>
    <xf numFmtId="1" fontId="8" fillId="0" borderId="12" xfId="26" applyNumberFormat="1" applyFont="1" applyBorder="1" applyAlignment="1" applyProtection="1">
      <alignment horizontal="right" vertical="top" wrapText="1"/>
    </xf>
    <xf numFmtId="1" fontId="5" fillId="0" borderId="14" xfId="0" applyNumberFormat="1" applyFont="1" applyBorder="1" applyAlignment="1" applyProtection="1">
      <alignment vertical="top" wrapText="1"/>
    </xf>
    <xf numFmtId="1" fontId="5" fillId="0" borderId="34" xfId="0" applyNumberFormat="1" applyFont="1" applyBorder="1" applyAlignment="1" applyProtection="1">
      <alignment vertical="top" wrapText="1"/>
    </xf>
    <xf numFmtId="49" fontId="6" fillId="0" borderId="10" xfId="26" applyNumberFormat="1" applyFont="1" applyBorder="1" applyAlignment="1" applyProtection="1">
      <alignment horizontal="right" vertical="top" wrapText="1"/>
    </xf>
    <xf numFmtId="49" fontId="6" fillId="0" borderId="10" xfId="26" applyNumberFormat="1" applyFont="1" applyFill="1" applyBorder="1" applyAlignment="1" applyProtection="1">
      <alignment horizontal="right" vertical="top" wrapText="1"/>
    </xf>
    <xf numFmtId="1" fontId="18" fillId="21" borderId="10" xfId="26" applyNumberFormat="1" applyFont="1" applyFill="1" applyBorder="1" applyAlignment="1" applyProtection="1">
      <alignment vertical="top" wrapText="1"/>
    </xf>
    <xf numFmtId="1" fontId="9" fillId="0" borderId="10" xfId="26" applyNumberFormat="1" applyFont="1" applyBorder="1" applyAlignment="1" applyProtection="1">
      <alignment vertical="top" wrapText="1"/>
    </xf>
    <xf numFmtId="1" fontId="18" fillId="21" borderId="10" xfId="26" applyNumberFormat="1" applyFont="1" applyFill="1" applyBorder="1" applyAlignment="1" applyProtection="1">
      <alignment vertical="top"/>
    </xf>
    <xf numFmtId="1" fontId="4" fillId="0" borderId="18" xfId="26" applyNumberFormat="1" applyFont="1" applyBorder="1" applyAlignment="1" applyProtection="1">
      <alignment horizontal="right" vertical="top" wrapText="1"/>
    </xf>
    <xf numFmtId="1" fontId="5" fillId="0" borderId="30" xfId="0" applyNumberFormat="1" applyFont="1" applyBorder="1" applyAlignment="1" applyProtection="1">
      <alignment vertical="top" wrapText="1"/>
    </xf>
    <xf numFmtId="1" fontId="5" fillId="0" borderId="31" xfId="0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 wrapText="1"/>
    </xf>
    <xf numFmtId="1" fontId="5" fillId="0" borderId="23" xfId="0" applyNumberFormat="1" applyFont="1" applyBorder="1" applyAlignment="1" applyProtection="1">
      <alignment vertical="top" wrapText="1"/>
    </xf>
    <xf numFmtId="1" fontId="5" fillId="0" borderId="32" xfId="0" applyNumberFormat="1" applyFont="1" applyBorder="1" applyAlignment="1" applyProtection="1">
      <alignment vertical="top" wrapText="1"/>
    </xf>
    <xf numFmtId="1" fontId="5" fillId="0" borderId="33" xfId="0" applyNumberFormat="1" applyFont="1" applyBorder="1" applyAlignment="1" applyProtection="1">
      <alignment vertical="top" wrapText="1"/>
    </xf>
    <xf numFmtId="1" fontId="4" fillId="0" borderId="10" xfId="26" applyNumberFormat="1" applyFont="1" applyBorder="1" applyAlignment="1" applyProtection="1">
      <alignment horizontal="right" vertical="top" wrapText="1"/>
    </xf>
    <xf numFmtId="1" fontId="7" fillId="0" borderId="18" xfId="26" applyNumberFormat="1" applyFont="1" applyBorder="1" applyAlignment="1" applyProtection="1">
      <alignment horizontal="right" vertical="top" wrapText="1"/>
    </xf>
    <xf numFmtId="0" fontId="18" fillId="21" borderId="10" xfId="0" applyFont="1" applyFill="1" applyBorder="1" applyAlignment="1" applyProtection="1">
      <alignment vertical="top"/>
    </xf>
    <xf numFmtId="49" fontId="5" fillId="0" borderId="12" xfId="26" applyNumberFormat="1" applyFont="1" applyBorder="1" applyAlignment="1" applyProtection="1">
      <alignment horizontal="right" vertical="top" wrapText="1"/>
    </xf>
    <xf numFmtId="1" fontId="5" fillId="0" borderId="19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vertical="top" wrapText="1"/>
    </xf>
    <xf numFmtId="1" fontId="5" fillId="0" borderId="35" xfId="0" applyNumberFormat="1" applyFont="1" applyBorder="1" applyAlignment="1" applyProtection="1">
      <alignment vertical="top" wrapText="1"/>
    </xf>
    <xf numFmtId="49" fontId="18" fillId="21" borderId="10" xfId="26" applyNumberFormat="1" applyFont="1" applyFill="1" applyBorder="1" applyAlignment="1" applyProtection="1">
      <alignment vertical="top"/>
    </xf>
    <xf numFmtId="0" fontId="18" fillId="21" borderId="29" xfId="26" applyNumberFormat="1" applyFont="1" applyFill="1" applyBorder="1" applyAlignment="1" applyProtection="1">
      <alignment vertical="top" wrapText="1"/>
    </xf>
    <xf numFmtId="49" fontId="4" fillId="0" borderId="10" xfId="26" applyNumberFormat="1" applyFont="1" applyFill="1" applyBorder="1" applyAlignment="1" applyProtection="1">
      <alignment horizontal="right" vertical="top" wrapText="1"/>
    </xf>
    <xf numFmtId="1" fontId="7" fillId="0" borderId="10" xfId="26" applyNumberFormat="1" applyFont="1" applyBorder="1" applyAlignment="1" applyProtection="1">
      <alignment horizontal="right" vertical="top" wrapText="1"/>
    </xf>
    <xf numFmtId="1" fontId="9" fillId="0" borderId="10" xfId="26" applyNumberFormat="1" applyFont="1" applyBorder="1" applyAlignment="1" applyProtection="1">
      <alignment horizontal="right" vertical="top" wrapText="1"/>
    </xf>
    <xf numFmtId="1" fontId="6" fillId="0" borderId="13" xfId="26" applyNumberFormat="1" applyFont="1" applyBorder="1" applyAlignment="1" applyProtection="1">
      <alignment horizontal="right" vertical="top" wrapText="1"/>
    </xf>
    <xf numFmtId="1" fontId="5" fillId="0" borderId="18" xfId="26" applyNumberFormat="1" applyFont="1" applyBorder="1" applyAlignment="1" applyProtection="1">
      <alignment horizontal="right" vertical="top" wrapText="1"/>
    </xf>
    <xf numFmtId="1" fontId="9" fillId="0" borderId="30" xfId="26" applyNumberFormat="1" applyFont="1" applyBorder="1" applyAlignment="1" applyProtection="1">
      <alignment vertical="top" wrapText="1"/>
    </xf>
    <xf numFmtId="1" fontId="9" fillId="0" borderId="31" xfId="26" applyNumberFormat="1" applyFont="1" applyBorder="1" applyAlignment="1" applyProtection="1">
      <alignment vertical="top" wrapText="1"/>
    </xf>
    <xf numFmtId="1" fontId="5" fillId="0" borderId="23" xfId="26" applyNumberFormat="1" applyFont="1" applyBorder="1" applyAlignment="1" applyProtection="1">
      <alignment horizontal="right" vertical="top" wrapText="1"/>
    </xf>
    <xf numFmtId="1" fontId="9" fillId="0" borderId="32" xfId="26" applyNumberFormat="1" applyFont="1" applyBorder="1" applyAlignment="1" applyProtection="1">
      <alignment vertical="top" wrapText="1"/>
    </xf>
    <xf numFmtId="1" fontId="9" fillId="0" borderId="33" xfId="26" applyNumberFormat="1" applyFont="1" applyBorder="1" applyAlignment="1" applyProtection="1">
      <alignment vertical="top" wrapText="1"/>
    </xf>
    <xf numFmtId="1" fontId="6" fillId="0" borderId="11" xfId="26" applyNumberFormat="1" applyFont="1" applyBorder="1" applyAlignment="1" applyProtection="1">
      <alignment horizontal="right" vertical="top" wrapText="1"/>
    </xf>
    <xf numFmtId="1" fontId="6" fillId="17" borderId="10" xfId="26" applyNumberFormat="1" applyFont="1" applyFill="1" applyBorder="1" applyAlignment="1" applyProtection="1">
      <alignment horizontal="right" vertical="top" wrapText="1"/>
    </xf>
    <xf numFmtId="1" fontId="5" fillId="0" borderId="10" xfId="0" applyNumberFormat="1" applyFont="1" applyBorder="1" applyAlignment="1" applyProtection="1">
      <alignment vertical="top" wrapText="1"/>
    </xf>
    <xf numFmtId="1" fontId="5" fillId="0" borderId="17" xfId="0" applyNumberFormat="1" applyFont="1" applyBorder="1" applyAlignment="1" applyProtection="1">
      <alignment vertical="top" wrapText="1"/>
    </xf>
    <xf numFmtId="1" fontId="5" fillId="17" borderId="10" xfId="0" applyNumberFormat="1" applyFont="1" applyFill="1" applyBorder="1" applyAlignment="1" applyProtection="1">
      <alignment vertical="top"/>
    </xf>
    <xf numFmtId="1" fontId="5" fillId="0" borderId="10" xfId="0" applyNumberFormat="1" applyFont="1" applyBorder="1" applyAlignment="1" applyProtection="1">
      <alignment vertical="top"/>
    </xf>
    <xf numFmtId="1" fontId="5" fillId="0" borderId="17" xfId="0" applyNumberFormat="1" applyFont="1" applyBorder="1" applyAlignment="1" applyProtection="1">
      <alignment vertical="top"/>
    </xf>
    <xf numFmtId="49" fontId="4" fillId="0" borderId="10" xfId="26" applyNumberFormat="1" applyFont="1" applyBorder="1" applyAlignment="1" applyProtection="1">
      <alignment horizontal="right" vertical="top" wrapText="1"/>
    </xf>
    <xf numFmtId="49" fontId="4" fillId="0" borderId="36" xfId="26" applyNumberFormat="1" applyFont="1" applyBorder="1" applyAlignment="1" applyProtection="1">
      <alignment horizontal="right" vertical="top" wrapText="1"/>
    </xf>
    <xf numFmtId="1" fontId="4" fillId="0" borderId="36" xfId="26" applyNumberFormat="1" applyFont="1" applyBorder="1" applyAlignment="1" applyProtection="1">
      <alignment horizontal="right" vertical="top" wrapText="1"/>
    </xf>
    <xf numFmtId="0" fontId="5" fillId="0" borderId="0" xfId="26" applyFont="1" applyAlignment="1" applyProtection="1">
      <alignment vertical="top"/>
    </xf>
    <xf numFmtId="1" fontId="5" fillId="0" borderId="0" xfId="26" applyNumberFormat="1" applyFont="1" applyAlignment="1" applyProtection="1">
      <alignment vertical="top"/>
    </xf>
    <xf numFmtId="0" fontId="10" fillId="0" borderId="10" xfId="28" applyFont="1" applyBorder="1" applyAlignment="1" applyProtection="1">
      <alignment horizontal="center" vertical="center" wrapText="1"/>
    </xf>
    <xf numFmtId="0" fontId="10" fillId="0" borderId="16" xfId="28" applyFont="1" applyBorder="1" applyAlignment="1" applyProtection="1">
      <alignment horizontal="center" vertical="center" wrapText="1"/>
    </xf>
    <xf numFmtId="0" fontId="10" fillId="0" borderId="12" xfId="28" applyFont="1" applyBorder="1" applyAlignment="1" applyProtection="1">
      <alignment horizontal="center" vertical="center" wrapText="1"/>
    </xf>
    <xf numFmtId="0" fontId="10" fillId="0" borderId="11" xfId="28" applyFont="1" applyBorder="1" applyAlignment="1" applyProtection="1">
      <alignment horizontal="center" vertical="center" wrapText="1"/>
    </xf>
    <xf numFmtId="0" fontId="12" fillId="0" borderId="10" xfId="28" applyFont="1" applyBorder="1" applyAlignment="1" applyProtection="1">
      <alignment vertical="center" wrapText="1"/>
    </xf>
    <xf numFmtId="0" fontId="11" fillId="0" borderId="10" xfId="28" applyFont="1" applyFill="1" applyBorder="1" applyProtection="1"/>
    <xf numFmtId="0" fontId="11" fillId="0" borderId="10" xfId="28" applyFont="1" applyBorder="1" applyAlignment="1" applyProtection="1">
      <alignment vertical="center" wrapText="1"/>
    </xf>
    <xf numFmtId="3" fontId="11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Fill="1" applyBorder="1" applyAlignment="1" applyProtection="1">
      <alignment vertical="center" wrapText="1"/>
    </xf>
    <xf numFmtId="0" fontId="12" fillId="0" borderId="10" xfId="28" applyFont="1" applyBorder="1" applyAlignment="1" applyProtection="1">
      <alignment horizontal="right" vertical="center" wrapText="1"/>
    </xf>
    <xf numFmtId="0" fontId="11" fillId="0" borderId="10" xfId="28" applyFont="1" applyBorder="1" applyAlignment="1" applyProtection="1">
      <alignment horizontal="left" vertical="center" wrapText="1"/>
    </xf>
    <xf numFmtId="3" fontId="12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Border="1" applyAlignment="1" applyProtection="1">
      <alignment wrapText="1"/>
    </xf>
    <xf numFmtId="0" fontId="11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wrapText="1"/>
    </xf>
    <xf numFmtId="0" fontId="13" fillId="0" borderId="10" xfId="28" applyFont="1" applyBorder="1" applyAlignment="1" applyProtection="1">
      <alignment vertical="center" wrapText="1"/>
    </xf>
    <xf numFmtId="0" fontId="11" fillId="0" borderId="29" xfId="28" applyFont="1" applyBorder="1" applyAlignment="1" applyProtection="1">
      <alignment vertical="center" wrapText="1"/>
    </xf>
    <xf numFmtId="49" fontId="11" fillId="0" borderId="16" xfId="28" applyNumberFormat="1" applyFont="1" applyBorder="1" applyAlignment="1" applyProtection="1">
      <alignment horizontal="center" vertical="center" wrapText="1"/>
    </xf>
    <xf numFmtId="0" fontId="11" fillId="0" borderId="14" xfId="28" applyFont="1" applyBorder="1" applyAlignment="1" applyProtection="1">
      <alignment vertical="center" wrapText="1"/>
    </xf>
    <xf numFmtId="0" fontId="10" fillId="0" borderId="12" xfId="28" applyFont="1" applyBorder="1" applyAlignment="1" applyProtection="1">
      <alignment vertical="center" wrapText="1"/>
    </xf>
    <xf numFmtId="0" fontId="14" fillId="0" borderId="10" xfId="28" applyFont="1" applyBorder="1" applyAlignment="1" applyProtection="1">
      <alignment vertical="center" wrapText="1"/>
    </xf>
    <xf numFmtId="0" fontId="11" fillId="0" borderId="0" xfId="28" applyFont="1" applyBorder="1" applyAlignment="1" applyProtection="1">
      <alignment wrapText="1"/>
    </xf>
    <xf numFmtId="1" fontId="11" fillId="0" borderId="10" xfId="28" applyNumberFormat="1" applyFont="1" applyBorder="1" applyAlignment="1" applyProtection="1">
      <alignment vertical="center"/>
    </xf>
    <xf numFmtId="1" fontId="9" fillId="22" borderId="17" xfId="26" applyNumberFormat="1" applyFont="1" applyFill="1" applyBorder="1" applyAlignment="1" applyProtection="1">
      <alignment vertical="top" wrapText="1"/>
      <protection locked="0"/>
    </xf>
    <xf numFmtId="1" fontId="9" fillId="22" borderId="12" xfId="26" applyNumberFormat="1" applyFont="1" applyFill="1" applyBorder="1" applyAlignment="1" applyProtection="1">
      <alignment vertical="top" wrapText="1"/>
      <protection locked="0"/>
    </xf>
    <xf numFmtId="0" fontId="11" fillId="0" borderId="0" xfId="27" applyFont="1" applyAlignment="1" applyProtection="1">
      <alignment wrapText="1"/>
      <protection locked="0"/>
    </xf>
    <xf numFmtId="0" fontId="11" fillId="0" borderId="0" xfId="27" applyFont="1" applyFill="1" applyAlignment="1" applyProtection="1">
      <alignment wrapText="1"/>
      <protection locked="0"/>
    </xf>
    <xf numFmtId="0" fontId="10" fillId="0" borderId="0" xfId="27" applyFont="1" applyBorder="1" applyAlignment="1" applyProtection="1">
      <alignment horizontal="centerContinuous" vertical="center" wrapText="1"/>
      <protection locked="0"/>
    </xf>
    <xf numFmtId="0" fontId="10" fillId="0" borderId="0" xfId="27" applyFont="1" applyFill="1" applyBorder="1" applyAlignment="1" applyProtection="1">
      <alignment horizontal="centerContinuous" vertical="center" wrapText="1"/>
      <protection locked="0"/>
    </xf>
    <xf numFmtId="1" fontId="11" fillId="0" borderId="0" xfId="27" applyNumberFormat="1" applyFont="1" applyBorder="1" applyAlignment="1" applyProtection="1">
      <alignment wrapText="1"/>
    </xf>
    <xf numFmtId="0" fontId="11" fillId="0" borderId="0" xfId="27" applyFont="1" applyAlignment="1" applyProtection="1">
      <alignment horizontal="centerContinuous" wrapText="1"/>
    </xf>
    <xf numFmtId="0" fontId="11" fillId="0" borderId="0" xfId="27" applyFont="1" applyAlignment="1" applyProtection="1">
      <alignment horizontal="center" wrapText="1"/>
    </xf>
    <xf numFmtId="0" fontId="10" fillId="0" borderId="0" xfId="27" applyFont="1" applyAlignment="1" applyProtection="1">
      <alignment wrapText="1"/>
    </xf>
    <xf numFmtId="0" fontId="10" fillId="0" borderId="10" xfId="27" applyFont="1" applyBorder="1" applyAlignment="1" applyProtection="1">
      <alignment horizontal="center" vertical="center" wrapText="1"/>
    </xf>
    <xf numFmtId="14" fontId="10" fillId="0" borderId="10" xfId="27" applyNumberFormat="1" applyFont="1" applyFill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horizontal="center" wrapText="1"/>
    </xf>
    <xf numFmtId="49" fontId="10" fillId="0" borderId="10" xfId="27" applyNumberFormat="1" applyFont="1" applyFill="1" applyBorder="1" applyAlignment="1" applyProtection="1">
      <alignment horizontal="center" vertical="center" wrapText="1"/>
    </xf>
    <xf numFmtId="0" fontId="12" fillId="0" borderId="10" xfId="27" applyFont="1" applyBorder="1" applyAlignment="1" applyProtection="1">
      <alignment wrapText="1"/>
    </xf>
    <xf numFmtId="49" fontId="12" fillId="0" borderId="10" xfId="27" applyNumberFormat="1" applyFont="1" applyBorder="1" applyAlignment="1" applyProtection="1">
      <alignment wrapText="1"/>
    </xf>
    <xf numFmtId="0" fontId="11" fillId="0" borderId="10" xfId="27" applyFont="1" applyBorder="1" applyAlignment="1" applyProtection="1">
      <alignment wrapText="1"/>
    </xf>
    <xf numFmtId="49" fontId="11" fillId="0" borderId="10" xfId="27" applyNumberFormat="1" applyFont="1" applyBorder="1" applyAlignment="1" applyProtection="1">
      <alignment horizontal="center" wrapText="1"/>
    </xf>
    <xf numFmtId="0" fontId="11" fillId="0" borderId="10" xfId="27" applyFont="1" applyFill="1" applyBorder="1" applyAlignment="1" applyProtection="1">
      <alignment wrapText="1"/>
    </xf>
    <xf numFmtId="49" fontId="11" fillId="0" borderId="10" xfId="27" applyNumberFormat="1" applyFont="1" applyFill="1" applyBorder="1" applyAlignment="1" applyProtection="1">
      <alignment horizontal="center" wrapText="1"/>
    </xf>
    <xf numFmtId="0" fontId="10" fillId="0" borderId="10" xfId="27" applyFont="1" applyBorder="1" applyAlignment="1" applyProtection="1">
      <alignment horizontal="right" wrapText="1"/>
    </xf>
    <xf numFmtId="49" fontId="10" fillId="0" borderId="10" xfId="27" applyNumberFormat="1" applyFont="1" applyBorder="1" applyAlignment="1" applyProtection="1">
      <alignment horizontal="center" wrapText="1"/>
    </xf>
    <xf numFmtId="49" fontId="12" fillId="0" borderId="10" xfId="27" applyNumberFormat="1" applyFont="1" applyBorder="1" applyAlignment="1" applyProtection="1">
      <alignment horizontal="center" wrapText="1"/>
    </xf>
    <xf numFmtId="1" fontId="11" fillId="0" borderId="10" xfId="27" applyNumberFormat="1" applyFont="1" applyFill="1" applyBorder="1" applyAlignment="1" applyProtection="1">
      <alignment wrapText="1"/>
    </xf>
    <xf numFmtId="0" fontId="10" fillId="0" borderId="10" xfId="27" applyFont="1" applyBorder="1" applyAlignment="1" applyProtection="1">
      <alignment wrapText="1"/>
    </xf>
    <xf numFmtId="49" fontId="11" fillId="0" borderId="0" xfId="27" applyNumberFormat="1" applyFont="1" applyBorder="1" applyAlignment="1" applyProtection="1">
      <alignment wrapText="1"/>
    </xf>
    <xf numFmtId="1" fontId="11" fillId="0" borderId="0" xfId="27" applyNumberFormat="1" applyFont="1" applyFill="1" applyBorder="1" applyAlignment="1" applyProtection="1">
      <alignment wrapText="1"/>
    </xf>
    <xf numFmtId="0" fontId="10" fillId="0" borderId="0" xfId="27" applyFont="1" applyAlignment="1" applyProtection="1">
      <alignment horizontal="center"/>
    </xf>
    <xf numFmtId="1" fontId="11" fillId="0" borderId="10" xfId="29" applyNumberFormat="1" applyFont="1" applyFill="1" applyBorder="1" applyAlignment="1" applyProtection="1">
      <alignment vertical="center"/>
    </xf>
    <xf numFmtId="1" fontId="11" fillId="0" borderId="12" xfId="29" applyNumberFormat="1" applyFont="1" applyFill="1" applyBorder="1" applyAlignment="1" applyProtection="1">
      <alignment vertical="center"/>
    </xf>
    <xf numFmtId="0" fontId="10" fillId="0" borderId="0" xfId="29" applyFont="1" applyBorder="1" applyAlignment="1" applyProtection="1">
      <alignment vertical="center" wrapText="1"/>
      <protection locked="0"/>
    </xf>
    <xf numFmtId="49" fontId="10" fillId="0" borderId="0" xfId="29" applyNumberFormat="1" applyFont="1" applyBorder="1" applyAlignment="1" applyProtection="1">
      <alignment horizontal="center" vertical="center" wrapText="1"/>
      <protection locked="0"/>
    </xf>
    <xf numFmtId="0" fontId="11" fillId="0" borderId="0" xfId="29" applyFont="1" applyBorder="1" applyProtection="1">
      <protection locked="0"/>
    </xf>
    <xf numFmtId="0" fontId="11" fillId="0" borderId="0" xfId="25" applyFont="1" applyProtection="1">
      <protection locked="0"/>
    </xf>
    <xf numFmtId="0" fontId="10" fillId="0" borderId="0" xfId="24" applyFont="1" applyAlignment="1" applyProtection="1">
      <alignment horizontal="centerContinuous"/>
      <protection locked="0"/>
    </xf>
    <xf numFmtId="0" fontId="11" fillId="0" borderId="0" xfId="24" applyFont="1" applyProtection="1">
      <protection locked="0"/>
    </xf>
    <xf numFmtId="0" fontId="11" fillId="0" borderId="0" xfId="24" applyFont="1" applyAlignment="1" applyProtection="1">
      <alignment horizontal="left" vertical="center" wrapText="1"/>
      <protection locked="0"/>
    </xf>
    <xf numFmtId="0" fontId="11" fillId="0" borderId="0" xfId="24" applyFont="1" applyAlignment="1" applyProtection="1">
      <alignment vertical="center" wrapText="1"/>
      <protection locked="0"/>
    </xf>
    <xf numFmtId="0" fontId="10" fillId="0" borderId="0" xfId="24" applyFont="1" applyProtection="1">
      <protection locked="0"/>
    </xf>
    <xf numFmtId="0" fontId="11" fillId="0" borderId="0" xfId="24" applyFont="1" applyAlignment="1" applyProtection="1">
      <protection locked="0"/>
    </xf>
    <xf numFmtId="0" fontId="10" fillId="0" borderId="0" xfId="24" applyFont="1" applyBorder="1" applyAlignment="1" applyProtection="1">
      <alignment horizontal="centerContinuous"/>
      <protection locked="0"/>
    </xf>
    <xf numFmtId="0" fontId="10" fillId="0" borderId="10" xfId="24" applyFont="1" applyBorder="1" applyAlignment="1" applyProtection="1">
      <alignment horizontal="centerContinuous" vertical="center" wrapText="1"/>
    </xf>
    <xf numFmtId="0" fontId="10" fillId="0" borderId="10" xfId="24" applyFont="1" applyBorder="1" applyAlignment="1" applyProtection="1">
      <alignment horizontal="center" vertical="center" wrapText="1"/>
    </xf>
    <xf numFmtId="49" fontId="10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Alignment="1" applyProtection="1">
      <alignment horizontal="centerContinuous"/>
    </xf>
    <xf numFmtId="0" fontId="10" fillId="0" borderId="10" xfId="24" applyFont="1" applyBorder="1" applyAlignment="1" applyProtection="1">
      <alignment horizontal="center"/>
    </xf>
    <xf numFmtId="0" fontId="10" fillId="0" borderId="10" xfId="24" applyFont="1" applyBorder="1" applyAlignment="1" applyProtection="1">
      <alignment wrapText="1"/>
    </xf>
    <xf numFmtId="0" fontId="10" fillId="0" borderId="10" xfId="24" applyFont="1" applyBorder="1" applyAlignment="1" applyProtection="1">
      <alignment vertical="justify" wrapText="1"/>
    </xf>
    <xf numFmtId="49" fontId="10" fillId="17" borderId="10" xfId="24" applyNumberFormat="1" applyFont="1" applyFill="1" applyBorder="1" applyAlignment="1" applyProtection="1">
      <alignment vertical="justify" wrapText="1"/>
    </xf>
    <xf numFmtId="0" fontId="11" fillId="17" borderId="10" xfId="24" applyFont="1" applyFill="1" applyBorder="1" applyAlignment="1" applyProtection="1">
      <alignment horizontal="left" vertical="center" wrapText="1"/>
    </xf>
    <xf numFmtId="0" fontId="11" fillId="0" borderId="10" xfId="24" applyFont="1" applyBorder="1" applyProtection="1"/>
    <xf numFmtId="49" fontId="11" fillId="0" borderId="10" xfId="24" applyNumberFormat="1" applyFont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right"/>
    </xf>
    <xf numFmtId="49" fontId="12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Protection="1"/>
    <xf numFmtId="0" fontId="10" fillId="0" borderId="10" xfId="24" applyFont="1" applyBorder="1" applyAlignment="1" applyProtection="1">
      <alignment horizontal="left"/>
    </xf>
    <xf numFmtId="0" fontId="10" fillId="0" borderId="10" xfId="24" applyFont="1" applyBorder="1" applyAlignment="1" applyProtection="1">
      <alignment vertical="top" wrapText="1"/>
    </xf>
    <xf numFmtId="0" fontId="10" fillId="0" borderId="10" xfId="24" applyFont="1" applyBorder="1" applyAlignment="1" applyProtection="1">
      <alignment horizontal="left" vertical="center" wrapText="1"/>
    </xf>
    <xf numFmtId="0" fontId="11" fillId="0" borderId="10" xfId="24" applyFont="1" applyBorder="1" applyAlignment="1" applyProtection="1">
      <alignment wrapText="1"/>
    </xf>
    <xf numFmtId="0" fontId="11" fillId="0" borderId="10" xfId="24" applyFont="1" applyBorder="1" applyAlignment="1" applyProtection="1">
      <alignment horizontal="left" vertical="center" wrapText="1"/>
    </xf>
    <xf numFmtId="49" fontId="12" fillId="0" borderId="13" xfId="24" applyNumberFormat="1" applyFont="1" applyBorder="1" applyAlignment="1" applyProtection="1">
      <alignment horizontal="center" vertical="center" wrapText="1"/>
    </xf>
    <xf numFmtId="0" fontId="10" fillId="0" borderId="12" xfId="24" applyFont="1" applyBorder="1" applyAlignment="1" applyProtection="1">
      <alignment vertical="justify" wrapText="1"/>
    </xf>
    <xf numFmtId="49" fontId="11" fillId="17" borderId="12" xfId="24" applyNumberFormat="1" applyFont="1" applyFill="1" applyBorder="1" applyAlignment="1" applyProtection="1">
      <alignment horizontal="center" vertical="center" wrapText="1"/>
    </xf>
    <xf numFmtId="0" fontId="16" fillId="0" borderId="10" xfId="24" applyFont="1" applyBorder="1" applyAlignment="1" applyProtection="1">
      <alignment vertical="justify"/>
    </xf>
    <xf numFmtId="49" fontId="11" fillId="0" borderId="11" xfId="24" applyNumberFormat="1" applyFont="1" applyBorder="1" applyAlignment="1" applyProtection="1">
      <alignment horizontal="center" vertical="center" wrapText="1"/>
    </xf>
    <xf numFmtId="0" fontId="11" fillId="0" borderId="10" xfId="24" applyFont="1" applyBorder="1" applyAlignment="1" applyProtection="1">
      <alignment vertical="justify"/>
    </xf>
    <xf numFmtId="1" fontId="11" fillId="17" borderId="16" xfId="24" applyNumberFormat="1" applyFont="1" applyFill="1" applyBorder="1" applyAlignment="1" applyProtection="1">
      <alignment horizontal="center" vertical="center" wrapText="1"/>
    </xf>
    <xf numFmtId="1" fontId="11" fillId="0" borderId="0" xfId="24" applyNumberFormat="1" applyFont="1" applyAlignment="1" applyProtection="1">
      <alignment vertical="center" wrapText="1"/>
      <protection locked="0"/>
    </xf>
    <xf numFmtId="1" fontId="11" fillId="0" borderId="0" xfId="24" applyNumberFormat="1" applyFont="1" applyAlignment="1" applyProtection="1">
      <alignment horizontal="left" vertical="center" wrapText="1"/>
      <protection locked="0"/>
    </xf>
    <xf numFmtId="0" fontId="11" fillId="0" borderId="0" xfId="21" applyFont="1" applyAlignment="1" applyProtection="1">
      <alignment horizontal="left" vertical="center" wrapText="1"/>
      <protection locked="0"/>
    </xf>
    <xf numFmtId="49" fontId="11" fillId="0" borderId="0" xfId="21" applyNumberFormat="1" applyFont="1" applyAlignment="1" applyProtection="1">
      <alignment horizontal="left" vertical="center" wrapText="1"/>
      <protection locked="0"/>
    </xf>
    <xf numFmtId="0" fontId="11" fillId="0" borderId="0" xfId="21" applyFont="1" applyProtection="1">
      <protection locked="0"/>
    </xf>
    <xf numFmtId="49" fontId="11" fillId="0" borderId="0" xfId="25" applyNumberFormat="1" applyFont="1" applyProtection="1">
      <protection locked="0"/>
    </xf>
    <xf numFmtId="0" fontId="10" fillId="0" borderId="12" xfId="21" applyFont="1" applyBorder="1" applyAlignment="1" applyProtection="1">
      <alignment horizontal="centerContinuous" vertical="center" wrapText="1"/>
    </xf>
    <xf numFmtId="49" fontId="10" fillId="0" borderId="13" xfId="21" applyNumberFormat="1" applyFont="1" applyBorder="1" applyAlignment="1" applyProtection="1">
      <alignment horizontal="center" vertical="center" wrapText="1"/>
    </xf>
    <xf numFmtId="1" fontId="10" fillId="0" borderId="16" xfId="21" applyNumberFormat="1" applyFont="1" applyBorder="1" applyAlignment="1" applyProtection="1">
      <alignment horizontal="centerContinuous" vertical="center" wrapText="1"/>
    </xf>
    <xf numFmtId="49" fontId="10" fillId="0" borderId="11" xfId="21" applyNumberFormat="1" applyFont="1" applyBorder="1" applyAlignment="1" applyProtection="1">
      <alignment horizontal="center" vertical="center" wrapText="1"/>
    </xf>
    <xf numFmtId="0" fontId="10" fillId="0" borderId="10" xfId="21" applyFont="1" applyBorder="1" applyAlignment="1" applyProtection="1">
      <alignment horizontal="left" vertical="center" wrapText="1"/>
    </xf>
    <xf numFmtId="49" fontId="12" fillId="0" borderId="10" xfId="21" applyNumberFormat="1" applyFont="1" applyBorder="1" applyAlignment="1" applyProtection="1">
      <alignment horizontal="center" vertical="center" wrapText="1"/>
    </xf>
    <xf numFmtId="49" fontId="10" fillId="0" borderId="10" xfId="21" applyNumberFormat="1" applyFont="1" applyBorder="1" applyAlignment="1" applyProtection="1">
      <alignment horizontal="center" vertical="center" wrapText="1"/>
    </xf>
    <xf numFmtId="0" fontId="11" fillId="0" borderId="10" xfId="21" applyFont="1" applyBorder="1" applyAlignment="1" applyProtection="1">
      <alignment horizontal="left" vertical="center" wrapText="1"/>
    </xf>
    <xf numFmtId="49" fontId="11" fillId="0" borderId="10" xfId="21" applyNumberFormat="1" applyFont="1" applyBorder="1" applyAlignment="1" applyProtection="1">
      <alignment horizontal="center" vertical="center" wrapText="1"/>
    </xf>
    <xf numFmtId="0" fontId="12" fillId="0" borderId="10" xfId="21" applyFont="1" applyBorder="1" applyAlignment="1" applyProtection="1">
      <alignment horizontal="right" vertical="center" wrapText="1"/>
    </xf>
    <xf numFmtId="49" fontId="10" fillId="0" borderId="10" xfId="21" applyNumberFormat="1" applyFont="1" applyBorder="1" applyAlignment="1" applyProtection="1">
      <alignment horizontal="left" vertical="center" wrapText="1"/>
    </xf>
    <xf numFmtId="0" fontId="10" fillId="0" borderId="0" xfId="21" applyFont="1" applyBorder="1" applyAlignment="1" applyProtection="1">
      <alignment horizontal="left" vertical="center" wrapText="1"/>
    </xf>
    <xf numFmtId="49" fontId="10" fillId="0" borderId="0" xfId="21" applyNumberFormat="1" applyFont="1" applyBorder="1" applyAlignment="1" applyProtection="1">
      <alignment horizontal="left" vertical="center" wrapText="1"/>
    </xf>
    <xf numFmtId="0" fontId="11" fillId="0" borderId="0" xfId="21" applyFont="1" applyBorder="1" applyAlignment="1" applyProtection="1">
      <alignment horizontal="right" vertical="center" wrapText="1"/>
    </xf>
    <xf numFmtId="0" fontId="11" fillId="0" borderId="0" xfId="21" applyFont="1" applyBorder="1" applyAlignment="1" applyProtection="1">
      <alignment horizontal="left" vertical="center" wrapText="1"/>
    </xf>
    <xf numFmtId="0" fontId="10" fillId="0" borderId="16" xfId="21" applyFont="1" applyBorder="1" applyAlignment="1" applyProtection="1">
      <alignment horizontal="centerContinuous" vertical="center" wrapText="1"/>
    </xf>
    <xf numFmtId="0" fontId="11" fillId="0" borderId="10" xfId="21" applyFont="1" applyBorder="1" applyAlignment="1" applyProtection="1">
      <alignment horizontal="right"/>
    </xf>
    <xf numFmtId="0" fontId="11" fillId="0" borderId="10" xfId="21" applyFont="1" applyBorder="1" applyAlignment="1" applyProtection="1">
      <alignment vertical="center" wrapText="1"/>
    </xf>
    <xf numFmtId="49" fontId="16" fillId="0" borderId="10" xfId="21" applyNumberFormat="1" applyFont="1" applyBorder="1" applyAlignment="1" applyProtection="1">
      <alignment horizontal="center" vertical="center" wrapText="1"/>
    </xf>
    <xf numFmtId="0" fontId="11" fillId="0" borderId="10" xfId="21" quotePrefix="1" applyFont="1" applyBorder="1" applyAlignment="1" applyProtection="1">
      <alignment horizontal="left" vertical="center" wrapText="1"/>
    </xf>
    <xf numFmtId="49" fontId="11" fillId="0" borderId="0" xfId="21" applyNumberFormat="1" applyFont="1" applyBorder="1" applyAlignment="1" applyProtection="1">
      <alignment horizontal="center" vertical="center" wrapText="1"/>
    </xf>
    <xf numFmtId="49" fontId="10" fillId="0" borderId="0" xfId="21" applyNumberFormat="1" applyFont="1" applyBorder="1" applyAlignment="1" applyProtection="1">
      <alignment horizontal="center" vertical="center" wrapText="1"/>
    </xf>
    <xf numFmtId="0" fontId="10" fillId="0" borderId="0" xfId="21" applyFont="1" applyBorder="1" applyAlignment="1" applyProtection="1">
      <alignment horizontal="center"/>
    </xf>
    <xf numFmtId="0" fontId="12" fillId="0" borderId="10" xfId="21" applyFont="1" applyBorder="1" applyAlignment="1" applyProtection="1">
      <alignment horizontal="left" vertical="center" wrapText="1"/>
    </xf>
    <xf numFmtId="0" fontId="12" fillId="0" borderId="0" xfId="21" applyFont="1" applyBorder="1" applyAlignment="1" applyProtection="1">
      <alignment horizontal="left" vertical="center" wrapText="1"/>
    </xf>
    <xf numFmtId="49" fontId="12" fillId="0" borderId="0" xfId="21" applyNumberFormat="1" applyFont="1" applyBorder="1" applyAlignment="1" applyProtection="1">
      <alignment horizontal="left" vertical="center" wrapText="1"/>
    </xf>
    <xf numFmtId="1" fontId="11" fillId="0" borderId="0" xfId="24" applyNumberFormat="1" applyFont="1" applyBorder="1" applyAlignment="1" applyProtection="1">
      <alignment vertical="justify" wrapText="1"/>
      <protection locked="0"/>
    </xf>
    <xf numFmtId="0" fontId="11" fillId="0" borderId="0" xfId="22" applyFont="1" applyAlignment="1" applyProtection="1">
      <alignment vertical="center" wrapText="1"/>
      <protection locked="0"/>
    </xf>
    <xf numFmtId="49" fontId="11" fillId="0" borderId="0" xfId="22" applyNumberFormat="1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horizontal="centerContinuous" vertical="center" wrapText="1"/>
      <protection locked="0"/>
    </xf>
    <xf numFmtId="0" fontId="10" fillId="0" borderId="0" xfId="22" applyFont="1" applyAlignment="1" applyProtection="1">
      <alignment horizontal="center" vertical="center" wrapText="1"/>
      <protection locked="0"/>
    </xf>
    <xf numFmtId="0" fontId="10" fillId="0" borderId="0" xfId="22" applyFont="1" applyProtection="1">
      <protection locked="0"/>
    </xf>
    <xf numFmtId="1" fontId="11" fillId="0" borderId="0" xfId="22" applyNumberFormat="1" applyFont="1" applyAlignment="1" applyProtection="1">
      <alignment horizontal="centerContinuous" vertical="center" wrapText="1"/>
    </xf>
    <xf numFmtId="1" fontId="11" fillId="0" borderId="0" xfId="22" applyNumberFormat="1" applyFont="1" applyAlignment="1" applyProtection="1">
      <alignment vertical="center" wrapText="1"/>
      <protection locked="0"/>
    </xf>
    <xf numFmtId="0" fontId="10" fillId="0" borderId="0" xfId="28" applyFont="1" applyBorder="1" applyAlignment="1" applyProtection="1">
      <alignment wrapText="1"/>
      <protection locked="0"/>
    </xf>
    <xf numFmtId="1" fontId="11" fillId="0" borderId="0" xfId="28" applyNumberFormat="1" applyFont="1" applyBorder="1" applyProtection="1">
      <protection locked="0"/>
    </xf>
    <xf numFmtId="0" fontId="10" fillId="0" borderId="0" xfId="28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26" applyFont="1" applyBorder="1" applyAlignment="1" applyProtection="1">
      <alignment horizontal="left" vertical="top" wrapText="1"/>
      <protection locked="0"/>
    </xf>
    <xf numFmtId="1" fontId="5" fillId="0" borderId="10" xfId="23" applyNumberFormat="1" applyFont="1" applyBorder="1" applyAlignment="1">
      <alignment horizontal="right" vertical="center" wrapText="1"/>
    </xf>
    <xf numFmtId="1" fontId="10" fillId="19" borderId="10" xfId="28" applyNumberFormat="1" applyFont="1" applyFill="1" applyBorder="1" applyAlignment="1" applyProtection="1">
      <alignment vertical="center"/>
      <protection locked="0"/>
    </xf>
    <xf numFmtId="0" fontId="9" fillId="0" borderId="0" xfId="26" applyFont="1" applyBorder="1" applyAlignment="1" applyProtection="1">
      <alignment vertical="top"/>
      <protection locked="0"/>
    </xf>
    <xf numFmtId="49" fontId="7" fillId="0" borderId="0" xfId="26" applyNumberFormat="1" applyFont="1" applyBorder="1" applyAlignment="1" applyProtection="1">
      <alignment vertical="top" wrapText="1"/>
      <protection locked="0"/>
    </xf>
    <xf numFmtId="1" fontId="9" fillId="0" borderId="0" xfId="26" applyNumberFormat="1" applyFont="1" applyBorder="1" applyAlignment="1" applyProtection="1">
      <alignment vertical="top" wrapText="1"/>
      <protection locked="0"/>
    </xf>
    <xf numFmtId="1" fontId="11" fillId="0" borderId="10" xfId="22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0" fontId="10" fillId="0" borderId="0" xfId="26" applyFont="1" applyFill="1" applyAlignment="1" applyProtection="1">
      <alignment horizontal="right" vertical="top" wrapText="1"/>
      <protection locked="0"/>
    </xf>
    <xf numFmtId="1" fontId="10" fillId="0" borderId="10" xfId="24" applyNumberFormat="1" applyFont="1" applyBorder="1" applyAlignment="1" applyProtection="1">
      <alignment vertical="center" wrapText="1"/>
    </xf>
    <xf numFmtId="1" fontId="9" fillId="18" borderId="12" xfId="26" applyNumberFormat="1" applyFont="1" applyFill="1" applyBorder="1" applyAlignment="1" applyProtection="1">
      <alignment horizontal="center" vertical="top" wrapText="1"/>
      <protection locked="0"/>
    </xf>
    <xf numFmtId="1" fontId="11" fillId="18" borderId="10" xfId="25" applyNumberFormat="1" applyFont="1" applyFill="1" applyBorder="1" applyAlignment="1" applyProtection="1">
      <alignment horizontal="center"/>
      <protection locked="0"/>
    </xf>
    <xf numFmtId="1" fontId="5" fillId="18" borderId="10" xfId="23" applyNumberFormat="1" applyFont="1" applyFill="1" applyBorder="1" applyAlignment="1" applyProtection="1">
      <alignment horizontal="right" vertical="center" wrapText="1"/>
      <protection locked="0"/>
    </xf>
    <xf numFmtId="1" fontId="5" fillId="0" borderId="10" xfId="23" applyNumberFormat="1" applyFont="1" applyBorder="1" applyAlignment="1" applyProtection="1">
      <alignment horizontal="right" vertical="center" wrapText="1"/>
    </xf>
    <xf numFmtId="1" fontId="5" fillId="0" borderId="10" xfId="23" applyNumberFormat="1" applyFont="1" applyFill="1" applyBorder="1" applyAlignment="1" applyProtection="1">
      <alignment horizontal="right" vertical="center" wrapText="1"/>
    </xf>
    <xf numFmtId="0" fontId="17" fillId="21" borderId="10" xfId="26" applyFont="1" applyFill="1" applyBorder="1" applyAlignment="1" applyProtection="1">
      <alignment horizontal="left" vertical="top" wrapText="1"/>
    </xf>
    <xf numFmtId="1" fontId="17" fillId="21" borderId="10" xfId="26" applyNumberFormat="1" applyFont="1" applyFill="1" applyBorder="1" applyAlignment="1" applyProtection="1">
      <alignment vertical="top" wrapText="1"/>
    </xf>
    <xf numFmtId="0" fontId="17" fillId="21" borderId="37" xfId="26" applyFont="1" applyFill="1" applyBorder="1" applyAlignment="1" applyProtection="1">
      <alignment horizontal="left" vertical="top" wrapText="1"/>
    </xf>
    <xf numFmtId="0" fontId="17" fillId="21" borderId="29" xfId="26" applyFont="1" applyFill="1" applyBorder="1" applyAlignment="1" applyProtection="1">
      <alignment vertical="top" wrapText="1"/>
    </xf>
    <xf numFmtId="0" fontId="17" fillId="21" borderId="38" xfId="26" applyFont="1" applyFill="1" applyBorder="1" applyAlignment="1" applyProtection="1">
      <alignment vertical="top" wrapText="1"/>
    </xf>
    <xf numFmtId="49" fontId="17" fillId="21" borderId="36" xfId="26" applyNumberFormat="1" applyFont="1" applyFill="1" applyBorder="1" applyAlignment="1" applyProtection="1">
      <alignment vertical="center" wrapText="1"/>
    </xf>
    <xf numFmtId="0" fontId="17" fillId="21" borderId="10" xfId="26" applyFont="1" applyFill="1" applyBorder="1" applyAlignment="1" applyProtection="1">
      <alignment vertical="top" wrapText="1"/>
    </xf>
    <xf numFmtId="0" fontId="4" fillId="0" borderId="0" xfId="23" applyNumberFormat="1" applyFont="1" applyAlignment="1" applyProtection="1">
      <alignment horizontal="center" vertical="center" wrapText="1"/>
      <protection locked="0"/>
    </xf>
    <xf numFmtId="0" fontId="4" fillId="0" borderId="0" xfId="23" applyFont="1" applyProtection="1">
      <protection locked="0"/>
    </xf>
    <xf numFmtId="49" fontId="4" fillId="0" borderId="0" xfId="23" applyNumberFormat="1" applyFont="1" applyProtection="1">
      <protection locked="0"/>
    </xf>
    <xf numFmtId="0" fontId="10" fillId="0" borderId="0" xfId="29" applyFont="1" applyBorder="1" applyAlignment="1" applyProtection="1">
      <alignment horizontal="left" wrapText="1"/>
      <protection locked="0"/>
    </xf>
    <xf numFmtId="0" fontId="11" fillId="0" borderId="10" xfId="24" applyFont="1" applyBorder="1" applyAlignment="1" applyProtection="1"/>
    <xf numFmtId="49" fontId="11" fillId="0" borderId="10" xfId="24" applyNumberFormat="1" applyFont="1" applyBorder="1" applyAlignment="1" applyProtection="1">
      <alignment horizontal="center" vertical="center"/>
    </xf>
    <xf numFmtId="1" fontId="11" fillId="18" borderId="10" xfId="24" applyNumberFormat="1" applyFont="1" applyFill="1" applyBorder="1" applyAlignment="1" applyProtection="1">
      <alignment vertical="center"/>
      <protection locked="0"/>
    </xf>
    <xf numFmtId="1" fontId="11" fillId="18" borderId="10" xfId="24" applyNumberFormat="1" applyFont="1" applyFill="1" applyBorder="1" applyAlignment="1" applyProtection="1">
      <alignment horizontal="center" vertical="center"/>
      <protection locked="0"/>
    </xf>
    <xf numFmtId="0" fontId="10" fillId="0" borderId="0" xfId="22" applyFont="1" applyAlignment="1" applyProtection="1">
      <alignment horizontal="left" vertical="center" wrapText="1"/>
      <protection locked="0"/>
    </xf>
    <xf numFmtId="3" fontId="10" fillId="0" borderId="16" xfId="28" applyNumberFormat="1" applyFont="1" applyFill="1" applyBorder="1" applyAlignment="1" applyProtection="1">
      <alignment vertical="center"/>
    </xf>
    <xf numFmtId="0" fontId="9" fillId="0" borderId="10" xfId="26" applyFont="1" applyBorder="1" applyAlignment="1" applyProtection="1">
      <alignment vertical="top"/>
      <protection locked="0"/>
    </xf>
    <xf numFmtId="0" fontId="7" fillId="0" borderId="10" xfId="26" applyFont="1" applyBorder="1" applyAlignment="1" applyProtection="1">
      <alignment horizontal="left" vertical="top" wrapText="1"/>
      <protection locked="0"/>
    </xf>
    <xf numFmtId="0" fontId="10" fillId="0" borderId="0" xfId="28" applyFont="1" applyBorder="1" applyAlignment="1" applyProtection="1">
      <alignment horizontal="centerContinuous" vertical="center" wrapText="1"/>
    </xf>
    <xf numFmtId="0" fontId="11" fillId="0" borderId="0" xfId="28" applyFont="1" applyBorder="1" applyAlignment="1" applyProtection="1">
      <alignment horizontal="centerContinuous"/>
    </xf>
    <xf numFmtId="0" fontId="11" fillId="0" borderId="35" xfId="28" applyFont="1" applyBorder="1" applyAlignment="1" applyProtection="1">
      <alignment horizontal="centerContinuous"/>
    </xf>
    <xf numFmtId="0" fontId="11" fillId="0" borderId="0" xfId="28" applyFont="1" applyAlignment="1" applyProtection="1">
      <alignment horizontal="centerContinuous" wrapText="1"/>
    </xf>
    <xf numFmtId="0" fontId="10" fillId="0" borderId="0" xfId="26" applyFont="1" applyBorder="1" applyAlignment="1" applyProtection="1">
      <alignment vertical="top" wrapText="1"/>
    </xf>
    <xf numFmtId="0" fontId="10" fillId="0" borderId="0" xfId="27" applyFont="1" applyBorder="1" applyAlignment="1" applyProtection="1">
      <alignment horizontal="centerContinuous" vertical="center" wrapText="1"/>
    </xf>
    <xf numFmtId="0" fontId="10" fillId="0" borderId="0" xfId="27" applyFont="1" applyFill="1" applyBorder="1" applyAlignment="1" applyProtection="1">
      <alignment horizontal="centerContinuous" vertical="center" wrapText="1"/>
    </xf>
    <xf numFmtId="0" fontId="10" fillId="0" borderId="0" xfId="26" applyFont="1" applyBorder="1" applyAlignment="1" applyProtection="1">
      <alignment horizontal="left" vertical="top"/>
    </xf>
    <xf numFmtId="0" fontId="10" fillId="0" borderId="0" xfId="26" applyFont="1" applyBorder="1" applyAlignment="1" applyProtection="1">
      <alignment vertical="top"/>
    </xf>
    <xf numFmtId="0" fontId="10" fillId="0" borderId="0" xfId="26" applyFont="1" applyFill="1" applyBorder="1" applyAlignment="1" applyProtection="1">
      <alignment vertical="top" wrapText="1"/>
    </xf>
    <xf numFmtId="0" fontId="10" fillId="0" borderId="0" xfId="27" applyFont="1" applyFill="1" applyBorder="1" applyAlignment="1" applyProtection="1">
      <alignment horizontal="right" vertical="center" wrapText="1"/>
    </xf>
    <xf numFmtId="0" fontId="10" fillId="0" borderId="0" xfId="29" applyFont="1" applyAlignment="1" applyProtection="1">
      <alignment horizontal="centerContinuous" wrapText="1"/>
    </xf>
    <xf numFmtId="49" fontId="10" fillId="0" borderId="0" xfId="29" applyNumberFormat="1" applyFont="1" applyAlignment="1" applyProtection="1">
      <alignment horizontal="center" wrapText="1"/>
    </xf>
    <xf numFmtId="0" fontId="10" fillId="0" borderId="0" xfId="29" applyFont="1" applyAlignment="1" applyProtection="1">
      <alignment horizontal="centerContinuous"/>
    </xf>
    <xf numFmtId="0" fontId="11" fillId="0" borderId="0" xfId="29" applyFont="1" applyProtection="1"/>
    <xf numFmtId="0" fontId="9" fillId="0" borderId="0" xfId="29" applyFont="1" applyAlignment="1" applyProtection="1">
      <alignment horizontal="left"/>
    </xf>
    <xf numFmtId="0" fontId="10" fillId="0" borderId="0" xfId="29" applyFont="1" applyBorder="1" applyAlignment="1" applyProtection="1">
      <alignment horizontal="left" vertical="top" wrapText="1"/>
    </xf>
    <xf numFmtId="0" fontId="10" fillId="0" borderId="0" xfId="29" applyFont="1" applyProtection="1"/>
    <xf numFmtId="0" fontId="10" fillId="0" borderId="0" xfId="27" applyFont="1" applyAlignment="1" applyProtection="1">
      <alignment horizontal="right" wrapText="1"/>
    </xf>
    <xf numFmtId="0" fontId="10" fillId="0" borderId="0" xfId="24" applyFont="1" applyAlignment="1" applyProtection="1">
      <alignment horizontal="left"/>
    </xf>
    <xf numFmtId="0" fontId="10" fillId="0" borderId="0" xfId="24" applyFont="1" applyAlignment="1" applyProtection="1">
      <alignment horizontal="center"/>
    </xf>
    <xf numFmtId="0" fontId="5" fillId="0" borderId="0" xfId="24" applyFont="1" applyAlignment="1" applyProtection="1">
      <alignment horizontal="left"/>
    </xf>
    <xf numFmtId="0" fontId="11" fillId="0" borderId="0" xfId="24" applyFont="1" applyBorder="1" applyAlignment="1" applyProtection="1">
      <alignment vertical="justify" wrapText="1"/>
    </xf>
    <xf numFmtId="0" fontId="11" fillId="0" borderId="0" xfId="24" applyFont="1" applyBorder="1" applyAlignment="1" applyProtection="1">
      <alignment horizontal="center" vertical="justify" wrapText="1"/>
    </xf>
    <xf numFmtId="0" fontId="11" fillId="0" borderId="0" xfId="24" applyFont="1" applyProtection="1"/>
    <xf numFmtId="0" fontId="10" fillId="0" borderId="0" xfId="24" applyFont="1" applyBorder="1" applyAlignment="1" applyProtection="1">
      <alignment vertical="justify" wrapText="1"/>
    </xf>
    <xf numFmtId="0" fontId="10" fillId="0" borderId="0" xfId="24" applyFont="1" applyAlignment="1" applyProtection="1">
      <alignment horizontal="left" vertical="center" wrapText="1"/>
    </xf>
    <xf numFmtId="0" fontId="10" fillId="0" borderId="0" xfId="21" applyFont="1" applyAlignment="1" applyProtection="1">
      <alignment horizontal="center" vertical="center"/>
    </xf>
    <xf numFmtId="49" fontId="10" fillId="0" borderId="0" xfId="21" applyNumberFormat="1" applyFont="1" applyAlignment="1" applyProtection="1">
      <alignment horizontal="center" vertical="center"/>
    </xf>
    <xf numFmtId="1" fontId="10" fillId="0" borderId="0" xfId="21" applyNumberFormat="1" applyFont="1" applyAlignment="1" applyProtection="1">
      <alignment horizontal="center" vertical="center"/>
    </xf>
    <xf numFmtId="0" fontId="10" fillId="0" borderId="0" xfId="24" applyFont="1" applyAlignment="1" applyProtection="1">
      <alignment horizontal="left" vertical="justify"/>
    </xf>
    <xf numFmtId="1" fontId="10" fillId="0" borderId="0" xfId="24" applyNumberFormat="1" applyFont="1" applyBorder="1" applyAlignment="1" applyProtection="1">
      <alignment vertical="justify" wrapText="1"/>
    </xf>
    <xf numFmtId="0" fontId="10" fillId="0" borderId="0" xfId="21" applyFont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left" vertical="center" wrapText="1"/>
    </xf>
    <xf numFmtId="1" fontId="11" fillId="0" borderId="0" xfId="21" applyNumberFormat="1" applyFont="1" applyAlignment="1" applyProtection="1">
      <alignment horizontal="left" vertical="center" wrapText="1"/>
    </xf>
    <xf numFmtId="0" fontId="10" fillId="0" borderId="0" xfId="21" applyFont="1" applyProtection="1"/>
    <xf numFmtId="0" fontId="10" fillId="0" borderId="0" xfId="24" applyFont="1" applyAlignment="1" applyProtection="1">
      <alignment vertical="justify"/>
    </xf>
    <xf numFmtId="0" fontId="9" fillId="0" borderId="0" xfId="24" applyFont="1" applyAlignment="1" applyProtection="1">
      <alignment horizontal="left"/>
    </xf>
    <xf numFmtId="0" fontId="10" fillId="0" borderId="0" xfId="24" applyFont="1" applyBorder="1" applyAlignment="1" applyProtection="1">
      <alignment vertical="justify"/>
    </xf>
    <xf numFmtId="49" fontId="10" fillId="0" borderId="0" xfId="24" applyNumberFormat="1" applyFont="1" applyBorder="1" applyAlignment="1" applyProtection="1">
      <alignment vertical="justify" wrapText="1"/>
    </xf>
    <xf numFmtId="0" fontId="10" fillId="0" borderId="0" xfId="0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vertical="top"/>
      <protection locked="0"/>
    </xf>
    <xf numFmtId="14" fontId="7" fillId="0" borderId="10" xfId="26" applyNumberFormat="1" applyFont="1" applyBorder="1" applyAlignment="1" applyProtection="1">
      <alignment horizontal="left" vertical="top" wrapText="1"/>
      <protection locked="0"/>
    </xf>
    <xf numFmtId="166" fontId="10" fillId="0" borderId="0" xfId="26" applyNumberFormat="1" applyFont="1" applyBorder="1" applyAlignment="1" applyProtection="1">
      <alignment horizontal="left" vertical="top"/>
    </xf>
    <xf numFmtId="0" fontId="5" fillId="0" borderId="0" xfId="23" applyFont="1" applyAlignment="1">
      <alignment horizontal="left" vertical="center" wrapText="1"/>
    </xf>
    <xf numFmtId="49" fontId="5" fillId="0" borderId="0" xfId="23" applyNumberFormat="1" applyFont="1" applyAlignment="1">
      <alignment horizontal="left" vertical="center" wrapText="1"/>
    </xf>
    <xf numFmtId="0" fontId="5" fillId="0" borderId="0" xfId="25" applyFont="1"/>
    <xf numFmtId="0" fontId="5" fillId="0" borderId="0" xfId="24" applyNumberFormat="1" applyFont="1" applyAlignment="1">
      <alignment horizontal="center"/>
    </xf>
    <xf numFmtId="0" fontId="5" fillId="0" borderId="0" xfId="24" applyFont="1" applyAlignment="1" applyProtection="1">
      <alignment horizontal="center"/>
      <protection locked="0"/>
    </xf>
    <xf numFmtId="0" fontId="5" fillId="0" borderId="0" xfId="24" applyFont="1" applyAlignment="1">
      <alignment horizontal="center"/>
    </xf>
    <xf numFmtId="0" fontId="5" fillId="0" borderId="0" xfId="25" applyFont="1" applyAlignment="1"/>
    <xf numFmtId="0" fontId="4" fillId="0" borderId="0" xfId="25" applyFont="1" applyBorder="1"/>
    <xf numFmtId="0" fontId="4" fillId="0" borderId="0" xfId="25" applyFont="1"/>
    <xf numFmtId="0" fontId="5" fillId="0" borderId="0" xfId="25" applyFont="1" applyProtection="1"/>
    <xf numFmtId="0" fontId="5" fillId="0" borderId="0" xfId="23" applyFont="1"/>
    <xf numFmtId="49" fontId="5" fillId="0" borderId="0" xfId="23" applyNumberFormat="1" applyFont="1"/>
    <xf numFmtId="49" fontId="5" fillId="0" borderId="0" xfId="25" applyNumberFormat="1" applyFont="1"/>
    <xf numFmtId="0" fontId="10" fillId="0" borderId="0" xfId="25" applyFont="1" applyBorder="1" applyProtection="1"/>
    <xf numFmtId="0" fontId="11" fillId="0" borderId="0" xfId="25" applyFont="1" applyBorder="1" applyProtection="1"/>
    <xf numFmtId="1" fontId="11" fillId="0" borderId="0" xfId="25" applyNumberFormat="1" applyFont="1" applyBorder="1" applyProtection="1"/>
    <xf numFmtId="1" fontId="11" fillId="0" borderId="0" xfId="25" applyNumberFormat="1" applyFont="1" applyProtection="1">
      <protection locked="0"/>
    </xf>
    <xf numFmtId="49" fontId="11" fillId="0" borderId="0" xfId="25" applyNumberFormat="1" applyFont="1" applyProtection="1"/>
    <xf numFmtId="1" fontId="11" fillId="0" borderId="0" xfId="25" applyNumberFormat="1" applyFont="1" applyProtection="1"/>
    <xf numFmtId="0" fontId="9" fillId="0" borderId="0" xfId="26" applyFont="1" applyAlignment="1" applyProtection="1">
      <alignment vertical="top"/>
    </xf>
    <xf numFmtId="0" fontId="9" fillId="0" borderId="0" xfId="26" applyFont="1" applyAlignment="1" applyProtection="1">
      <alignment vertical="top" wrapText="1"/>
    </xf>
    <xf numFmtId="0" fontId="10" fillId="0" borderId="0" xfId="25" applyFont="1" applyAlignment="1">
      <alignment horizontal="center"/>
    </xf>
    <xf numFmtId="0" fontId="11" fillId="0" borderId="0" xfId="25" applyFont="1" applyAlignment="1" applyProtection="1"/>
    <xf numFmtId="0" fontId="11" fillId="0" borderId="0" xfId="25" applyFont="1" applyAlignment="1"/>
    <xf numFmtId="0" fontId="11" fillId="0" borderId="0" xfId="25" applyFont="1" applyAlignment="1" applyProtection="1">
      <protection locked="0"/>
    </xf>
    <xf numFmtId="0" fontId="10" fillId="0" borderId="0" xfId="29" applyFont="1"/>
    <xf numFmtId="0" fontId="10" fillId="0" borderId="0" xfId="29" applyFont="1" applyAlignment="1">
      <alignment horizontal="center" vertical="center" wrapText="1"/>
    </xf>
    <xf numFmtId="0" fontId="5" fillId="0" borderId="23" xfId="0" applyFont="1" applyBorder="1" applyAlignment="1">
      <alignment horizontal="centerContinuous"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29" applyFont="1" applyAlignment="1" applyProtection="1">
      <alignment wrapText="1"/>
      <protection locked="0"/>
    </xf>
    <xf numFmtId="49" fontId="11" fillId="0" borderId="0" xfId="29" applyNumberFormat="1" applyFont="1" applyAlignment="1" applyProtection="1">
      <alignment horizontal="center" wrapText="1"/>
      <protection locked="0"/>
    </xf>
    <xf numFmtId="0" fontId="11" fillId="0" borderId="0" xfId="29" applyFont="1" applyProtection="1">
      <protection locked="0"/>
    </xf>
    <xf numFmtId="0" fontId="11" fillId="0" borderId="0" xfId="29" applyFont="1" applyAlignment="1">
      <alignment wrapText="1"/>
    </xf>
    <xf numFmtId="49" fontId="11" fillId="0" borderId="0" xfId="29" applyNumberFormat="1" applyFont="1" applyAlignment="1">
      <alignment horizontal="center" wrapText="1"/>
    </xf>
    <xf numFmtId="0" fontId="9" fillId="0" borderId="0" xfId="26" applyFont="1" applyFill="1" applyAlignment="1" applyProtection="1">
      <alignment vertical="top"/>
    </xf>
    <xf numFmtId="0" fontId="9" fillId="0" borderId="0" xfId="26" applyFont="1" applyFill="1" applyAlignment="1" applyProtection="1">
      <alignment horizontal="right" vertical="top" wrapText="1"/>
    </xf>
    <xf numFmtId="0" fontId="11" fillId="0" borderId="0" xfId="27" applyFont="1" applyFill="1" applyAlignment="1" applyProtection="1">
      <alignment wrapText="1"/>
    </xf>
    <xf numFmtId="0" fontId="11" fillId="0" borderId="0" xfId="28" applyFont="1" applyProtection="1"/>
    <xf numFmtId="0" fontId="11" fillId="0" borderId="0" xfId="28" applyFont="1"/>
    <xf numFmtId="0" fontId="5" fillId="0" borderId="0" xfId="28" applyFont="1" applyAlignment="1" applyProtection="1">
      <alignment horizontal="left" wrapText="1"/>
    </xf>
    <xf numFmtId="0" fontId="10" fillId="0" borderId="0" xfId="28" applyFont="1" applyAlignment="1" applyProtection="1">
      <alignment horizontal="right"/>
    </xf>
    <xf numFmtId="0" fontId="11" fillId="0" borderId="10" xfId="28" applyFont="1" applyBorder="1" applyProtection="1"/>
    <xf numFmtId="49" fontId="11" fillId="0" borderId="10" xfId="28" applyNumberFormat="1" applyFont="1" applyBorder="1" applyAlignment="1" applyProtection="1">
      <alignment horizontal="center" wrapText="1"/>
    </xf>
    <xf numFmtId="1" fontId="11" fillId="18" borderId="10" xfId="28" applyNumberFormat="1" applyFont="1" applyFill="1" applyBorder="1" applyProtection="1">
      <protection locked="0"/>
    </xf>
    <xf numFmtId="49" fontId="12" fillId="0" borderId="10" xfId="28" applyNumberFormat="1" applyFont="1" applyBorder="1" applyAlignment="1" applyProtection="1">
      <alignment horizontal="center" wrapText="1"/>
    </xf>
    <xf numFmtId="0" fontId="11" fillId="0" borderId="10" xfId="28" applyFont="1" applyBorder="1" applyAlignment="1" applyProtection="1">
      <alignment horizontal="center" wrapText="1"/>
    </xf>
    <xf numFmtId="1" fontId="11" fillId="0" borderId="10" xfId="28" applyNumberFormat="1" applyFont="1" applyBorder="1" applyProtection="1"/>
    <xf numFmtId="0" fontId="12" fillId="0" borderId="10" xfId="28" applyFont="1" applyBorder="1" applyAlignment="1" applyProtection="1">
      <alignment horizontal="center" wrapText="1"/>
    </xf>
    <xf numFmtId="1" fontId="11" fillId="20" borderId="10" xfId="28" applyNumberFormat="1" applyFont="1" applyFill="1" applyBorder="1" applyProtection="1">
      <protection locked="0"/>
    </xf>
    <xf numFmtId="0" fontId="12" fillId="0" borderId="10" xfId="28" applyFont="1" applyBorder="1" applyAlignment="1" applyProtection="1">
      <alignment horizontal="left" vertical="center" wrapText="1"/>
    </xf>
    <xf numFmtId="0" fontId="11" fillId="0" borderId="10" xfId="28" applyFont="1" applyBorder="1" applyAlignment="1" applyProtection="1">
      <alignment horizontal="centerContinuous" wrapText="1"/>
    </xf>
    <xf numFmtId="49" fontId="10" fillId="0" borderId="10" xfId="28" applyNumberFormat="1" applyFont="1" applyBorder="1" applyAlignment="1" applyProtection="1">
      <alignment horizontal="centerContinuous" wrapText="1"/>
    </xf>
    <xf numFmtId="3" fontId="11" fillId="0" borderId="10" xfId="28" applyNumberFormat="1" applyFont="1" applyFill="1" applyBorder="1" applyProtection="1"/>
    <xf numFmtId="0" fontId="11" fillId="0" borderId="0" xfId="28" applyFont="1" applyBorder="1" applyAlignment="1" applyProtection="1">
      <alignment wrapText="1"/>
      <protection locked="0"/>
    </xf>
    <xf numFmtId="0" fontId="19" fillId="0" borderId="0" xfId="28" applyFont="1" applyBorder="1" applyAlignment="1">
      <alignment vertical="center" wrapText="1"/>
    </xf>
    <xf numFmtId="0" fontId="19" fillId="0" borderId="0" xfId="28" applyFont="1" applyBorder="1" applyAlignment="1" applyProtection="1">
      <alignment vertical="center" wrapText="1"/>
      <protection locked="0"/>
    </xf>
    <xf numFmtId="1" fontId="11" fillId="0" borderId="0" xfId="28" applyNumberFormat="1" applyFont="1" applyProtection="1">
      <protection locked="0"/>
    </xf>
    <xf numFmtId="0" fontId="11" fillId="0" borderId="0" xfId="28" applyFont="1" applyBorder="1" applyAlignment="1">
      <alignment wrapText="1"/>
    </xf>
    <xf numFmtId="1" fontId="11" fillId="0" borderId="0" xfId="28" applyNumberFormat="1" applyFont="1" applyBorder="1"/>
    <xf numFmtId="1" fontId="11" fillId="0" borderId="0" xfId="28" applyNumberFormat="1" applyFont="1"/>
    <xf numFmtId="0" fontId="11" fillId="0" borderId="0" xfId="28" applyFont="1" applyBorder="1"/>
    <xf numFmtId="0" fontId="11" fillId="0" borderId="0" xfId="28" applyFont="1" applyAlignment="1">
      <alignment wrapText="1"/>
    </xf>
    <xf numFmtId="0" fontId="9" fillId="0" borderId="0" xfId="26" applyFont="1" applyAlignment="1" applyProtection="1">
      <alignment horizontal="right" vertical="top" wrapText="1"/>
      <protection locked="0"/>
    </xf>
    <xf numFmtId="0" fontId="9" fillId="0" borderId="0" xfId="26" applyFont="1" applyAlignment="1" applyProtection="1">
      <alignment horizontal="right" vertical="top"/>
      <protection locked="0"/>
    </xf>
    <xf numFmtId="49" fontId="20" fillId="0" borderId="10" xfId="28" applyNumberFormat="1" applyFont="1" applyBorder="1" applyAlignment="1" applyProtection="1">
      <alignment horizontal="centerContinuous" wrapText="1"/>
    </xf>
    <xf numFmtId="1" fontId="11" fillId="19" borderId="10" xfId="24" applyNumberFormat="1" applyFont="1" applyFill="1" applyBorder="1" applyAlignment="1" applyProtection="1">
      <alignment vertical="center" wrapText="1"/>
      <protection locked="0"/>
    </xf>
    <xf numFmtId="0" fontId="21" fillId="0" borderId="0" xfId="25" applyFont="1" applyProtection="1"/>
    <xf numFmtId="0" fontId="21" fillId="0" borderId="0" xfId="25" applyFont="1"/>
    <xf numFmtId="0" fontId="9" fillId="0" borderId="0" xfId="26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1" fontId="11" fillId="0" borderId="0" xfId="28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9" fillId="0" borderId="19" xfId="26" applyFont="1" applyBorder="1" applyAlignment="1" applyProtection="1">
      <alignment horizontal="right" vertical="top" wrapText="1"/>
      <protection locked="0"/>
    </xf>
    <xf numFmtId="0" fontId="5" fillId="0" borderId="39" xfId="0" applyFont="1" applyBorder="1" applyAlignment="1">
      <alignment horizontal="right" vertical="top" wrapText="1"/>
    </xf>
    <xf numFmtId="0" fontId="10" fillId="0" borderId="0" xfId="26" applyFont="1" applyBorder="1" applyAlignment="1" applyProtection="1">
      <alignment horizontal="left" vertical="top" wrapText="1"/>
    </xf>
    <xf numFmtId="165" fontId="11" fillId="0" borderId="32" xfId="26" applyNumberFormat="1" applyFont="1" applyBorder="1" applyAlignment="1" applyProtection="1">
      <alignment horizontal="left" vertical="top" wrapText="1"/>
    </xf>
    <xf numFmtId="0" fontId="10" fillId="0" borderId="0" xfId="28" applyFont="1" applyBorder="1" applyAlignment="1" applyProtection="1">
      <alignment horizontal="left" wrapText="1"/>
    </xf>
    <xf numFmtId="0" fontId="11" fillId="0" borderId="0" xfId="27" applyFont="1" applyFill="1" applyAlignment="1" applyProtection="1">
      <alignment horizontal="centerContinuous" wrapText="1"/>
      <protection locked="0"/>
    </xf>
    <xf numFmtId="0" fontId="10" fillId="0" borderId="0" xfId="29" applyFont="1" applyAlignment="1">
      <alignment horizontal="centerContinuous" wrapText="1"/>
    </xf>
    <xf numFmtId="0" fontId="10" fillId="0" borderId="0" xfId="29" applyFont="1" applyBorder="1" applyAlignment="1" applyProtection="1">
      <alignment horizontal="left"/>
      <protection locked="0"/>
    </xf>
    <xf numFmtId="0" fontId="10" fillId="0" borderId="0" xfId="26" applyNumberFormat="1" applyFont="1" applyBorder="1" applyAlignment="1" applyProtection="1">
      <alignment horizontal="left" vertical="top" wrapText="1"/>
    </xf>
    <xf numFmtId="0" fontId="10" fillId="0" borderId="0" xfId="29" applyFont="1" applyBorder="1" applyAlignment="1" applyProtection="1">
      <alignment horizontal="left" vertical="center" wrapText="1"/>
      <protection locked="0"/>
    </xf>
    <xf numFmtId="0" fontId="9" fillId="0" borderId="0" xfId="29" applyFont="1" applyAlignment="1" applyProtection="1">
      <alignment horizontal="right"/>
    </xf>
    <xf numFmtId="166" fontId="10" fillId="0" borderId="32" xfId="26" applyNumberFormat="1" applyFont="1" applyBorder="1" applyAlignment="1" applyProtection="1">
      <alignment horizontal="left" vertical="top" wrapText="1"/>
    </xf>
    <xf numFmtId="0" fontId="4" fillId="0" borderId="0" xfId="24" applyFont="1" applyAlignment="1" applyProtection="1">
      <alignment horizontal="left"/>
    </xf>
    <xf numFmtId="0" fontId="11" fillId="0" borderId="0" xfId="24" applyFont="1" applyAlignment="1" applyProtection="1">
      <alignment horizontal="left"/>
    </xf>
    <xf numFmtId="166" fontId="10" fillId="0" borderId="0" xfId="24" applyNumberFormat="1" applyFont="1" applyBorder="1" applyAlignment="1" applyProtection="1">
      <alignment horizontal="left" vertical="justify" wrapText="1"/>
    </xf>
    <xf numFmtId="0" fontId="10" fillId="0" borderId="0" xfId="24" applyFont="1" applyAlignment="1" applyProtection="1">
      <alignment horizontal="left"/>
      <protection locked="0"/>
    </xf>
    <xf numFmtId="0" fontId="11" fillId="0" borderId="0" xfId="24" applyFont="1" applyAlignment="1" applyProtection="1">
      <alignment horizontal="left"/>
      <protection locked="0"/>
    </xf>
    <xf numFmtId="0" fontId="10" fillId="0" borderId="13" xfId="24" applyFont="1" applyBorder="1" applyAlignment="1" applyProtection="1">
      <alignment horizontal="centerContinuous" vertical="center" wrapText="1"/>
    </xf>
    <xf numFmtId="0" fontId="10" fillId="0" borderId="11" xfId="24" applyFont="1" applyBorder="1" applyAlignment="1" applyProtection="1">
      <alignment horizontal="centerContinuous" vertical="center" wrapText="1"/>
    </xf>
    <xf numFmtId="0" fontId="11" fillId="0" borderId="0" xfId="24" applyFont="1" applyBorder="1" applyAlignment="1" applyProtection="1">
      <alignment horizontal="right" vertical="justify" wrapText="1"/>
    </xf>
    <xf numFmtId="0" fontId="10" fillId="0" borderId="18" xfId="24" applyFont="1" applyBorder="1" applyAlignment="1" applyProtection="1">
      <alignment horizontal="centerContinuous" vertical="center" wrapText="1"/>
    </xf>
    <xf numFmtId="0" fontId="10" fillId="0" borderId="24" xfId="24" applyFont="1" applyBorder="1" applyAlignment="1" applyProtection="1">
      <alignment horizontal="centerContinuous" vertical="center" wrapText="1"/>
    </xf>
    <xf numFmtId="0" fontId="10" fillId="0" borderId="23" xfId="24" applyFont="1" applyBorder="1" applyAlignment="1" applyProtection="1">
      <alignment horizontal="centerContinuous" vertical="center" wrapText="1"/>
    </xf>
    <xf numFmtId="0" fontId="10" fillId="0" borderId="25" xfId="24" applyFont="1" applyBorder="1" applyAlignment="1" applyProtection="1">
      <alignment horizontal="centerContinuous" vertical="center" wrapText="1"/>
    </xf>
    <xf numFmtId="49" fontId="10" fillId="0" borderId="13" xfId="24" applyNumberFormat="1" applyFont="1" applyBorder="1" applyAlignment="1" applyProtection="1">
      <alignment horizontal="centerContinuous" vertical="center" wrapText="1"/>
    </xf>
    <xf numFmtId="49" fontId="10" fillId="0" borderId="11" xfId="24" applyNumberFormat="1" applyFont="1" applyBorder="1" applyAlignment="1" applyProtection="1">
      <alignment horizontal="centerContinuous" vertical="center" wrapText="1"/>
    </xf>
    <xf numFmtId="0" fontId="11" fillId="0" borderId="0" xfId="24" applyFont="1" applyAlignment="1" applyProtection="1">
      <alignment horizontal="centerContinuous"/>
      <protection locked="0"/>
    </xf>
    <xf numFmtId="0" fontId="10" fillId="0" borderId="0" xfId="21" applyFont="1" applyAlignment="1" applyProtection="1">
      <alignment horizontal="left" vertical="center" wrapText="1"/>
      <protection locked="0"/>
    </xf>
    <xf numFmtId="0" fontId="10" fillId="0" borderId="0" xfId="21" applyFont="1" applyBorder="1" applyAlignment="1" applyProtection="1">
      <alignment horizontal="left" vertical="center" wrapText="1"/>
      <protection locked="0"/>
    </xf>
    <xf numFmtId="49" fontId="11" fillId="0" borderId="0" xfId="21" applyNumberFormat="1" applyFont="1" applyBorder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centerContinuous" vertical="center" wrapText="1"/>
    </xf>
    <xf numFmtId="166" fontId="10" fillId="0" borderId="0" xfId="24" applyNumberFormat="1" applyFont="1" applyBorder="1" applyAlignment="1" applyProtection="1">
      <alignment horizontal="centerContinuous" vertical="justify" wrapText="1"/>
    </xf>
    <xf numFmtId="166" fontId="5" fillId="0" borderId="0" xfId="0" applyNumberFormat="1" applyFont="1" applyAlignment="1" applyProtection="1"/>
    <xf numFmtId="1" fontId="10" fillId="0" borderId="0" xfId="24" applyNumberFormat="1" applyFont="1" applyBorder="1" applyAlignment="1" applyProtection="1">
      <alignment horizontal="centerContinuous" vertical="justify" wrapText="1"/>
    </xf>
    <xf numFmtId="0" fontId="5" fillId="0" borderId="0" xfId="0" applyFont="1" applyAlignment="1" applyProtection="1"/>
    <xf numFmtId="0" fontId="10" fillId="0" borderId="0" xfId="24" applyNumberFormat="1" applyFont="1" applyAlignment="1" applyProtection="1">
      <alignment horizontal="left" vertical="justify"/>
    </xf>
    <xf numFmtId="166" fontId="10" fillId="0" borderId="0" xfId="24" applyNumberFormat="1" applyFont="1" applyBorder="1" applyAlignment="1" applyProtection="1">
      <alignment horizontal="left" vertical="justify"/>
    </xf>
    <xf numFmtId="1" fontId="10" fillId="0" borderId="0" xfId="22" applyNumberFormat="1" applyFont="1" applyAlignment="1" applyProtection="1">
      <alignment horizontal="centerContinuous" vertical="center" wrapText="1"/>
      <protection locked="0"/>
    </xf>
    <xf numFmtId="49" fontId="10" fillId="0" borderId="0" xfId="22" applyNumberFormat="1" applyFont="1" applyAlignment="1" applyProtection="1">
      <alignment horizontal="centerContinuous" vertical="center" wrapText="1"/>
      <protection locked="0"/>
    </xf>
    <xf numFmtId="0" fontId="9" fillId="0" borderId="0" xfId="26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right"/>
    </xf>
    <xf numFmtId="0" fontId="9" fillId="0" borderId="0" xfId="24" applyFont="1" applyAlignment="1" applyProtection="1">
      <alignment horizontal="right"/>
    </xf>
    <xf numFmtId="0" fontId="4" fillId="0" borderId="0" xfId="23" applyNumberFormat="1" applyFont="1" applyAlignment="1" applyProtection="1">
      <alignment horizontal="left" vertical="center" wrapText="1"/>
      <protection locked="0"/>
    </xf>
    <xf numFmtId="166" fontId="4" fillId="0" borderId="0" xfId="24" applyNumberFormat="1" applyFont="1" applyAlignment="1" applyProtection="1">
      <alignment horizontal="left" vertical="justify"/>
      <protection locked="0"/>
    </xf>
    <xf numFmtId="0" fontId="4" fillId="0" borderId="0" xfId="23" applyFont="1" applyAlignment="1" applyProtection="1">
      <alignment horizontal="left"/>
      <protection locked="0"/>
    </xf>
  </cellXfs>
  <cellStyles count="5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urrency" xfId="19" builtinId="4"/>
    <cellStyle name="Euro" xfId="20"/>
    <cellStyle name="Normal" xfId="0" builtinId="0"/>
    <cellStyle name="Normal_El. 7.3" xfId="21"/>
    <cellStyle name="Normal_El. 7.4" xfId="22"/>
    <cellStyle name="Normal_El. 7.5" xfId="23"/>
    <cellStyle name="Normal_El.7.2" xfId="24"/>
    <cellStyle name="Normal_Spravki_kod" xfId="25"/>
    <cellStyle name="Normal_Баланс" xfId="26"/>
    <cellStyle name="Normal_Отч.парич.поток" xfId="27"/>
    <cellStyle name="Normal_Отч.прих-разх" xfId="28"/>
    <cellStyle name="Normal_Отч.собств.кап." xfId="29"/>
    <cellStyle name="Акцент1" xfId="30"/>
    <cellStyle name="Акцент2" xfId="31"/>
    <cellStyle name="Акцент3" xfId="32"/>
    <cellStyle name="Акцент4" xfId="33"/>
    <cellStyle name="Акцент5" xfId="34"/>
    <cellStyle name="Акцент6" xfId="35"/>
    <cellStyle name="Бележка" xfId="36"/>
    <cellStyle name="Вход" xfId="37"/>
    <cellStyle name="Добър" xfId="38"/>
    <cellStyle name="Заглавие" xfId="39"/>
    <cellStyle name="Заглавие 1" xfId="40"/>
    <cellStyle name="Заглавие 2" xfId="41"/>
    <cellStyle name="Заглавие 3" xfId="42"/>
    <cellStyle name="Заглавие 4" xfId="43"/>
    <cellStyle name="Изход" xfId="44"/>
    <cellStyle name="Изчисление" xfId="45"/>
    <cellStyle name="Контролна клетка" xfId="46"/>
    <cellStyle name="Лош" xfId="47"/>
    <cellStyle name="Неутрален" xfId="48"/>
    <cellStyle name="Обяснителен текст" xfId="49"/>
    <cellStyle name="Предупредителен текст" xfId="50"/>
    <cellStyle name="Свързана клетка" xfId="51"/>
    <cellStyle name="Сума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6"/>
  <sheetViews>
    <sheetView workbookViewId="0">
      <selection activeCell="C101" sqref="C101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150" t="s">
        <v>1</v>
      </c>
      <c r="B3" s="578"/>
      <c r="C3" s="578"/>
      <c r="D3" s="578"/>
      <c r="E3" s="462" t="s">
        <v>868</v>
      </c>
      <c r="F3" s="217" t="s">
        <v>3</v>
      </c>
      <c r="G3" s="172"/>
      <c r="H3" s="461">
        <v>202311429</v>
      </c>
    </row>
    <row r="4" spans="1:8" ht="28.5">
      <c r="A4" s="150" t="s">
        <v>4</v>
      </c>
      <c r="B4" s="576"/>
      <c r="C4" s="576"/>
      <c r="D4" s="576"/>
      <c r="E4" s="504" t="s">
        <v>869</v>
      </c>
      <c r="F4" s="579" t="s">
        <v>5</v>
      </c>
      <c r="G4" s="580"/>
      <c r="H4" s="461" t="s">
        <v>2</v>
      </c>
    </row>
    <row r="5" spans="1:8" ht="15">
      <c r="A5" s="150" t="s">
        <v>6</v>
      </c>
      <c r="B5" s="578"/>
      <c r="C5" s="578"/>
      <c r="D5" s="578"/>
      <c r="E5" s="505" t="s">
        <v>870</v>
      </c>
      <c r="F5" s="170"/>
      <c r="G5" s="171"/>
      <c r="H5" s="219" t="s">
        <v>7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8</v>
      </c>
      <c r="B7" s="221" t="s">
        <v>9</v>
      </c>
      <c r="C7" s="222" t="s">
        <v>10</v>
      </c>
      <c r="D7" s="222" t="s">
        <v>11</v>
      </c>
      <c r="E7" s="223" t="s">
        <v>12</v>
      </c>
      <c r="F7" s="221" t="s">
        <v>9</v>
      </c>
      <c r="G7" s="222" t="s">
        <v>13</v>
      </c>
      <c r="H7" s="224" t="s">
        <v>14</v>
      </c>
    </row>
    <row r="8" spans="1:8" ht="14.25">
      <c r="A8" s="225" t="s">
        <v>15</v>
      </c>
      <c r="B8" s="226" t="s">
        <v>16</v>
      </c>
      <c r="C8" s="226">
        <v>1</v>
      </c>
      <c r="D8" s="226">
        <v>2</v>
      </c>
      <c r="E8" s="227" t="s">
        <v>15</v>
      </c>
      <c r="F8" s="226" t="s">
        <v>16</v>
      </c>
      <c r="G8" s="226">
        <v>1</v>
      </c>
      <c r="H8" s="228">
        <v>2</v>
      </c>
    </row>
    <row r="9" spans="1:8" ht="15">
      <c r="A9" s="446" t="s">
        <v>17</v>
      </c>
      <c r="B9" s="229"/>
      <c r="C9" s="230"/>
      <c r="D9" s="231"/>
      <c r="E9" s="444" t="s">
        <v>18</v>
      </c>
      <c r="F9" s="232"/>
      <c r="G9" s="233"/>
      <c r="H9" s="234"/>
    </row>
    <row r="10" spans="1:8" ht="15">
      <c r="A10" s="235" t="s">
        <v>19</v>
      </c>
      <c r="B10" s="236"/>
      <c r="C10" s="230"/>
      <c r="D10" s="231"/>
      <c r="E10" s="237" t="s">
        <v>20</v>
      </c>
      <c r="F10" s="238"/>
      <c r="G10" s="239"/>
      <c r="H10" s="240"/>
    </row>
    <row r="11" spans="1:8" ht="15">
      <c r="A11" s="235" t="s">
        <v>21</v>
      </c>
      <c r="B11" s="241" t="s">
        <v>22</v>
      </c>
      <c r="C11" s="151">
        <v>371</v>
      </c>
      <c r="D11" s="151">
        <v>371</v>
      </c>
      <c r="E11" s="237" t="s">
        <v>23</v>
      </c>
      <c r="F11" s="242" t="s">
        <v>24</v>
      </c>
      <c r="G11" s="152">
        <v>117</v>
      </c>
      <c r="H11" s="152">
        <v>117</v>
      </c>
    </row>
    <row r="12" spans="1:8" ht="15">
      <c r="A12" s="235" t="s">
        <v>25</v>
      </c>
      <c r="B12" s="241" t="s">
        <v>26</v>
      </c>
      <c r="C12" s="151">
        <v>449</v>
      </c>
      <c r="D12" s="151">
        <v>470</v>
      </c>
      <c r="E12" s="237" t="s">
        <v>27</v>
      </c>
      <c r="F12" s="242" t="s">
        <v>28</v>
      </c>
      <c r="G12" s="153"/>
      <c r="H12" s="153"/>
    </row>
    <row r="13" spans="1:8" ht="15">
      <c r="A13" s="235" t="s">
        <v>29</v>
      </c>
      <c r="B13" s="241" t="s">
        <v>30</v>
      </c>
      <c r="C13" s="151">
        <v>4591</v>
      </c>
      <c r="D13" s="151">
        <v>4645</v>
      </c>
      <c r="E13" s="237" t="s">
        <v>31</v>
      </c>
      <c r="F13" s="242" t="s">
        <v>32</v>
      </c>
      <c r="G13" s="153"/>
      <c r="H13" s="153"/>
    </row>
    <row r="14" spans="1:8" ht="15">
      <c r="A14" s="235" t="s">
        <v>33</v>
      </c>
      <c r="B14" s="241" t="s">
        <v>34</v>
      </c>
      <c r="C14" s="151"/>
      <c r="D14" s="151"/>
      <c r="E14" s="243" t="s">
        <v>35</v>
      </c>
      <c r="F14" s="242" t="s">
        <v>36</v>
      </c>
      <c r="G14" s="316"/>
      <c r="H14" s="316"/>
    </row>
    <row r="15" spans="1:8" ht="15">
      <c r="A15" s="235" t="s">
        <v>37</v>
      </c>
      <c r="B15" s="241" t="s">
        <v>38</v>
      </c>
      <c r="C15" s="151">
        <v>508</v>
      </c>
      <c r="D15" s="151">
        <v>461</v>
      </c>
      <c r="E15" s="243" t="s">
        <v>39</v>
      </c>
      <c r="F15" s="242" t="s">
        <v>40</v>
      </c>
      <c r="G15" s="316"/>
      <c r="H15" s="316"/>
    </row>
    <row r="16" spans="1:8" ht="15">
      <c r="A16" s="235" t="s">
        <v>41</v>
      </c>
      <c r="B16" s="244" t="s">
        <v>42</v>
      </c>
      <c r="C16" s="151"/>
      <c r="D16" s="151"/>
      <c r="E16" s="243" t="s">
        <v>43</v>
      </c>
      <c r="F16" s="242" t="s">
        <v>44</v>
      </c>
      <c r="G16" s="316"/>
      <c r="H16" s="316"/>
    </row>
    <row r="17" spans="1:18" ht="25.5">
      <c r="A17" s="235" t="s">
        <v>45</v>
      </c>
      <c r="B17" s="241" t="s">
        <v>46</v>
      </c>
      <c r="C17" s="151">
        <v>4</v>
      </c>
      <c r="D17" s="151">
        <v>4</v>
      </c>
      <c r="E17" s="243" t="s">
        <v>47</v>
      </c>
      <c r="F17" s="245" t="s">
        <v>48</v>
      </c>
      <c r="G17" s="154">
        <f>G11+G14+G15+G16</f>
        <v>117</v>
      </c>
      <c r="H17" s="154">
        <f>H11+H14+H15+H16</f>
        <v>117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49</v>
      </c>
      <c r="B18" s="241" t="s">
        <v>50</v>
      </c>
      <c r="C18" s="151"/>
      <c r="D18" s="151"/>
      <c r="E18" s="237" t="s">
        <v>51</v>
      </c>
      <c r="F18" s="246"/>
      <c r="G18" s="247"/>
      <c r="H18" s="248"/>
    </row>
    <row r="19" spans="1:18" ht="15">
      <c r="A19" s="235" t="s">
        <v>52</v>
      </c>
      <c r="B19" s="249" t="s">
        <v>53</v>
      </c>
      <c r="C19" s="155">
        <f>SUM(C11:C18)</f>
        <v>5923</v>
      </c>
      <c r="D19" s="155">
        <f>SUM(D11:D18)</f>
        <v>5951</v>
      </c>
      <c r="E19" s="237" t="s">
        <v>54</v>
      </c>
      <c r="F19" s="242" t="s">
        <v>55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56</v>
      </c>
      <c r="B20" s="249" t="s">
        <v>57</v>
      </c>
      <c r="C20" s="151"/>
      <c r="D20" s="151"/>
      <c r="E20" s="237" t="s">
        <v>58</v>
      </c>
      <c r="F20" s="242" t="s">
        <v>59</v>
      </c>
      <c r="G20" s="158">
        <v>8701</v>
      </c>
      <c r="H20" s="158">
        <v>8703</v>
      </c>
    </row>
    <row r="21" spans="1:18" ht="15">
      <c r="A21" s="235" t="s">
        <v>60</v>
      </c>
      <c r="B21" s="250" t="s">
        <v>61</v>
      </c>
      <c r="C21" s="151"/>
      <c r="D21" s="151"/>
      <c r="E21" s="251" t="s">
        <v>62</v>
      </c>
      <c r="F21" s="242" t="s">
        <v>63</v>
      </c>
      <c r="G21" s="156">
        <f>SUM(G22:G24)</f>
        <v>1041</v>
      </c>
      <c r="H21" s="156">
        <f>SUM(H22:H24)</f>
        <v>1041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64</v>
      </c>
      <c r="B22" s="241"/>
      <c r="C22" s="252"/>
      <c r="D22" s="155"/>
      <c r="E22" s="243" t="s">
        <v>65</v>
      </c>
      <c r="F22" s="242" t="s">
        <v>66</v>
      </c>
      <c r="G22" s="152"/>
      <c r="H22" s="152"/>
    </row>
    <row r="23" spans="1:18" ht="15">
      <c r="A23" s="235" t="s">
        <v>67</v>
      </c>
      <c r="B23" s="241" t="s">
        <v>68</v>
      </c>
      <c r="C23" s="151"/>
      <c r="D23" s="151"/>
      <c r="E23" s="253" t="s">
        <v>69</v>
      </c>
      <c r="F23" s="242" t="s">
        <v>70</v>
      </c>
      <c r="G23" s="152"/>
      <c r="H23" s="152"/>
      <c r="M23" s="157"/>
    </row>
    <row r="24" spans="1:18" ht="15">
      <c r="A24" s="235" t="s">
        <v>71</v>
      </c>
      <c r="B24" s="241" t="s">
        <v>72</v>
      </c>
      <c r="C24" s="151"/>
      <c r="D24" s="151"/>
      <c r="E24" s="237" t="s">
        <v>73</v>
      </c>
      <c r="F24" s="242" t="s">
        <v>74</v>
      </c>
      <c r="G24" s="152">
        <v>1041</v>
      </c>
      <c r="H24" s="152">
        <v>1041</v>
      </c>
    </row>
    <row r="25" spans="1:18" ht="15">
      <c r="A25" s="235" t="s">
        <v>75</v>
      </c>
      <c r="B25" s="241" t="s">
        <v>76</v>
      </c>
      <c r="C25" s="151"/>
      <c r="D25" s="151"/>
      <c r="E25" s="253" t="s">
        <v>77</v>
      </c>
      <c r="F25" s="245" t="s">
        <v>78</v>
      </c>
      <c r="G25" s="154">
        <f>G19+G20+G21</f>
        <v>9742</v>
      </c>
      <c r="H25" s="154">
        <f>H19+H20+H21</f>
        <v>9744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79</v>
      </c>
      <c r="B26" s="241" t="s">
        <v>80</v>
      </c>
      <c r="C26" s="151"/>
      <c r="D26" s="151"/>
      <c r="E26" s="237" t="s">
        <v>81</v>
      </c>
      <c r="F26" s="246"/>
      <c r="G26" s="247"/>
      <c r="H26" s="248"/>
    </row>
    <row r="27" spans="1:18" ht="15">
      <c r="A27" s="235" t="s">
        <v>82</v>
      </c>
      <c r="B27" s="250" t="s">
        <v>83</v>
      </c>
      <c r="C27" s="155">
        <f>SUM(C23:C26)</f>
        <v>0</v>
      </c>
      <c r="D27" s="155">
        <f>SUM(D23:D26)</f>
        <v>0</v>
      </c>
      <c r="E27" s="253" t="s">
        <v>84</v>
      </c>
      <c r="F27" s="242" t="s">
        <v>85</v>
      </c>
      <c r="G27" s="154">
        <f>SUM(G28:G30)</f>
        <v>-4872</v>
      </c>
      <c r="H27" s="154">
        <f>SUM(H28:H30)</f>
        <v>-4692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86</v>
      </c>
      <c r="F28" s="242" t="s">
        <v>87</v>
      </c>
      <c r="G28" s="152">
        <v>350</v>
      </c>
      <c r="H28" s="152">
        <v>349</v>
      </c>
    </row>
    <row r="29" spans="1:18" ht="15">
      <c r="A29" s="235" t="s">
        <v>88</v>
      </c>
      <c r="B29" s="241"/>
      <c r="C29" s="252"/>
      <c r="D29" s="155"/>
      <c r="E29" s="251" t="s">
        <v>89</v>
      </c>
      <c r="F29" s="242" t="s">
        <v>90</v>
      </c>
      <c r="G29" s="316">
        <v>-5222</v>
      </c>
      <c r="H29" s="316">
        <v>-5041</v>
      </c>
      <c r="M29" s="157"/>
    </row>
    <row r="30" spans="1:18" ht="15">
      <c r="A30" s="235" t="s">
        <v>91</v>
      </c>
      <c r="B30" s="241" t="s">
        <v>92</v>
      </c>
      <c r="C30" s="151"/>
      <c r="D30" s="151"/>
      <c r="E30" s="237" t="s">
        <v>93</v>
      </c>
      <c r="F30" s="242" t="s">
        <v>94</v>
      </c>
      <c r="G30" s="158"/>
      <c r="H30" s="158"/>
    </row>
    <row r="31" spans="1:18" ht="15">
      <c r="A31" s="235" t="s">
        <v>95</v>
      </c>
      <c r="B31" s="241" t="s">
        <v>96</v>
      </c>
      <c r="C31" s="317"/>
      <c r="D31" s="317"/>
      <c r="E31" s="253" t="s">
        <v>97</v>
      </c>
      <c r="F31" s="242" t="s">
        <v>98</v>
      </c>
      <c r="G31" s="152"/>
      <c r="H31" s="152"/>
      <c r="M31" s="157"/>
    </row>
    <row r="32" spans="1:18" ht="15">
      <c r="A32" s="235" t="s">
        <v>99</v>
      </c>
      <c r="B32" s="250" t="s">
        <v>100</v>
      </c>
      <c r="C32" s="155">
        <f>C30+C31</f>
        <v>0</v>
      </c>
      <c r="D32" s="155">
        <f>D30+D31</f>
        <v>0</v>
      </c>
      <c r="E32" s="243" t="s">
        <v>101</v>
      </c>
      <c r="F32" s="242" t="s">
        <v>102</v>
      </c>
      <c r="G32" s="316">
        <v>-167</v>
      </c>
      <c r="H32" s="316">
        <v>-180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103</v>
      </c>
      <c r="B33" s="244"/>
      <c r="C33" s="252"/>
      <c r="D33" s="155"/>
      <c r="E33" s="253" t="s">
        <v>104</v>
      </c>
      <c r="F33" s="245" t="s">
        <v>105</v>
      </c>
      <c r="G33" s="154">
        <f>G27+G31+G32</f>
        <v>-5039</v>
      </c>
      <c r="H33" s="154">
        <f>H27+H31+H32</f>
        <v>-4872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106</v>
      </c>
      <c r="B34" s="244" t="s">
        <v>107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108</v>
      </c>
      <c r="B35" s="241" t="s">
        <v>109</v>
      </c>
      <c r="C35" s="151"/>
      <c r="D35" s="151"/>
      <c r="E35" s="257"/>
      <c r="F35" s="258"/>
      <c r="G35" s="259"/>
      <c r="H35" s="260"/>
    </row>
    <row r="36" spans="1:18" ht="15">
      <c r="A36" s="235" t="s">
        <v>110</v>
      </c>
      <c r="B36" s="241" t="s">
        <v>111</v>
      </c>
      <c r="C36" s="151"/>
      <c r="D36" s="151"/>
      <c r="E36" s="237" t="s">
        <v>112</v>
      </c>
      <c r="F36" s="261" t="s">
        <v>113</v>
      </c>
      <c r="G36" s="154">
        <f>G25+G17+G33</f>
        <v>4820</v>
      </c>
      <c r="H36" s="154">
        <f>H25+H17+H33</f>
        <v>4989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114</v>
      </c>
      <c r="B37" s="241" t="s">
        <v>115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116</v>
      </c>
      <c r="B38" s="241" t="s">
        <v>117</v>
      </c>
      <c r="C38" s="151"/>
      <c r="D38" s="151"/>
      <c r="E38" s="263"/>
      <c r="F38" s="258"/>
      <c r="G38" s="259"/>
      <c r="H38" s="260"/>
    </row>
    <row r="39" spans="1:18" ht="15">
      <c r="A39" s="235" t="s">
        <v>118</v>
      </c>
      <c r="B39" s="264" t="s">
        <v>119</v>
      </c>
      <c r="C39" s="159">
        <f>C40+C41+C43</f>
        <v>0</v>
      </c>
      <c r="D39" s="159">
        <f>D40+D41+D43</f>
        <v>0</v>
      </c>
      <c r="E39" s="445" t="s">
        <v>120</v>
      </c>
      <c r="F39" s="261" t="s">
        <v>121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122</v>
      </c>
      <c r="B40" s="264" t="s">
        <v>123</v>
      </c>
      <c r="C40" s="151"/>
      <c r="D40" s="151"/>
      <c r="E40" s="243"/>
      <c r="F40" s="262"/>
      <c r="G40" s="255"/>
      <c r="H40" s="256"/>
    </row>
    <row r="41" spans="1:18" ht="15">
      <c r="A41" s="235" t="s">
        <v>124</v>
      </c>
      <c r="B41" s="264" t="s">
        <v>125</v>
      </c>
      <c r="C41" s="151"/>
      <c r="D41" s="151"/>
      <c r="E41" s="445" t="s">
        <v>126</v>
      </c>
      <c r="F41" s="265"/>
      <c r="G41" s="266"/>
      <c r="H41" s="267"/>
    </row>
    <row r="42" spans="1:18" ht="15">
      <c r="A42" s="235" t="s">
        <v>127</v>
      </c>
      <c r="B42" s="264" t="s">
        <v>128</v>
      </c>
      <c r="C42" s="160"/>
      <c r="D42" s="160"/>
      <c r="E42" s="237" t="s">
        <v>129</v>
      </c>
      <c r="F42" s="258"/>
      <c r="G42" s="259"/>
      <c r="H42" s="260"/>
    </row>
    <row r="43" spans="1:18" ht="15">
      <c r="A43" s="235" t="s">
        <v>130</v>
      </c>
      <c r="B43" s="264" t="s">
        <v>131</v>
      </c>
      <c r="C43" s="151"/>
      <c r="D43" s="151"/>
      <c r="E43" s="243" t="s">
        <v>132</v>
      </c>
      <c r="F43" s="242" t="s">
        <v>133</v>
      </c>
      <c r="G43" s="152"/>
      <c r="H43" s="152"/>
      <c r="M43" s="157"/>
    </row>
    <row r="44" spans="1:18" ht="15">
      <c r="A44" s="235" t="s">
        <v>134</v>
      </c>
      <c r="B44" s="264" t="s">
        <v>135</v>
      </c>
      <c r="C44" s="151"/>
      <c r="D44" s="151"/>
      <c r="E44" s="268" t="s">
        <v>136</v>
      </c>
      <c r="F44" s="242" t="s">
        <v>137</v>
      </c>
      <c r="G44" s="152">
        <v>586</v>
      </c>
      <c r="H44" s="152">
        <v>654</v>
      </c>
    </row>
    <row r="45" spans="1:18" ht="15">
      <c r="A45" s="235" t="s">
        <v>138</v>
      </c>
      <c r="B45" s="249" t="s">
        <v>139</v>
      </c>
      <c r="C45" s="155">
        <f>C34+C39+C44</f>
        <v>0</v>
      </c>
      <c r="D45" s="155">
        <f>D34+D39+D44</f>
        <v>0</v>
      </c>
      <c r="E45" s="251" t="s">
        <v>140</v>
      </c>
      <c r="F45" s="242" t="s">
        <v>141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142</v>
      </c>
      <c r="B46" s="241"/>
      <c r="C46" s="252"/>
      <c r="D46" s="155"/>
      <c r="E46" s="237" t="s">
        <v>143</v>
      </c>
      <c r="F46" s="242" t="s">
        <v>144</v>
      </c>
      <c r="G46" s="152"/>
      <c r="H46" s="152"/>
    </row>
    <row r="47" spans="1:18" ht="15">
      <c r="A47" s="235" t="s">
        <v>145</v>
      </c>
      <c r="B47" s="241" t="s">
        <v>146</v>
      </c>
      <c r="C47" s="151"/>
      <c r="D47" s="151"/>
      <c r="E47" s="251" t="s">
        <v>147</v>
      </c>
      <c r="F47" s="242" t="s">
        <v>148</v>
      </c>
      <c r="G47" s="152"/>
      <c r="H47" s="152"/>
      <c r="M47" s="157"/>
    </row>
    <row r="48" spans="1:18" ht="15">
      <c r="A48" s="235" t="s">
        <v>149</v>
      </c>
      <c r="B48" s="244" t="s">
        <v>150</v>
      </c>
      <c r="C48" s="151"/>
      <c r="D48" s="151"/>
      <c r="E48" s="237" t="s">
        <v>151</v>
      </c>
      <c r="F48" s="242" t="s">
        <v>152</v>
      </c>
      <c r="G48" s="152"/>
      <c r="H48" s="152"/>
    </row>
    <row r="49" spans="1:18" ht="15">
      <c r="A49" s="235" t="s">
        <v>153</v>
      </c>
      <c r="B49" s="241" t="s">
        <v>154</v>
      </c>
      <c r="C49" s="151"/>
      <c r="D49" s="151"/>
      <c r="E49" s="251" t="s">
        <v>52</v>
      </c>
      <c r="F49" s="245" t="s">
        <v>155</v>
      </c>
      <c r="G49" s="154">
        <f>SUM(G43:G48)</f>
        <v>586</v>
      </c>
      <c r="H49" s="154">
        <f>SUM(H43:H48)</f>
        <v>654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79</v>
      </c>
      <c r="B50" s="241" t="s">
        <v>156</v>
      </c>
      <c r="C50" s="151"/>
      <c r="D50" s="151"/>
      <c r="E50" s="237"/>
      <c r="F50" s="242"/>
      <c r="G50" s="252"/>
      <c r="H50" s="154"/>
    </row>
    <row r="51" spans="1:18" ht="15">
      <c r="A51" s="235" t="s">
        <v>157</v>
      </c>
      <c r="B51" s="249" t="s">
        <v>158</v>
      </c>
      <c r="C51" s="155">
        <f>SUM(C47:C50)</f>
        <v>0</v>
      </c>
      <c r="D51" s="155">
        <f>SUM(D47:D50)</f>
        <v>0</v>
      </c>
      <c r="E51" s="251" t="s">
        <v>159</v>
      </c>
      <c r="F51" s="245" t="s">
        <v>160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2</v>
      </c>
      <c r="B52" s="249"/>
      <c r="C52" s="252"/>
      <c r="D52" s="155"/>
      <c r="E52" s="237" t="s">
        <v>161</v>
      </c>
      <c r="F52" s="245" t="s">
        <v>162</v>
      </c>
      <c r="G52" s="152"/>
      <c r="H52" s="152"/>
    </row>
    <row r="53" spans="1:18" ht="15">
      <c r="A53" s="235" t="s">
        <v>163</v>
      </c>
      <c r="B53" s="249" t="s">
        <v>164</v>
      </c>
      <c r="C53" s="151"/>
      <c r="D53" s="151"/>
      <c r="E53" s="237" t="s">
        <v>165</v>
      </c>
      <c r="F53" s="245" t="s">
        <v>166</v>
      </c>
      <c r="G53" s="152"/>
      <c r="H53" s="152"/>
    </row>
    <row r="54" spans="1:18" ht="15">
      <c r="A54" s="235" t="s">
        <v>167</v>
      </c>
      <c r="B54" s="249" t="s">
        <v>168</v>
      </c>
      <c r="C54" s="151">
        <v>1</v>
      </c>
      <c r="D54" s="151"/>
      <c r="E54" s="237" t="s">
        <v>169</v>
      </c>
      <c r="F54" s="245" t="s">
        <v>170</v>
      </c>
      <c r="G54" s="152"/>
      <c r="H54" s="152"/>
    </row>
    <row r="55" spans="1:18" ht="25.5">
      <c r="A55" s="269" t="s">
        <v>171</v>
      </c>
      <c r="B55" s="270" t="s">
        <v>172</v>
      </c>
      <c r="C55" s="155">
        <f>C19+C20+C21+C27+C32+C45+C51+C53+C54</f>
        <v>5924</v>
      </c>
      <c r="D55" s="155">
        <f>D19+D20+D21+D27+D32+D45+D51+D53+D54</f>
        <v>5951</v>
      </c>
      <c r="E55" s="237" t="s">
        <v>173</v>
      </c>
      <c r="F55" s="261" t="s">
        <v>174</v>
      </c>
      <c r="G55" s="154">
        <f>G49+G51+G52+G53+G54</f>
        <v>586</v>
      </c>
      <c r="H55" s="154">
        <f>H49+H51+H52+H53+H54</f>
        <v>654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175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176</v>
      </c>
      <c r="B57" s="241"/>
      <c r="C57" s="252"/>
      <c r="D57" s="155"/>
      <c r="E57" s="450" t="s">
        <v>177</v>
      </c>
      <c r="F57" s="271"/>
      <c r="G57" s="252"/>
      <c r="H57" s="154"/>
      <c r="M57" s="157"/>
    </row>
    <row r="58" spans="1:18" ht="15">
      <c r="A58" s="235" t="s">
        <v>178</v>
      </c>
      <c r="B58" s="241" t="s">
        <v>179</v>
      </c>
      <c r="C58" s="151">
        <v>123</v>
      </c>
      <c r="D58" s="151">
        <v>116</v>
      </c>
      <c r="E58" s="237" t="s">
        <v>129</v>
      </c>
      <c r="F58" s="272"/>
      <c r="G58" s="252"/>
      <c r="H58" s="154"/>
    </row>
    <row r="59" spans="1:18" ht="15">
      <c r="A59" s="235" t="s">
        <v>180</v>
      </c>
      <c r="B59" s="241" t="s">
        <v>181</v>
      </c>
      <c r="C59" s="151"/>
      <c r="D59" s="151"/>
      <c r="E59" s="251" t="s">
        <v>182</v>
      </c>
      <c r="F59" s="242" t="s">
        <v>183</v>
      </c>
      <c r="G59" s="152"/>
      <c r="H59" s="152"/>
      <c r="M59" s="157"/>
    </row>
    <row r="60" spans="1:18" ht="15">
      <c r="A60" s="235" t="s">
        <v>184</v>
      </c>
      <c r="B60" s="241" t="s">
        <v>185</v>
      </c>
      <c r="C60" s="151"/>
      <c r="D60" s="151"/>
      <c r="E60" s="237" t="s">
        <v>186</v>
      </c>
      <c r="F60" s="242" t="s">
        <v>187</v>
      </c>
      <c r="G60" s="152"/>
      <c r="H60" s="152"/>
    </row>
    <row r="61" spans="1:18" ht="15">
      <c r="A61" s="235" t="s">
        <v>188</v>
      </c>
      <c r="B61" s="244" t="s">
        <v>189</v>
      </c>
      <c r="C61" s="151"/>
      <c r="D61" s="151"/>
      <c r="E61" s="243" t="s">
        <v>190</v>
      </c>
      <c r="F61" s="272" t="s">
        <v>191</v>
      </c>
      <c r="G61" s="154">
        <f>SUM(G62:G68)</f>
        <v>1240</v>
      </c>
      <c r="H61" s="154">
        <f>SUM(H62:H68)</f>
        <v>1034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192</v>
      </c>
      <c r="B62" s="244" t="s">
        <v>193</v>
      </c>
      <c r="C62" s="151"/>
      <c r="D62" s="151"/>
      <c r="E62" s="243" t="s">
        <v>194</v>
      </c>
      <c r="F62" s="242" t="s">
        <v>195</v>
      </c>
      <c r="G62" s="152"/>
      <c r="H62" s="152"/>
    </row>
    <row r="63" spans="1:18" ht="15">
      <c r="A63" s="235" t="s">
        <v>196</v>
      </c>
      <c r="B63" s="241" t="s">
        <v>197</v>
      </c>
      <c r="C63" s="151"/>
      <c r="D63" s="151"/>
      <c r="E63" s="237" t="s">
        <v>198</v>
      </c>
      <c r="F63" s="242" t="s">
        <v>199</v>
      </c>
      <c r="G63" s="152"/>
      <c r="H63" s="152"/>
      <c r="M63" s="157"/>
    </row>
    <row r="64" spans="1:18" ht="15">
      <c r="A64" s="235" t="s">
        <v>52</v>
      </c>
      <c r="B64" s="249" t="s">
        <v>200</v>
      </c>
      <c r="C64" s="155">
        <f>SUM(C58:C63)</f>
        <v>123</v>
      </c>
      <c r="D64" s="155">
        <f>SUM(D58:D63)</f>
        <v>116</v>
      </c>
      <c r="E64" s="237" t="s">
        <v>201</v>
      </c>
      <c r="F64" s="242" t="s">
        <v>202</v>
      </c>
      <c r="G64" s="152">
        <v>282</v>
      </c>
      <c r="H64" s="152">
        <v>159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203</v>
      </c>
      <c r="F65" s="242" t="s">
        <v>204</v>
      </c>
      <c r="G65" s="152"/>
      <c r="H65" s="152"/>
    </row>
    <row r="66" spans="1:18" ht="15">
      <c r="A66" s="235" t="s">
        <v>205</v>
      </c>
      <c r="B66" s="241"/>
      <c r="C66" s="252"/>
      <c r="D66" s="155"/>
      <c r="E66" s="237" t="s">
        <v>206</v>
      </c>
      <c r="F66" s="242" t="s">
        <v>207</v>
      </c>
      <c r="G66" s="152">
        <v>101</v>
      </c>
      <c r="H66" s="152">
        <v>170</v>
      </c>
    </row>
    <row r="67" spans="1:18" ht="15">
      <c r="A67" s="235" t="s">
        <v>208</v>
      </c>
      <c r="B67" s="241" t="s">
        <v>209</v>
      </c>
      <c r="C67" s="151"/>
      <c r="D67" s="151"/>
      <c r="E67" s="237" t="s">
        <v>210</v>
      </c>
      <c r="F67" s="242" t="s">
        <v>211</v>
      </c>
      <c r="G67" s="152">
        <v>412</v>
      </c>
      <c r="H67" s="152">
        <v>352</v>
      </c>
    </row>
    <row r="68" spans="1:18" ht="15">
      <c r="A68" s="235" t="s">
        <v>212</v>
      </c>
      <c r="B68" s="241" t="s">
        <v>213</v>
      </c>
      <c r="C68" s="151">
        <v>589</v>
      </c>
      <c r="D68" s="151">
        <v>464</v>
      </c>
      <c r="E68" s="237" t="s">
        <v>214</v>
      </c>
      <c r="F68" s="242" t="s">
        <v>215</v>
      </c>
      <c r="G68" s="152">
        <v>445</v>
      </c>
      <c r="H68" s="152">
        <v>353</v>
      </c>
    </row>
    <row r="69" spans="1:18" ht="15">
      <c r="A69" s="235" t="s">
        <v>216</v>
      </c>
      <c r="B69" s="241" t="s">
        <v>217</v>
      </c>
      <c r="C69" s="151"/>
      <c r="D69" s="151"/>
      <c r="E69" s="251" t="s">
        <v>79</v>
      </c>
      <c r="F69" s="242" t="s">
        <v>218</v>
      </c>
      <c r="G69" s="152">
        <v>73</v>
      </c>
      <c r="H69" s="152">
        <v>31</v>
      </c>
    </row>
    <row r="70" spans="1:18" ht="15">
      <c r="A70" s="235" t="s">
        <v>219</v>
      </c>
      <c r="B70" s="241" t="s">
        <v>220</v>
      </c>
      <c r="C70" s="151"/>
      <c r="D70" s="151"/>
      <c r="E70" s="237" t="s">
        <v>221</v>
      </c>
      <c r="F70" s="242" t="s">
        <v>222</v>
      </c>
      <c r="G70" s="152"/>
      <c r="H70" s="152"/>
    </row>
    <row r="71" spans="1:18" ht="15">
      <c r="A71" s="235" t="s">
        <v>223</v>
      </c>
      <c r="B71" s="241" t="s">
        <v>224</v>
      </c>
      <c r="C71" s="151"/>
      <c r="D71" s="151"/>
      <c r="E71" s="253" t="s">
        <v>47</v>
      </c>
      <c r="F71" s="273" t="s">
        <v>225</v>
      </c>
      <c r="G71" s="161">
        <f>G59+G60+G61+G69+G70</f>
        <v>1313</v>
      </c>
      <c r="H71" s="161">
        <f>H59+H60+H61+H69+H70</f>
        <v>1065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226</v>
      </c>
      <c r="B72" s="241" t="s">
        <v>227</v>
      </c>
      <c r="C72" s="151"/>
      <c r="D72" s="151"/>
      <c r="E72" s="243"/>
      <c r="F72" s="274"/>
      <c r="G72" s="275"/>
      <c r="H72" s="276"/>
    </row>
    <row r="73" spans="1:18" ht="15">
      <c r="A73" s="235" t="s">
        <v>228</v>
      </c>
      <c r="B73" s="241" t="s">
        <v>229</v>
      </c>
      <c r="C73" s="151"/>
      <c r="D73" s="151"/>
      <c r="E73" s="163"/>
      <c r="F73" s="277"/>
      <c r="G73" s="278"/>
      <c r="H73" s="279"/>
    </row>
    <row r="74" spans="1:18" ht="15">
      <c r="A74" s="235" t="s">
        <v>230</v>
      </c>
      <c r="B74" s="241" t="s">
        <v>231</v>
      </c>
      <c r="C74" s="151">
        <v>64</v>
      </c>
      <c r="D74" s="151">
        <v>101</v>
      </c>
      <c r="E74" s="237" t="s">
        <v>232</v>
      </c>
      <c r="F74" s="280" t="s">
        <v>233</v>
      </c>
      <c r="G74" s="152"/>
      <c r="H74" s="152"/>
    </row>
    <row r="75" spans="1:18" ht="15">
      <c r="A75" s="235" t="s">
        <v>77</v>
      </c>
      <c r="B75" s="249" t="s">
        <v>234</v>
      </c>
      <c r="C75" s="155">
        <f>SUM(C67:C74)</f>
        <v>653</v>
      </c>
      <c r="D75" s="155">
        <f>SUM(D67:D74)</f>
        <v>565</v>
      </c>
      <c r="E75" s="251" t="s">
        <v>161</v>
      </c>
      <c r="F75" s="245" t="s">
        <v>235</v>
      </c>
      <c r="G75" s="152">
        <v>6</v>
      </c>
      <c r="H75" s="152">
        <v>2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236</v>
      </c>
      <c r="F76" s="245" t="s">
        <v>237</v>
      </c>
      <c r="G76" s="152"/>
      <c r="H76" s="152"/>
    </row>
    <row r="77" spans="1:18" ht="15">
      <c r="A77" s="235" t="s">
        <v>238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239</v>
      </c>
      <c r="B78" s="241" t="s">
        <v>240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241</v>
      </c>
      <c r="B79" s="241" t="s">
        <v>242</v>
      </c>
      <c r="C79" s="151"/>
      <c r="D79" s="151"/>
      <c r="E79" s="251" t="s">
        <v>243</v>
      </c>
      <c r="F79" s="261" t="s">
        <v>244</v>
      </c>
      <c r="G79" s="162">
        <f>G71+G74+G75+G76</f>
        <v>1319</v>
      </c>
      <c r="H79" s="162">
        <f>H71+H74+H75+H76</f>
        <v>1067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245</v>
      </c>
      <c r="B80" s="241" t="s">
        <v>246</v>
      </c>
      <c r="C80" s="151"/>
      <c r="D80" s="151"/>
      <c r="E80" s="237"/>
      <c r="F80" s="284"/>
      <c r="G80" s="285"/>
      <c r="H80" s="286"/>
    </row>
    <row r="81" spans="1:18" ht="15">
      <c r="A81" s="235" t="s">
        <v>247</v>
      </c>
      <c r="B81" s="241" t="s">
        <v>248</v>
      </c>
      <c r="C81" s="151"/>
      <c r="D81" s="151"/>
      <c r="E81" s="163"/>
      <c r="F81" s="285"/>
      <c r="G81" s="285"/>
      <c r="H81" s="286"/>
    </row>
    <row r="82" spans="1:18" ht="15">
      <c r="A82" s="235" t="s">
        <v>249</v>
      </c>
      <c r="B82" s="241" t="s">
        <v>250</v>
      </c>
      <c r="C82" s="151"/>
      <c r="D82" s="151"/>
      <c r="E82" s="263"/>
      <c r="F82" s="285"/>
      <c r="G82" s="285"/>
      <c r="H82" s="286"/>
    </row>
    <row r="83" spans="1:18" ht="15">
      <c r="A83" s="235" t="s">
        <v>134</v>
      </c>
      <c r="B83" s="241" t="s">
        <v>251</v>
      </c>
      <c r="C83" s="151"/>
      <c r="D83" s="151"/>
      <c r="E83" s="163"/>
      <c r="F83" s="285"/>
      <c r="G83" s="285"/>
      <c r="H83" s="286"/>
    </row>
    <row r="84" spans="1:18" ht="15">
      <c r="A84" s="235" t="s">
        <v>252</v>
      </c>
      <c r="B84" s="249" t="s">
        <v>253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254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255</v>
      </c>
      <c r="B87" s="241" t="s">
        <v>256</v>
      </c>
      <c r="C87" s="151">
        <v>22</v>
      </c>
      <c r="D87" s="151">
        <v>39</v>
      </c>
      <c r="E87" s="163"/>
      <c r="F87" s="285"/>
      <c r="G87" s="285"/>
      <c r="H87" s="286"/>
      <c r="M87" s="157"/>
    </row>
    <row r="88" spans="1:18" ht="15">
      <c r="A88" s="235" t="s">
        <v>257</v>
      </c>
      <c r="B88" s="241" t="s">
        <v>258</v>
      </c>
      <c r="C88" s="151">
        <v>1</v>
      </c>
      <c r="D88" s="151">
        <v>10</v>
      </c>
      <c r="E88" s="263"/>
      <c r="F88" s="285"/>
      <c r="G88" s="285"/>
      <c r="H88" s="286"/>
    </row>
    <row r="89" spans="1:18" ht="15">
      <c r="A89" s="235" t="s">
        <v>259</v>
      </c>
      <c r="B89" s="241" t="s">
        <v>260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261</v>
      </c>
      <c r="B90" s="241" t="s">
        <v>262</v>
      </c>
      <c r="C90" s="151"/>
      <c r="D90" s="151"/>
      <c r="E90" s="263"/>
      <c r="F90" s="285"/>
      <c r="G90" s="285"/>
      <c r="H90" s="286"/>
    </row>
    <row r="91" spans="1:18" ht="15">
      <c r="A91" s="235" t="s">
        <v>263</v>
      </c>
      <c r="B91" s="249" t="s">
        <v>264</v>
      </c>
      <c r="C91" s="155">
        <f>SUM(C87:C90)</f>
        <v>23</v>
      </c>
      <c r="D91" s="155">
        <f>SUM(D87:D90)</f>
        <v>49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265</v>
      </c>
      <c r="B92" s="249" t="s">
        <v>266</v>
      </c>
      <c r="C92" s="151">
        <v>2</v>
      </c>
      <c r="D92" s="151">
        <v>29</v>
      </c>
      <c r="E92" s="263"/>
      <c r="F92" s="285"/>
      <c r="G92" s="285"/>
      <c r="H92" s="286"/>
    </row>
    <row r="93" spans="1:18" ht="15">
      <c r="A93" s="235" t="s">
        <v>267</v>
      </c>
      <c r="B93" s="287" t="s">
        <v>268</v>
      </c>
      <c r="C93" s="155">
        <f>C64+C75+C84+C91+C92</f>
        <v>801</v>
      </c>
      <c r="D93" s="155">
        <f>D64+D75+D84+D91+D92</f>
        <v>759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269</v>
      </c>
      <c r="B94" s="288" t="s">
        <v>270</v>
      </c>
      <c r="C94" s="164">
        <f>C93+C55</f>
        <v>6725</v>
      </c>
      <c r="D94" s="164">
        <f>D93+D55</f>
        <v>6710</v>
      </c>
      <c r="E94" s="449" t="s">
        <v>271</v>
      </c>
      <c r="F94" s="289" t="s">
        <v>272</v>
      </c>
      <c r="G94" s="165">
        <f>G36+G39+G55+G79</f>
        <v>6725</v>
      </c>
      <c r="H94" s="165">
        <f>H36+H39+H55+H79</f>
        <v>6710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273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42.75">
      <c r="A98" s="45" t="s">
        <v>871</v>
      </c>
      <c r="B98" s="432"/>
      <c r="C98" s="212" t="s">
        <v>872</v>
      </c>
      <c r="D98" s="212"/>
      <c r="E98" s="212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42.75">
      <c r="A100" s="173"/>
      <c r="B100" s="173"/>
      <c r="C100" s="212" t="s">
        <v>873</v>
      </c>
      <c r="D100" s="575"/>
      <c r="E100" s="575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phoneticPr fontId="0" type="noConversion"/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66"/>
  <sheetViews>
    <sheetView topLeftCell="A16" workbookViewId="0">
      <selection activeCell="G30" sqref="G30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275</v>
      </c>
      <c r="B1" s="463"/>
      <c r="C1" s="464"/>
      <c r="D1" s="465"/>
      <c r="E1" s="466"/>
      <c r="F1" s="466"/>
      <c r="G1" s="544"/>
      <c r="H1" s="544"/>
    </row>
    <row r="2" spans="1:18" ht="48">
      <c r="A2" s="467" t="s">
        <v>1</v>
      </c>
      <c r="B2" s="581" t="str">
        <f>'справка №1-БАЛАНС'!E3</f>
        <v>ПЪТНИЧЕСКИ ПРЕВОЗИ ЕООД СЛИВЕН</v>
      </c>
      <c r="C2" s="581"/>
      <c r="D2" s="581"/>
      <c r="E2" s="581"/>
      <c r="F2" s="546" t="s">
        <v>3</v>
      </c>
      <c r="G2" s="546"/>
      <c r="H2" s="526">
        <f>'справка №1-БАЛАНС'!H3</f>
        <v>202311429</v>
      </c>
    </row>
    <row r="3" spans="1:18" ht="24">
      <c r="A3" s="467" t="s">
        <v>276</v>
      </c>
      <c r="B3" s="581" t="str">
        <f>'справка №1-БАЛАНС'!E4</f>
        <v>НЕКОЛСОЛИДИРАН</v>
      </c>
      <c r="C3" s="581"/>
      <c r="D3" s="581"/>
      <c r="E3" s="581"/>
      <c r="F3" s="546" t="s">
        <v>5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6</v>
      </c>
      <c r="B4" s="582" t="str">
        <f>'справка №1-БАЛАНС'!E5</f>
        <v>01.01.2016 - 31.12.2016</v>
      </c>
      <c r="C4" s="582"/>
      <c r="D4" s="582"/>
      <c r="E4" s="314"/>
      <c r="F4" s="466"/>
      <c r="G4" s="544"/>
      <c r="H4" s="547" t="s">
        <v>277</v>
      </c>
    </row>
    <row r="5" spans="1:18" ht="24">
      <c r="A5" s="292" t="s">
        <v>278</v>
      </c>
      <c r="B5" s="293" t="s">
        <v>9</v>
      </c>
      <c r="C5" s="292" t="s">
        <v>10</v>
      </c>
      <c r="D5" s="294" t="s">
        <v>14</v>
      </c>
      <c r="E5" s="292" t="s">
        <v>279</v>
      </c>
      <c r="F5" s="293" t="s">
        <v>9</v>
      </c>
      <c r="G5" s="292" t="s">
        <v>10</v>
      </c>
      <c r="H5" s="292" t="s">
        <v>14</v>
      </c>
    </row>
    <row r="6" spans="1:18">
      <c r="A6" s="295" t="s">
        <v>15</v>
      </c>
      <c r="B6" s="295" t="s">
        <v>16</v>
      </c>
      <c r="C6" s="295">
        <v>1</v>
      </c>
      <c r="D6" s="295">
        <v>2</v>
      </c>
      <c r="E6" s="295" t="s">
        <v>15</v>
      </c>
      <c r="F6" s="292" t="s">
        <v>16</v>
      </c>
      <c r="G6" s="292">
        <v>1</v>
      </c>
      <c r="H6" s="292">
        <v>2</v>
      </c>
    </row>
    <row r="7" spans="1:18">
      <c r="A7" s="127" t="s">
        <v>280</v>
      </c>
      <c r="B7" s="127"/>
      <c r="C7" s="52"/>
      <c r="D7" s="52"/>
      <c r="E7" s="127" t="s">
        <v>281</v>
      </c>
      <c r="F7" s="304"/>
      <c r="G7" s="548"/>
      <c r="H7" s="548"/>
    </row>
    <row r="8" spans="1:18">
      <c r="A8" s="296" t="s">
        <v>282</v>
      </c>
      <c r="B8" s="296"/>
      <c r="C8" s="297"/>
      <c r="D8" s="50"/>
      <c r="E8" s="296" t="s">
        <v>283</v>
      </c>
      <c r="F8" s="304"/>
      <c r="G8" s="548"/>
      <c r="H8" s="548"/>
    </row>
    <row r="9" spans="1:18">
      <c r="A9" s="298" t="s">
        <v>284</v>
      </c>
      <c r="B9" s="299" t="s">
        <v>285</v>
      </c>
      <c r="C9" s="46">
        <v>1277</v>
      </c>
      <c r="D9" s="46">
        <v>1538</v>
      </c>
      <c r="E9" s="298" t="s">
        <v>286</v>
      </c>
      <c r="F9" s="549" t="s">
        <v>287</v>
      </c>
      <c r="G9" s="550"/>
      <c r="H9" s="550"/>
    </row>
    <row r="10" spans="1:18">
      <c r="A10" s="298" t="s">
        <v>288</v>
      </c>
      <c r="B10" s="299" t="s">
        <v>289</v>
      </c>
      <c r="C10" s="46">
        <v>282</v>
      </c>
      <c r="D10" s="46">
        <v>277</v>
      </c>
      <c r="E10" s="298" t="s">
        <v>290</v>
      </c>
      <c r="F10" s="549" t="s">
        <v>291</v>
      </c>
      <c r="G10" s="550"/>
      <c r="H10" s="550">
        <v>20</v>
      </c>
    </row>
    <row r="11" spans="1:18">
      <c r="A11" s="298" t="s">
        <v>292</v>
      </c>
      <c r="B11" s="299" t="s">
        <v>293</v>
      </c>
      <c r="C11" s="46">
        <v>88</v>
      </c>
      <c r="D11" s="46">
        <v>202</v>
      </c>
      <c r="E11" s="300" t="s">
        <v>294</v>
      </c>
      <c r="F11" s="549" t="s">
        <v>295</v>
      </c>
      <c r="G11" s="550">
        <v>4036</v>
      </c>
      <c r="H11" s="550">
        <v>4111</v>
      </c>
    </row>
    <row r="12" spans="1:18">
      <c r="A12" s="298" t="s">
        <v>296</v>
      </c>
      <c r="B12" s="299" t="s">
        <v>297</v>
      </c>
      <c r="C12" s="46">
        <v>2211</v>
      </c>
      <c r="D12" s="46">
        <v>2089</v>
      </c>
      <c r="E12" s="300" t="s">
        <v>79</v>
      </c>
      <c r="F12" s="549" t="s">
        <v>298</v>
      </c>
      <c r="G12" s="550"/>
      <c r="H12" s="550"/>
    </row>
    <row r="13" spans="1:18">
      <c r="A13" s="298" t="s">
        <v>299</v>
      </c>
      <c r="B13" s="299" t="s">
        <v>300</v>
      </c>
      <c r="C13" s="46">
        <v>660</v>
      </c>
      <c r="D13" s="46">
        <v>651</v>
      </c>
      <c r="E13" s="301" t="s">
        <v>52</v>
      </c>
      <c r="F13" s="551" t="s">
        <v>301</v>
      </c>
      <c r="G13" s="548">
        <f>SUM(G9:G12)</f>
        <v>4036</v>
      </c>
      <c r="H13" s="548">
        <f>SUM(H9:H12)</f>
        <v>4131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302</v>
      </c>
      <c r="B14" s="299" t="s">
        <v>303</v>
      </c>
      <c r="C14" s="46"/>
      <c r="D14" s="46"/>
      <c r="E14" s="300"/>
      <c r="F14" s="552"/>
      <c r="G14" s="553"/>
      <c r="H14" s="553"/>
    </row>
    <row r="15" spans="1:18" ht="24">
      <c r="A15" s="298" t="s">
        <v>304</v>
      </c>
      <c r="B15" s="299" t="s">
        <v>305</v>
      </c>
      <c r="C15" s="47"/>
      <c r="D15" s="47"/>
      <c r="E15" s="296" t="s">
        <v>306</v>
      </c>
      <c r="F15" s="554" t="s">
        <v>307</v>
      </c>
      <c r="G15" s="550">
        <v>215</v>
      </c>
      <c r="H15" s="550">
        <v>235</v>
      </c>
    </row>
    <row r="16" spans="1:18">
      <c r="A16" s="298" t="s">
        <v>308</v>
      </c>
      <c r="B16" s="299" t="s">
        <v>309</v>
      </c>
      <c r="C16" s="47">
        <v>8</v>
      </c>
      <c r="D16" s="47">
        <v>28</v>
      </c>
      <c r="E16" s="298" t="s">
        <v>310</v>
      </c>
      <c r="F16" s="552" t="s">
        <v>311</v>
      </c>
      <c r="G16" s="555">
        <v>215</v>
      </c>
      <c r="H16" s="555">
        <v>235</v>
      </c>
    </row>
    <row r="17" spans="1:18">
      <c r="A17" s="302" t="s">
        <v>312</v>
      </c>
      <c r="B17" s="299" t="s">
        <v>313</v>
      </c>
      <c r="C17" s="48"/>
      <c r="D17" s="48"/>
      <c r="E17" s="296"/>
      <c r="F17" s="304"/>
      <c r="G17" s="553"/>
      <c r="H17" s="553"/>
    </row>
    <row r="18" spans="1:18">
      <c r="A18" s="302" t="s">
        <v>314</v>
      </c>
      <c r="B18" s="299" t="s">
        <v>315</v>
      </c>
      <c r="C18" s="48"/>
      <c r="D18" s="48"/>
      <c r="E18" s="296" t="s">
        <v>316</v>
      </c>
      <c r="F18" s="304"/>
      <c r="G18" s="553"/>
      <c r="H18" s="553"/>
    </row>
    <row r="19" spans="1:18">
      <c r="A19" s="301" t="s">
        <v>52</v>
      </c>
      <c r="B19" s="303" t="s">
        <v>317</v>
      </c>
      <c r="C19" s="49">
        <f>SUM(C9:C15)+C16</f>
        <v>4526</v>
      </c>
      <c r="D19" s="49">
        <f>SUM(D9:D15)+D16</f>
        <v>4785</v>
      </c>
      <c r="E19" s="304" t="s">
        <v>318</v>
      </c>
      <c r="F19" s="552" t="s">
        <v>319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320</v>
      </c>
      <c r="F20" s="552" t="s">
        <v>321</v>
      </c>
      <c r="G20" s="550"/>
      <c r="H20" s="550"/>
    </row>
    <row r="21" spans="1:18" ht="24">
      <c r="A21" s="296" t="s">
        <v>322</v>
      </c>
      <c r="B21" s="305"/>
      <c r="C21" s="315"/>
      <c r="D21" s="315"/>
      <c r="E21" s="298" t="s">
        <v>323</v>
      </c>
      <c r="F21" s="552" t="s">
        <v>324</v>
      </c>
      <c r="G21" s="550"/>
      <c r="H21" s="550"/>
    </row>
    <row r="22" spans="1:18" ht="24">
      <c r="A22" s="304" t="s">
        <v>325</v>
      </c>
      <c r="B22" s="305" t="s">
        <v>326</v>
      </c>
      <c r="C22" s="46">
        <v>53</v>
      </c>
      <c r="D22" s="46">
        <v>36</v>
      </c>
      <c r="E22" s="304" t="s">
        <v>327</v>
      </c>
      <c r="F22" s="552" t="s">
        <v>328</v>
      </c>
      <c r="G22" s="550"/>
      <c r="H22" s="550"/>
    </row>
    <row r="23" spans="1:18" ht="24">
      <c r="A23" s="298" t="s">
        <v>329</v>
      </c>
      <c r="B23" s="305" t="s">
        <v>330</v>
      </c>
      <c r="C23" s="46"/>
      <c r="D23" s="46"/>
      <c r="E23" s="298" t="s">
        <v>331</v>
      </c>
      <c r="F23" s="552" t="s">
        <v>332</v>
      </c>
      <c r="G23" s="550">
        <v>161</v>
      </c>
      <c r="H23" s="550">
        <v>275</v>
      </c>
    </row>
    <row r="24" spans="1:18">
      <c r="A24" s="298" t="s">
        <v>333</v>
      </c>
      <c r="B24" s="305" t="s">
        <v>334</v>
      </c>
      <c r="C24" s="46"/>
      <c r="D24" s="46"/>
      <c r="E24" s="301" t="s">
        <v>104</v>
      </c>
      <c r="F24" s="554" t="s">
        <v>335</v>
      </c>
      <c r="G24" s="548">
        <f>SUM(G19:G23)</f>
        <v>161</v>
      </c>
      <c r="H24" s="548">
        <f>SUM(H19:H23)</f>
        <v>275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79</v>
      </c>
      <c r="B25" s="305" t="s">
        <v>336</v>
      </c>
      <c r="C25" s="46"/>
      <c r="D25" s="46"/>
      <c r="E25" s="302"/>
      <c r="F25" s="304"/>
      <c r="G25" s="553"/>
      <c r="H25" s="553"/>
    </row>
    <row r="26" spans="1:18">
      <c r="A26" s="301" t="s">
        <v>77</v>
      </c>
      <c r="B26" s="306" t="s">
        <v>337</v>
      </c>
      <c r="C26" s="49">
        <f>SUM(C22:C25)</f>
        <v>53</v>
      </c>
      <c r="D26" s="49">
        <f>SUM(D22:D25)</f>
        <v>36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338</v>
      </c>
      <c r="B28" s="293" t="s">
        <v>339</v>
      </c>
      <c r="C28" s="50">
        <f>C26+C19</f>
        <v>4579</v>
      </c>
      <c r="D28" s="50">
        <f>D26+D19</f>
        <v>4821</v>
      </c>
      <c r="E28" s="127" t="s">
        <v>340</v>
      </c>
      <c r="F28" s="554" t="s">
        <v>341</v>
      </c>
      <c r="G28" s="548">
        <f>G13+G15+G24</f>
        <v>4412</v>
      </c>
      <c r="H28" s="548">
        <f>H13+H15+H24</f>
        <v>4641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342</v>
      </c>
      <c r="B30" s="293" t="s">
        <v>343</v>
      </c>
      <c r="C30" s="50">
        <f>IF((G28-C28)&gt;0,G28-C28,0)</f>
        <v>0</v>
      </c>
      <c r="D30" s="50">
        <f>IF((H28-D28)&gt;0,H28-D28,0)</f>
        <v>0</v>
      </c>
      <c r="E30" s="127" t="s">
        <v>344</v>
      </c>
      <c r="F30" s="554" t="s">
        <v>345</v>
      </c>
      <c r="G30" s="53">
        <f>IF((C28-G28)&gt;0,C28-G28,0)</f>
        <v>167</v>
      </c>
      <c r="H30" s="53">
        <f>IF((D28-H28)&gt;0,D28-H28,0)</f>
        <v>180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346</v>
      </c>
      <c r="B31" s="306" t="s">
        <v>347</v>
      </c>
      <c r="C31" s="46"/>
      <c r="D31" s="46"/>
      <c r="E31" s="296" t="s">
        <v>348</v>
      </c>
      <c r="F31" s="552" t="s">
        <v>349</v>
      </c>
      <c r="G31" s="550"/>
      <c r="H31" s="550"/>
    </row>
    <row r="32" spans="1:18">
      <c r="A32" s="296" t="s">
        <v>350</v>
      </c>
      <c r="B32" s="307" t="s">
        <v>351</v>
      </c>
      <c r="C32" s="46"/>
      <c r="D32" s="46"/>
      <c r="E32" s="296" t="s">
        <v>352</v>
      </c>
      <c r="F32" s="552" t="s">
        <v>353</v>
      </c>
      <c r="G32" s="550"/>
      <c r="H32" s="550"/>
    </row>
    <row r="33" spans="1:18">
      <c r="A33" s="128" t="s">
        <v>354</v>
      </c>
      <c r="B33" s="306" t="s">
        <v>355</v>
      </c>
      <c r="C33" s="49">
        <f>C28-C31+C32</f>
        <v>4579</v>
      </c>
      <c r="D33" s="49">
        <f>D28-D31+D32</f>
        <v>4821</v>
      </c>
      <c r="E33" s="127" t="s">
        <v>356</v>
      </c>
      <c r="F33" s="554" t="s">
        <v>357</v>
      </c>
      <c r="G33" s="53">
        <f>G32-G31+G28</f>
        <v>4412</v>
      </c>
      <c r="H33" s="53">
        <f>H32-H31+H28</f>
        <v>4641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358</v>
      </c>
      <c r="B34" s="293" t="s">
        <v>359</v>
      </c>
      <c r="C34" s="50">
        <f>IF((G33-C33)&gt;0,G33-C33,0)</f>
        <v>0</v>
      </c>
      <c r="D34" s="50">
        <f>IF((H33-D33)&gt;0,H33-D33,0)</f>
        <v>0</v>
      </c>
      <c r="E34" s="128" t="s">
        <v>360</v>
      </c>
      <c r="F34" s="554" t="s">
        <v>361</v>
      </c>
      <c r="G34" s="548">
        <f>IF((C33-G33)&gt;0,C33-G33,0)</f>
        <v>167</v>
      </c>
      <c r="H34" s="548">
        <f>IF((D33-H33)&gt;0,D33-H33,0)</f>
        <v>180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362</v>
      </c>
      <c r="B35" s="306" t="s">
        <v>363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364</v>
      </c>
      <c r="B36" s="305" t="s">
        <v>365</v>
      </c>
      <c r="C36" s="46"/>
      <c r="D36" s="46"/>
      <c r="E36" s="308"/>
      <c r="F36" s="304"/>
      <c r="G36" s="553"/>
      <c r="H36" s="553"/>
    </row>
    <row r="37" spans="1:18" ht="24">
      <c r="A37" s="309" t="s">
        <v>366</v>
      </c>
      <c r="B37" s="310" t="s">
        <v>367</v>
      </c>
      <c r="C37" s="430"/>
      <c r="D37" s="430"/>
      <c r="E37" s="308"/>
      <c r="F37" s="557"/>
      <c r="G37" s="553"/>
      <c r="H37" s="553"/>
    </row>
    <row r="38" spans="1:18">
      <c r="A38" s="311" t="s">
        <v>368</v>
      </c>
      <c r="B38" s="310" t="s">
        <v>369</v>
      </c>
      <c r="C38" s="126"/>
      <c r="D38" s="126"/>
      <c r="E38" s="308"/>
      <c r="F38" s="557"/>
      <c r="G38" s="553"/>
      <c r="H38" s="553"/>
    </row>
    <row r="39" spans="1:18">
      <c r="A39" s="312" t="s">
        <v>370</v>
      </c>
      <c r="B39" s="129" t="s">
        <v>371</v>
      </c>
      <c r="C39" s="460">
        <f>+IF((G33-C33-C35)&gt;0,G33-C33-C35,0)</f>
        <v>0</v>
      </c>
      <c r="D39" s="460">
        <f>+IF((H33-D33-D35)&gt;0,H33-D33-D35,0)</f>
        <v>0</v>
      </c>
      <c r="E39" s="313" t="s">
        <v>372</v>
      </c>
      <c r="F39" s="558" t="s">
        <v>373</v>
      </c>
      <c r="G39" s="559">
        <f>IF(G34&gt;0,IF(C35+G34&lt;0,0,C35+G34),IF(C34-C35&lt;0,C35-C34,0))</f>
        <v>167</v>
      </c>
      <c r="H39" s="559">
        <f>IF(H34&gt;0,IF(D35+H34&lt;0,0,D35+H34),IF(D34-D35&lt;0,D35-D34,0))</f>
        <v>180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374</v>
      </c>
      <c r="B40" s="295" t="s">
        <v>375</v>
      </c>
      <c r="C40" s="51"/>
      <c r="D40" s="51"/>
      <c r="E40" s="127" t="s">
        <v>374</v>
      </c>
      <c r="F40" s="558" t="s">
        <v>376</v>
      </c>
      <c r="G40" s="550"/>
      <c r="H40" s="550"/>
    </row>
    <row r="41" spans="1:18">
      <c r="A41" s="127" t="s">
        <v>377</v>
      </c>
      <c r="B41" s="292" t="s">
        <v>378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379</v>
      </c>
      <c r="F41" s="571" t="s">
        <v>380</v>
      </c>
      <c r="G41" s="52">
        <f>IF(C39=0,IF(G39-G40&gt;0,G39-G40+C40,0),IF(C39-C40&lt;0,C40-C39+G40,0))</f>
        <v>167</v>
      </c>
      <c r="H41" s="52">
        <f>IF(D39=0,IF(H39-H40&gt;0,H39-H40+D40,0),IF(D39-D40&lt;0,D40-D39+H40,0))</f>
        <v>180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381</v>
      </c>
      <c r="B42" s="292" t="s">
        <v>382</v>
      </c>
      <c r="C42" s="53">
        <f>C33+C35+C39</f>
        <v>4579</v>
      </c>
      <c r="D42" s="53">
        <f>D33+D35+D39</f>
        <v>4821</v>
      </c>
      <c r="E42" s="128" t="s">
        <v>383</v>
      </c>
      <c r="F42" s="129" t="s">
        <v>384</v>
      </c>
      <c r="G42" s="53">
        <f>G39+G33</f>
        <v>4579</v>
      </c>
      <c r="H42" s="53">
        <f>H39+H33</f>
        <v>4821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 ht="24">
      <c r="A45" s="583" t="s">
        <v>385</v>
      </c>
      <c r="B45" s="583"/>
      <c r="C45" s="583"/>
      <c r="D45" s="583"/>
      <c r="E45" s="583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274</v>
      </c>
      <c r="B48" s="427"/>
      <c r="C48" s="427" t="s">
        <v>386</v>
      </c>
      <c r="D48" s="427"/>
      <c r="E48" s="427"/>
      <c r="F48" s="427"/>
      <c r="G48" s="427"/>
      <c r="H48" s="427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387</v>
      </c>
      <c r="D50" s="577"/>
      <c r="E50" s="577"/>
      <c r="F50" s="577"/>
      <c r="G50" s="577"/>
      <c r="H50" s="577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phoneticPr fontId="0" type="noConversion"/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2"/>
  <sheetViews>
    <sheetView topLeftCell="A4" workbookViewId="0">
      <selection activeCell="D47" sqref="D47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388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389</v>
      </c>
      <c r="B4" s="470" t="str">
        <f>'справка №1-БАЛАНС'!E3</f>
        <v>ПЪТНИЧЕСКИ ПРЕВОЗИ ЕООД СЛИВЕН</v>
      </c>
      <c r="C4" s="541" t="s">
        <v>3</v>
      </c>
      <c r="D4" s="541">
        <f>'справка №1-БАЛАНС'!H3</f>
        <v>202311429</v>
      </c>
      <c r="E4" s="323"/>
      <c r="F4" s="323"/>
    </row>
    <row r="5" spans="1:13" ht="15">
      <c r="A5" s="470" t="s">
        <v>276</v>
      </c>
      <c r="B5" s="470" t="str">
        <f>'справка №1-БАЛАНС'!E4</f>
        <v>НЕКОЛСОЛИДИРАН</v>
      </c>
      <c r="C5" s="542" t="s">
        <v>5</v>
      </c>
      <c r="D5" s="541" t="str">
        <f>'справка №1-БАЛАНС'!H4</f>
        <v xml:space="preserve"> </v>
      </c>
    </row>
    <row r="6" spans="1:13" ht="12" customHeight="1">
      <c r="A6" s="471" t="s">
        <v>6</v>
      </c>
      <c r="B6" s="506" t="str">
        <f>'справка №1-БАЛАНС'!E5</f>
        <v>01.01.2016 - 31.12.2016</v>
      </c>
      <c r="C6" s="472"/>
      <c r="D6" s="473" t="s">
        <v>277</v>
      </c>
      <c r="F6" s="325"/>
    </row>
    <row r="7" spans="1:13" ht="33.75" customHeight="1">
      <c r="A7" s="326" t="s">
        <v>390</v>
      </c>
      <c r="B7" s="326" t="s">
        <v>9</v>
      </c>
      <c r="C7" s="327" t="s">
        <v>10</v>
      </c>
      <c r="D7" s="327" t="s">
        <v>14</v>
      </c>
      <c r="E7" s="328"/>
      <c r="F7" s="328"/>
    </row>
    <row r="8" spans="1:13">
      <c r="A8" s="326" t="s">
        <v>15</v>
      </c>
      <c r="B8" s="326" t="s">
        <v>16</v>
      </c>
      <c r="C8" s="329">
        <v>1</v>
      </c>
      <c r="D8" s="329">
        <v>2</v>
      </c>
      <c r="E8" s="328"/>
      <c r="F8" s="328"/>
    </row>
    <row r="9" spans="1:13">
      <c r="A9" s="330" t="s">
        <v>391</v>
      </c>
      <c r="B9" s="331"/>
      <c r="C9" s="55"/>
      <c r="D9" s="55"/>
      <c r="E9" s="130"/>
      <c r="F9" s="130"/>
    </row>
    <row r="10" spans="1:13">
      <c r="A10" s="332" t="s">
        <v>392</v>
      </c>
      <c r="B10" s="333" t="s">
        <v>393</v>
      </c>
      <c r="C10" s="54">
        <v>5146</v>
      </c>
      <c r="D10" s="54">
        <v>5121</v>
      </c>
      <c r="E10" s="130"/>
      <c r="F10" s="130"/>
    </row>
    <row r="11" spans="1:13">
      <c r="A11" s="332" t="s">
        <v>394</v>
      </c>
      <c r="B11" s="333" t="s">
        <v>395</v>
      </c>
      <c r="C11" s="54">
        <v>-2264</v>
      </c>
      <c r="D11" s="54">
        <v>-3128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396</v>
      </c>
      <c r="B12" s="333" t="s">
        <v>397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398</v>
      </c>
      <c r="B13" s="333" t="s">
        <v>399</v>
      </c>
      <c r="C13" s="54">
        <v>-2762</v>
      </c>
      <c r="D13" s="54">
        <v>-2552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400</v>
      </c>
      <c r="B14" s="333" t="s">
        <v>401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402</v>
      </c>
      <c r="B15" s="333" t="s">
        <v>403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404</v>
      </c>
      <c r="B16" s="333" t="s">
        <v>405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406</v>
      </c>
      <c r="B17" s="333" t="s">
        <v>407</v>
      </c>
      <c r="C17" s="54">
        <v>-10</v>
      </c>
      <c r="D17" s="54">
        <v>-29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408</v>
      </c>
      <c r="B18" s="335" t="s">
        <v>409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410</v>
      </c>
      <c r="B19" s="333" t="s">
        <v>411</v>
      </c>
      <c r="C19" s="54">
        <v>-15</v>
      </c>
      <c r="D19" s="54">
        <v>-6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412</v>
      </c>
      <c r="B20" s="337" t="s">
        <v>413</v>
      </c>
      <c r="C20" s="55">
        <f>SUM(C10:C19)</f>
        <v>95</v>
      </c>
      <c r="D20" s="55">
        <f>SUM(D10:D19)</f>
        <v>-594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414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415</v>
      </c>
      <c r="B22" s="333" t="s">
        <v>416</v>
      </c>
      <c r="C22" s="54">
        <v>-8</v>
      </c>
      <c r="D22" s="54">
        <v>-44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417</v>
      </c>
      <c r="B23" s="333" t="s">
        <v>418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419</v>
      </c>
      <c r="B24" s="333" t="s">
        <v>420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421</v>
      </c>
      <c r="B25" s="333" t="s">
        <v>422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423</v>
      </c>
      <c r="B26" s="333" t="s">
        <v>424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425</v>
      </c>
      <c r="B27" s="333" t="s">
        <v>426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427</v>
      </c>
      <c r="B28" s="333" t="s">
        <v>428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429</v>
      </c>
      <c r="B29" s="333" t="s">
        <v>430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408</v>
      </c>
      <c r="B30" s="333" t="s">
        <v>431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432</v>
      </c>
      <c r="B31" s="333" t="s">
        <v>433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434</v>
      </c>
      <c r="B32" s="337" t="s">
        <v>435</v>
      </c>
      <c r="C32" s="55">
        <f>SUM(C22:C31)</f>
        <v>-8</v>
      </c>
      <c r="D32" s="55">
        <f>SUM(D22:D31)</f>
        <v>-44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436</v>
      </c>
      <c r="B33" s="338"/>
      <c r="C33" s="339"/>
      <c r="D33" s="339"/>
      <c r="E33" s="130"/>
      <c r="F33" s="130"/>
    </row>
    <row r="34" spans="1:8">
      <c r="A34" s="332" t="s">
        <v>437</v>
      </c>
      <c r="B34" s="333" t="s">
        <v>438</v>
      </c>
      <c r="C34" s="54"/>
      <c r="D34" s="54"/>
      <c r="E34" s="130"/>
      <c r="F34" s="130"/>
    </row>
    <row r="35" spans="1:8">
      <c r="A35" s="334" t="s">
        <v>439</v>
      </c>
      <c r="B35" s="333" t="s">
        <v>440</v>
      </c>
      <c r="C35" s="54"/>
      <c r="D35" s="54"/>
      <c r="E35" s="130"/>
      <c r="F35" s="130"/>
    </row>
    <row r="36" spans="1:8">
      <c r="A36" s="332" t="s">
        <v>441</v>
      </c>
      <c r="B36" s="333" t="s">
        <v>442</v>
      </c>
      <c r="C36" s="54"/>
      <c r="D36" s="54"/>
      <c r="E36" s="130"/>
      <c r="F36" s="130"/>
    </row>
    <row r="37" spans="1:8">
      <c r="A37" s="332" t="s">
        <v>443</v>
      </c>
      <c r="B37" s="333" t="s">
        <v>444</v>
      </c>
      <c r="C37" s="54">
        <v>-113</v>
      </c>
      <c r="D37" s="54">
        <v>636</v>
      </c>
      <c r="E37" s="130"/>
      <c r="F37" s="130"/>
    </row>
    <row r="38" spans="1:8">
      <c r="A38" s="332" t="s">
        <v>445</v>
      </c>
      <c r="B38" s="333" t="s">
        <v>446</v>
      </c>
      <c r="C38" s="54"/>
      <c r="D38" s="54"/>
      <c r="E38" s="130"/>
      <c r="F38" s="130"/>
    </row>
    <row r="39" spans="1:8">
      <c r="A39" s="332" t="s">
        <v>447</v>
      </c>
      <c r="B39" s="333" t="s">
        <v>448</v>
      </c>
      <c r="C39" s="54"/>
      <c r="D39" s="54"/>
      <c r="E39" s="130"/>
      <c r="F39" s="130"/>
    </row>
    <row r="40" spans="1:8">
      <c r="A40" s="332" t="s">
        <v>449</v>
      </c>
      <c r="B40" s="333" t="s">
        <v>450</v>
      </c>
      <c r="C40" s="54"/>
      <c r="D40" s="54"/>
      <c r="E40" s="130"/>
      <c r="F40" s="130"/>
    </row>
    <row r="41" spans="1:8">
      <c r="A41" s="332" t="s">
        <v>451</v>
      </c>
      <c r="B41" s="333" t="s">
        <v>452</v>
      </c>
      <c r="C41" s="54"/>
      <c r="D41" s="54"/>
      <c r="E41" s="130"/>
      <c r="F41" s="130"/>
      <c r="G41" s="133"/>
      <c r="H41" s="133"/>
    </row>
    <row r="42" spans="1:8">
      <c r="A42" s="336" t="s">
        <v>453</v>
      </c>
      <c r="B42" s="337" t="s">
        <v>454</v>
      </c>
      <c r="C42" s="55">
        <f>SUM(C34:C41)</f>
        <v>-113</v>
      </c>
      <c r="D42" s="55">
        <f>SUM(D34:D41)</f>
        <v>636</v>
      </c>
      <c r="E42" s="130"/>
      <c r="F42" s="130"/>
      <c r="G42" s="133"/>
      <c r="H42" s="133"/>
    </row>
    <row r="43" spans="1:8">
      <c r="A43" s="340" t="s">
        <v>455</v>
      </c>
      <c r="B43" s="337" t="s">
        <v>456</v>
      </c>
      <c r="C43" s="55">
        <f>C42+C32+C20</f>
        <v>-26</v>
      </c>
      <c r="D43" s="55">
        <f>D42+D32+D20</f>
        <v>-2</v>
      </c>
      <c r="E43" s="130"/>
      <c r="F43" s="130"/>
      <c r="G43" s="133"/>
      <c r="H43" s="133"/>
    </row>
    <row r="44" spans="1:8">
      <c r="A44" s="330" t="s">
        <v>457</v>
      </c>
      <c r="B44" s="338" t="s">
        <v>458</v>
      </c>
      <c r="C44" s="132">
        <v>49</v>
      </c>
      <c r="D44" s="132">
        <v>51</v>
      </c>
      <c r="E44" s="130"/>
      <c r="F44" s="130"/>
      <c r="G44" s="133"/>
      <c r="H44" s="133"/>
    </row>
    <row r="45" spans="1:8">
      <c r="A45" s="330" t="s">
        <v>459</v>
      </c>
      <c r="B45" s="338" t="s">
        <v>460</v>
      </c>
      <c r="C45" s="55">
        <f>C44+C43</f>
        <v>23</v>
      </c>
      <c r="D45" s="55">
        <f>D44+D43</f>
        <v>49</v>
      </c>
      <c r="E45" s="130"/>
      <c r="F45" s="130"/>
      <c r="G45" s="133"/>
      <c r="H45" s="133"/>
    </row>
    <row r="46" spans="1:8">
      <c r="A46" s="332" t="s">
        <v>461</v>
      </c>
      <c r="B46" s="338" t="s">
        <v>462</v>
      </c>
      <c r="C46" s="56">
        <v>23</v>
      </c>
      <c r="D46" s="56">
        <v>49</v>
      </c>
      <c r="E46" s="130"/>
      <c r="F46" s="130"/>
      <c r="G46" s="133"/>
      <c r="H46" s="133"/>
    </row>
    <row r="47" spans="1:8">
      <c r="A47" s="332" t="s">
        <v>463</v>
      </c>
      <c r="B47" s="338" t="s">
        <v>464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465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386</v>
      </c>
      <c r="C50" s="584"/>
      <c r="D50" s="584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387</v>
      </c>
      <c r="C52" s="584"/>
      <c r="D52" s="584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phoneticPr fontId="0" type="noConversion"/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537"/>
  <sheetViews>
    <sheetView topLeftCell="A7" workbookViewId="0">
      <selection activeCell="A35" sqref="A35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5" t="s">
        <v>466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87" t="str">
        <f>'справка №1-БАЛАНС'!E3</f>
        <v>ПЪТНИЧЕСКИ ПРЕВОЗИ ЕООД СЛИВЕН</v>
      </c>
      <c r="C3" s="587"/>
      <c r="D3" s="587"/>
      <c r="E3" s="587"/>
      <c r="F3" s="587"/>
      <c r="G3" s="587"/>
      <c r="H3" s="587"/>
      <c r="I3" s="587"/>
      <c r="J3" s="476"/>
      <c r="K3" s="478" t="s">
        <v>3</v>
      </c>
      <c r="L3" s="478"/>
      <c r="M3" s="478">
        <f>'справка №1-БАЛАНС'!H3</f>
        <v>202311429</v>
      </c>
      <c r="N3" s="2"/>
    </row>
    <row r="4" spans="1:23" s="532" customFormat="1" ht="13.5" customHeight="1">
      <c r="A4" s="467" t="s">
        <v>467</v>
      </c>
      <c r="B4" s="587" t="str">
        <f>'справка №1-БАЛАНС'!E4</f>
        <v>НЕКОЛСОЛИДИРАН</v>
      </c>
      <c r="C4" s="587"/>
      <c r="D4" s="587"/>
      <c r="E4" s="587"/>
      <c r="F4" s="587"/>
      <c r="G4" s="587"/>
      <c r="H4" s="587"/>
      <c r="I4" s="587"/>
      <c r="J4" s="136"/>
      <c r="K4" s="589" t="s">
        <v>5</v>
      </c>
      <c r="L4" s="589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6</v>
      </c>
      <c r="B5" s="590" t="str">
        <f>'справка №1-БАЛАНС'!E5</f>
        <v>01.01.2016 - 31.12.2016</v>
      </c>
      <c r="C5" s="590"/>
      <c r="D5" s="590"/>
      <c r="E5" s="590"/>
      <c r="F5" s="479"/>
      <c r="G5" s="479"/>
      <c r="H5" s="479"/>
      <c r="I5" s="479"/>
      <c r="J5" s="479"/>
      <c r="K5" s="480"/>
      <c r="L5" s="325"/>
      <c r="M5" s="481" t="s">
        <v>7</v>
      </c>
      <c r="N5" s="4"/>
    </row>
    <row r="6" spans="1:23" s="533" customFormat="1" ht="21.75" customHeight="1">
      <c r="A6" s="206"/>
      <c r="B6" s="210"/>
      <c r="C6" s="177"/>
      <c r="D6" s="200" t="s">
        <v>468</v>
      </c>
      <c r="E6" s="6"/>
      <c r="F6" s="6"/>
      <c r="G6" s="6"/>
      <c r="H6" s="6"/>
      <c r="I6" s="6" t="s">
        <v>469</v>
      </c>
      <c r="J6" s="199"/>
      <c r="K6" s="186"/>
      <c r="L6" s="177"/>
      <c r="M6" s="180"/>
      <c r="N6" s="135"/>
    </row>
    <row r="7" spans="1:23" s="533" customFormat="1" ht="60">
      <c r="A7" s="207" t="s">
        <v>470</v>
      </c>
      <c r="B7" s="211" t="s">
        <v>471</v>
      </c>
      <c r="C7" s="178" t="s">
        <v>472</v>
      </c>
      <c r="D7" s="208" t="s">
        <v>473</v>
      </c>
      <c r="E7" s="177" t="s">
        <v>474</v>
      </c>
      <c r="F7" s="6" t="s">
        <v>475</v>
      </c>
      <c r="G7" s="6"/>
      <c r="H7" s="6"/>
      <c r="I7" s="177" t="s">
        <v>476</v>
      </c>
      <c r="J7" s="201" t="s">
        <v>477</v>
      </c>
      <c r="K7" s="178" t="s">
        <v>478</v>
      </c>
      <c r="L7" s="178" t="s">
        <v>479</v>
      </c>
      <c r="M7" s="205" t="s">
        <v>480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481</v>
      </c>
      <c r="G8" s="5" t="s">
        <v>482</v>
      </c>
      <c r="H8" s="5" t="s">
        <v>483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15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484</v>
      </c>
      <c r="B10" s="17"/>
      <c r="C10" s="57" t="s">
        <v>48</v>
      </c>
      <c r="D10" s="57" t="s">
        <v>48</v>
      </c>
      <c r="E10" s="8" t="s">
        <v>59</v>
      </c>
      <c r="F10" s="8" t="s">
        <v>66</v>
      </c>
      <c r="G10" s="8" t="s">
        <v>70</v>
      </c>
      <c r="H10" s="8" t="s">
        <v>74</v>
      </c>
      <c r="I10" s="8" t="s">
        <v>87</v>
      </c>
      <c r="J10" s="8" t="s">
        <v>90</v>
      </c>
      <c r="K10" s="20" t="s">
        <v>485</v>
      </c>
      <c r="L10" s="8" t="s">
        <v>113</v>
      </c>
      <c r="M10" s="9" t="s">
        <v>121</v>
      </c>
      <c r="N10" s="7"/>
    </row>
    <row r="11" spans="1:23" ht="15.75" customHeight="1">
      <c r="A11" s="10" t="s">
        <v>486</v>
      </c>
      <c r="B11" s="17" t="s">
        <v>487</v>
      </c>
      <c r="C11" s="58">
        <f>'справка №1-БАЛАНС'!H17</f>
        <v>117</v>
      </c>
      <c r="D11" s="58">
        <f>'справка №1-БАЛАНС'!H19</f>
        <v>0</v>
      </c>
      <c r="E11" s="58">
        <f>'справка №1-БАЛАНС'!H20</f>
        <v>8703</v>
      </c>
      <c r="F11" s="58">
        <f>'справка №1-БАЛАНС'!H22</f>
        <v>0</v>
      </c>
      <c r="G11" s="58">
        <f>'справка №1-БАЛАНС'!H23</f>
        <v>0</v>
      </c>
      <c r="H11" s="60">
        <v>1041</v>
      </c>
      <c r="I11" s="58">
        <f>'справка №1-БАЛАНС'!H28+'справка №1-БАЛАНС'!H31</f>
        <v>349</v>
      </c>
      <c r="J11" s="58">
        <f>'справка №1-БАЛАНС'!H29+'справка №1-БАЛАНС'!H32</f>
        <v>-5221</v>
      </c>
      <c r="K11" s="60"/>
      <c r="L11" s="344">
        <f>SUM(C11:K11)</f>
        <v>4989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488</v>
      </c>
      <c r="B12" s="17" t="s">
        <v>489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490</v>
      </c>
      <c r="B13" s="8" t="s">
        <v>491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492</v>
      </c>
      <c r="B14" s="8" t="s">
        <v>493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494</v>
      </c>
      <c r="B15" s="17" t="s">
        <v>495</v>
      </c>
      <c r="C15" s="61">
        <f>C11+C12</f>
        <v>117</v>
      </c>
      <c r="D15" s="61">
        <f t="shared" ref="D15:M15" si="2">D11+D12</f>
        <v>0</v>
      </c>
      <c r="E15" s="61">
        <f t="shared" si="2"/>
        <v>8703</v>
      </c>
      <c r="F15" s="61">
        <f t="shared" si="2"/>
        <v>0</v>
      </c>
      <c r="G15" s="61">
        <f t="shared" si="2"/>
        <v>0</v>
      </c>
      <c r="H15" s="61">
        <f t="shared" si="2"/>
        <v>1041</v>
      </c>
      <c r="I15" s="61">
        <f t="shared" si="2"/>
        <v>349</v>
      </c>
      <c r="J15" s="61">
        <f t="shared" si="2"/>
        <v>-5221</v>
      </c>
      <c r="K15" s="61">
        <f t="shared" si="2"/>
        <v>0</v>
      </c>
      <c r="L15" s="344">
        <f t="shared" si="1"/>
        <v>4989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496</v>
      </c>
      <c r="B16" s="21" t="s">
        <v>497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-167</v>
      </c>
      <c r="K16" s="60"/>
      <c r="L16" s="344">
        <f t="shared" si="1"/>
        <v>-167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498</v>
      </c>
      <c r="B17" s="8" t="s">
        <v>499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500</v>
      </c>
      <c r="B18" s="18" t="s">
        <v>501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502</v>
      </c>
      <c r="B19" s="18" t="s">
        <v>503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504</v>
      </c>
      <c r="B20" s="8" t="s">
        <v>505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506</v>
      </c>
      <c r="B21" s="8" t="s">
        <v>507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508</v>
      </c>
      <c r="B22" s="8" t="s">
        <v>509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510</v>
      </c>
      <c r="B23" s="8" t="s">
        <v>511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512</v>
      </c>
      <c r="B24" s="8" t="s">
        <v>513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508</v>
      </c>
      <c r="B25" s="8" t="s">
        <v>514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510</v>
      </c>
      <c r="B26" s="8" t="s">
        <v>515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516</v>
      </c>
      <c r="B27" s="8" t="s">
        <v>517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518</v>
      </c>
      <c r="B28" s="8" t="s">
        <v>519</v>
      </c>
      <c r="C28" s="60"/>
      <c r="D28" s="60"/>
      <c r="E28" s="60">
        <v>-2</v>
      </c>
      <c r="F28" s="60"/>
      <c r="G28" s="60"/>
      <c r="H28" s="60"/>
      <c r="I28" s="60">
        <v>1</v>
      </c>
      <c r="J28" s="60">
        <v>-1</v>
      </c>
      <c r="K28" s="60"/>
      <c r="L28" s="344">
        <f t="shared" si="1"/>
        <v>-2</v>
      </c>
      <c r="M28" s="60"/>
      <c r="N28" s="11"/>
    </row>
    <row r="29" spans="1:23" ht="14.25" customHeight="1">
      <c r="A29" s="10" t="s">
        <v>520</v>
      </c>
      <c r="B29" s="17" t="s">
        <v>521</v>
      </c>
      <c r="C29" s="59">
        <f>C17+C20+C21+C24+C28+C27+C15+C16</f>
        <v>117</v>
      </c>
      <c r="D29" s="59">
        <f t="shared" ref="D29:M29" si="6">D17+D20+D21+D24+D28+D27+D15+D16</f>
        <v>0</v>
      </c>
      <c r="E29" s="59">
        <f t="shared" si="6"/>
        <v>8701</v>
      </c>
      <c r="F29" s="59">
        <f t="shared" si="6"/>
        <v>0</v>
      </c>
      <c r="G29" s="59">
        <f t="shared" si="6"/>
        <v>0</v>
      </c>
      <c r="H29" s="59">
        <f t="shared" si="6"/>
        <v>1041</v>
      </c>
      <c r="I29" s="59">
        <f t="shared" si="6"/>
        <v>350</v>
      </c>
      <c r="J29" s="59">
        <f t="shared" si="6"/>
        <v>-5389</v>
      </c>
      <c r="K29" s="59">
        <f t="shared" si="6"/>
        <v>0</v>
      </c>
      <c r="L29" s="344">
        <f t="shared" si="1"/>
        <v>4820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522</v>
      </c>
      <c r="B30" s="8" t="s">
        <v>523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524</v>
      </c>
      <c r="B31" s="8" t="s">
        <v>525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526</v>
      </c>
      <c r="B32" s="17" t="s">
        <v>527</v>
      </c>
      <c r="C32" s="59">
        <f t="shared" ref="C32:K32" si="7">C29+C30+C31</f>
        <v>117</v>
      </c>
      <c r="D32" s="59">
        <f t="shared" si="7"/>
        <v>0</v>
      </c>
      <c r="E32" s="59">
        <f t="shared" si="7"/>
        <v>8701</v>
      </c>
      <c r="F32" s="59">
        <f t="shared" si="7"/>
        <v>0</v>
      </c>
      <c r="G32" s="59">
        <f t="shared" si="7"/>
        <v>0</v>
      </c>
      <c r="H32" s="59">
        <f t="shared" si="7"/>
        <v>1041</v>
      </c>
      <c r="I32" s="59">
        <f t="shared" si="7"/>
        <v>350</v>
      </c>
      <c r="J32" s="59">
        <f t="shared" si="7"/>
        <v>-5389</v>
      </c>
      <c r="K32" s="59">
        <f t="shared" si="7"/>
        <v>0</v>
      </c>
      <c r="L32" s="344">
        <f t="shared" si="1"/>
        <v>4820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88" t="s">
        <v>528</v>
      </c>
      <c r="B35" s="588"/>
      <c r="C35" s="588"/>
      <c r="D35" s="588"/>
      <c r="E35" s="588"/>
      <c r="F35" s="588"/>
      <c r="G35" s="588"/>
      <c r="H35" s="588"/>
      <c r="I35" s="588"/>
      <c r="J35" s="588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529</v>
      </c>
      <c r="B38" s="19"/>
      <c r="C38" s="15"/>
      <c r="D38" s="586" t="s">
        <v>530</v>
      </c>
      <c r="E38" s="586"/>
      <c r="F38" s="586"/>
      <c r="G38" s="586"/>
      <c r="H38" s="586"/>
      <c r="I38" s="586"/>
      <c r="J38" s="15" t="s">
        <v>531</v>
      </c>
      <c r="K38" s="15"/>
      <c r="L38" s="586"/>
      <c r="M38" s="586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phoneticPr fontId="0" type="noConversion"/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2"/>
  <sheetViews>
    <sheetView topLeftCell="C13" workbookViewId="0">
      <selection activeCell="M12" sqref="M1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532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1" t="s">
        <v>389</v>
      </c>
      <c r="B2" s="592"/>
      <c r="C2" s="482" t="str">
        <f>'справка №1-БАЛАНС'!E3</f>
        <v>ПЪТНИЧЕСКИ ПРЕВОЗИ ЕООД СЛИВЕН</v>
      </c>
      <c r="D2" s="482"/>
      <c r="E2" s="482"/>
      <c r="F2" s="482"/>
      <c r="G2" s="482"/>
      <c r="H2" s="482"/>
      <c r="I2" s="483"/>
      <c r="J2" s="483"/>
      <c r="K2" s="483"/>
      <c r="L2" s="483"/>
      <c r="M2" s="484" t="s">
        <v>3</v>
      </c>
      <c r="N2" s="482"/>
      <c r="O2" s="482">
        <f>'справка №1-БАЛАНС'!H3</f>
        <v>202311429</v>
      </c>
      <c r="P2" s="483"/>
      <c r="Q2" s="483"/>
      <c r="R2" s="526"/>
    </row>
    <row r="3" spans="1:28" ht="24">
      <c r="A3" s="591" t="s">
        <v>6</v>
      </c>
      <c r="B3" s="592"/>
      <c r="C3" s="593" t="str">
        <f>'справка №1-БАЛАНС'!E5</f>
        <v>01.01.2016 - 31.12.2016</v>
      </c>
      <c r="D3" s="593"/>
      <c r="E3" s="593"/>
      <c r="F3" s="485"/>
      <c r="G3" s="485"/>
      <c r="H3" s="485"/>
      <c r="I3" s="485"/>
      <c r="J3" s="485"/>
      <c r="K3" s="485"/>
      <c r="L3" s="485"/>
      <c r="M3" s="598" t="s">
        <v>5</v>
      </c>
      <c r="N3" s="598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533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534</v>
      </c>
    </row>
    <row r="5" spans="1:28" s="100" customFormat="1" ht="30.75" customHeight="1">
      <c r="A5" s="599" t="s">
        <v>470</v>
      </c>
      <c r="B5" s="600"/>
      <c r="C5" s="603" t="s">
        <v>9</v>
      </c>
      <c r="D5" s="357" t="s">
        <v>535</v>
      </c>
      <c r="E5" s="357"/>
      <c r="F5" s="357"/>
      <c r="G5" s="357"/>
      <c r="H5" s="357" t="s">
        <v>536</v>
      </c>
      <c r="I5" s="357"/>
      <c r="J5" s="596" t="s">
        <v>537</v>
      </c>
      <c r="K5" s="357" t="s">
        <v>538</v>
      </c>
      <c r="L5" s="357"/>
      <c r="M5" s="357"/>
      <c r="N5" s="357"/>
      <c r="O5" s="357" t="s">
        <v>536</v>
      </c>
      <c r="P5" s="357"/>
      <c r="Q5" s="596" t="s">
        <v>539</v>
      </c>
      <c r="R5" s="596" t="s">
        <v>540</v>
      </c>
    </row>
    <row r="6" spans="1:28" s="100" customFormat="1" ht="48">
      <c r="A6" s="601"/>
      <c r="B6" s="602"/>
      <c r="C6" s="604"/>
      <c r="D6" s="358" t="s">
        <v>541</v>
      </c>
      <c r="E6" s="358" t="s">
        <v>542</v>
      </c>
      <c r="F6" s="358" t="s">
        <v>543</v>
      </c>
      <c r="G6" s="358" t="s">
        <v>544</v>
      </c>
      <c r="H6" s="358" t="s">
        <v>545</v>
      </c>
      <c r="I6" s="358" t="s">
        <v>546</v>
      </c>
      <c r="J6" s="597"/>
      <c r="K6" s="358" t="s">
        <v>541</v>
      </c>
      <c r="L6" s="358" t="s">
        <v>547</v>
      </c>
      <c r="M6" s="358" t="s">
        <v>548</v>
      </c>
      <c r="N6" s="358" t="s">
        <v>549</v>
      </c>
      <c r="O6" s="358" t="s">
        <v>545</v>
      </c>
      <c r="P6" s="358" t="s">
        <v>546</v>
      </c>
      <c r="Q6" s="597"/>
      <c r="R6" s="597"/>
    </row>
    <row r="7" spans="1:28" s="100" customFormat="1">
      <c r="A7" s="360" t="s">
        <v>550</v>
      </c>
      <c r="B7" s="360"/>
      <c r="C7" s="361" t="s">
        <v>16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551</v>
      </c>
      <c r="B8" s="363" t="s">
        <v>552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553</v>
      </c>
      <c r="B9" s="366" t="s">
        <v>554</v>
      </c>
      <c r="C9" s="367" t="s">
        <v>555</v>
      </c>
      <c r="D9" s="189">
        <v>371</v>
      </c>
      <c r="E9" s="189"/>
      <c r="F9" s="189"/>
      <c r="G9" s="74">
        <f>D9+E9-F9</f>
        <v>371</v>
      </c>
      <c r="H9" s="65"/>
      <c r="I9" s="65"/>
      <c r="J9" s="74">
        <f>G9+H9-I9</f>
        <v>371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371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556</v>
      </c>
      <c r="B10" s="366" t="s">
        <v>557</v>
      </c>
      <c r="C10" s="367" t="s">
        <v>558</v>
      </c>
      <c r="D10" s="189">
        <v>779</v>
      </c>
      <c r="E10" s="189"/>
      <c r="F10" s="189"/>
      <c r="G10" s="74">
        <f t="shared" ref="G10:G39" si="2">D10+E10-F10</f>
        <v>779</v>
      </c>
      <c r="H10" s="65"/>
      <c r="I10" s="65"/>
      <c r="J10" s="74">
        <f t="shared" ref="J10:J39" si="3">G10+H10-I10</f>
        <v>779</v>
      </c>
      <c r="K10" s="65">
        <v>309</v>
      </c>
      <c r="L10" s="65">
        <v>21</v>
      </c>
      <c r="M10" s="65"/>
      <c r="N10" s="74">
        <f t="shared" ref="N10:N39" si="4">K10+L10-M10</f>
        <v>330</v>
      </c>
      <c r="O10" s="65"/>
      <c r="P10" s="65"/>
      <c r="Q10" s="74">
        <f t="shared" si="0"/>
        <v>330</v>
      </c>
      <c r="R10" s="74">
        <f t="shared" si="1"/>
        <v>449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559</v>
      </c>
      <c r="B11" s="366" t="s">
        <v>560</v>
      </c>
      <c r="C11" s="367" t="s">
        <v>561</v>
      </c>
      <c r="D11" s="189">
        <v>7648</v>
      </c>
      <c r="E11" s="189"/>
      <c r="F11" s="189">
        <v>2</v>
      </c>
      <c r="G11" s="74">
        <f t="shared" si="2"/>
        <v>7646</v>
      </c>
      <c r="H11" s="65"/>
      <c r="I11" s="65"/>
      <c r="J11" s="74">
        <f t="shared" si="3"/>
        <v>7646</v>
      </c>
      <c r="K11" s="65">
        <v>3003</v>
      </c>
      <c r="L11" s="65">
        <v>54</v>
      </c>
      <c r="M11" s="65">
        <v>2</v>
      </c>
      <c r="N11" s="74">
        <f t="shared" si="4"/>
        <v>3055</v>
      </c>
      <c r="O11" s="65"/>
      <c r="P11" s="65"/>
      <c r="Q11" s="74">
        <f t="shared" si="0"/>
        <v>3055</v>
      </c>
      <c r="R11" s="74">
        <f t="shared" si="1"/>
        <v>4591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562</v>
      </c>
      <c r="B12" s="366" t="s">
        <v>563</v>
      </c>
      <c r="C12" s="367" t="s">
        <v>564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565</v>
      </c>
      <c r="B13" s="366" t="s">
        <v>566</v>
      </c>
      <c r="C13" s="367" t="s">
        <v>567</v>
      </c>
      <c r="D13" s="189">
        <v>3183</v>
      </c>
      <c r="E13" s="189">
        <v>60</v>
      </c>
      <c r="F13" s="189"/>
      <c r="G13" s="74">
        <f t="shared" si="2"/>
        <v>3243</v>
      </c>
      <c r="H13" s="65"/>
      <c r="I13" s="65"/>
      <c r="J13" s="74">
        <f t="shared" si="3"/>
        <v>3243</v>
      </c>
      <c r="K13" s="65">
        <v>2722</v>
      </c>
      <c r="L13" s="65">
        <v>13</v>
      </c>
      <c r="M13" s="65"/>
      <c r="N13" s="74">
        <f t="shared" si="4"/>
        <v>2735</v>
      </c>
      <c r="O13" s="65"/>
      <c r="P13" s="65"/>
      <c r="Q13" s="74">
        <f t="shared" si="0"/>
        <v>2735</v>
      </c>
      <c r="R13" s="74">
        <f t="shared" si="1"/>
        <v>508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568</v>
      </c>
      <c r="B14" s="366" t="s">
        <v>569</v>
      </c>
      <c r="C14" s="367" t="s">
        <v>570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571</v>
      </c>
      <c r="B15" s="374" t="s">
        <v>572</v>
      </c>
      <c r="C15" s="456" t="s">
        <v>573</v>
      </c>
      <c r="D15" s="457">
        <v>4</v>
      </c>
      <c r="E15" s="457"/>
      <c r="F15" s="457"/>
      <c r="G15" s="74">
        <f t="shared" si="2"/>
        <v>4</v>
      </c>
      <c r="H15" s="458"/>
      <c r="I15" s="458"/>
      <c r="J15" s="74">
        <f t="shared" si="3"/>
        <v>4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574</v>
      </c>
      <c r="B16" s="193" t="s">
        <v>575</v>
      </c>
      <c r="C16" s="367" t="s">
        <v>576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577</v>
      </c>
      <c r="C17" s="369" t="s">
        <v>578</v>
      </c>
      <c r="D17" s="194">
        <f>SUM(D9:D16)</f>
        <v>11985</v>
      </c>
      <c r="E17" s="194">
        <f>SUM(E9:E16)</f>
        <v>60</v>
      </c>
      <c r="F17" s="194">
        <f>SUM(F9:F16)</f>
        <v>2</v>
      </c>
      <c r="G17" s="74">
        <f t="shared" si="2"/>
        <v>12043</v>
      </c>
      <c r="H17" s="75">
        <f>SUM(H9:H16)</f>
        <v>0</v>
      </c>
      <c r="I17" s="75">
        <f>SUM(I9:I16)</f>
        <v>0</v>
      </c>
      <c r="J17" s="74">
        <f t="shared" si="3"/>
        <v>12043</v>
      </c>
      <c r="K17" s="75">
        <f>SUM(K9:K16)</f>
        <v>6034</v>
      </c>
      <c r="L17" s="75">
        <f>SUM(L9:L16)</f>
        <v>88</v>
      </c>
      <c r="M17" s="75">
        <f>SUM(M9:M16)</f>
        <v>2</v>
      </c>
      <c r="N17" s="74">
        <f t="shared" si="4"/>
        <v>6120</v>
      </c>
      <c r="O17" s="75">
        <f>SUM(O9:O16)</f>
        <v>0</v>
      </c>
      <c r="P17" s="75">
        <f>SUM(P9:P16)</f>
        <v>0</v>
      </c>
      <c r="Q17" s="74">
        <f t="shared" si="5"/>
        <v>6120</v>
      </c>
      <c r="R17" s="74">
        <f t="shared" si="6"/>
        <v>5923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579</v>
      </c>
      <c r="B18" s="371" t="s">
        <v>580</v>
      </c>
      <c r="C18" s="369" t="s">
        <v>581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582</v>
      </c>
      <c r="B19" s="371" t="s">
        <v>583</v>
      </c>
      <c r="C19" s="369" t="s">
        <v>584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585</v>
      </c>
      <c r="B20" s="363" t="s">
        <v>586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553</v>
      </c>
      <c r="B21" s="366" t="s">
        <v>587</v>
      </c>
      <c r="C21" s="367" t="s">
        <v>588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556</v>
      </c>
      <c r="B22" s="366" t="s">
        <v>589</v>
      </c>
      <c r="C22" s="367" t="s">
        <v>590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559</v>
      </c>
      <c r="B23" s="374" t="s">
        <v>591</v>
      </c>
      <c r="C23" s="367" t="s">
        <v>592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562</v>
      </c>
      <c r="B24" s="375" t="s">
        <v>575</v>
      </c>
      <c r="C24" s="367" t="s">
        <v>593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594</v>
      </c>
      <c r="C25" s="376" t="s">
        <v>595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596</v>
      </c>
      <c r="B26" s="377" t="s">
        <v>597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553</v>
      </c>
      <c r="B27" s="379" t="s">
        <v>598</v>
      </c>
      <c r="C27" s="380" t="s">
        <v>599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108</v>
      </c>
      <c r="C28" s="367" t="s">
        <v>600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110</v>
      </c>
      <c r="C29" s="367" t="s">
        <v>601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114</v>
      </c>
      <c r="C30" s="367" t="s">
        <v>602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116</v>
      </c>
      <c r="C31" s="367" t="s">
        <v>603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556</v>
      </c>
      <c r="B32" s="379" t="s">
        <v>604</v>
      </c>
      <c r="C32" s="367" t="s">
        <v>605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122</v>
      </c>
      <c r="C33" s="367" t="s">
        <v>606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607</v>
      </c>
      <c r="C34" s="367" t="s">
        <v>608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609</v>
      </c>
      <c r="C35" s="367" t="s">
        <v>610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611</v>
      </c>
      <c r="C36" s="367" t="s">
        <v>612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559</v>
      </c>
      <c r="B37" s="381" t="s">
        <v>575</v>
      </c>
      <c r="C37" s="367" t="s">
        <v>613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614</v>
      </c>
      <c r="C38" s="369" t="s">
        <v>615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616</v>
      </c>
      <c r="B39" s="370" t="s">
        <v>617</v>
      </c>
      <c r="C39" s="369" t="s">
        <v>618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619</v>
      </c>
      <c r="C40" s="359" t="s">
        <v>620</v>
      </c>
      <c r="D40" s="438">
        <f>D17+D18+D19+D25+D38+D39</f>
        <v>11985</v>
      </c>
      <c r="E40" s="438">
        <f>E17+E18+E19+E25+E38+E39</f>
        <v>60</v>
      </c>
      <c r="F40" s="438">
        <f t="shared" ref="F40:R40" si="13">F17+F18+F19+F25+F38+F39</f>
        <v>2</v>
      </c>
      <c r="G40" s="438">
        <f t="shared" si="13"/>
        <v>12043</v>
      </c>
      <c r="H40" s="438">
        <f t="shared" si="13"/>
        <v>0</v>
      </c>
      <c r="I40" s="438">
        <f t="shared" si="13"/>
        <v>0</v>
      </c>
      <c r="J40" s="438">
        <f t="shared" si="13"/>
        <v>12043</v>
      </c>
      <c r="K40" s="438">
        <f t="shared" si="13"/>
        <v>6034</v>
      </c>
      <c r="L40" s="438">
        <f t="shared" si="13"/>
        <v>88</v>
      </c>
      <c r="M40" s="438">
        <f t="shared" si="13"/>
        <v>2</v>
      </c>
      <c r="N40" s="438">
        <f t="shared" si="13"/>
        <v>6120</v>
      </c>
      <c r="O40" s="438">
        <f t="shared" si="13"/>
        <v>0</v>
      </c>
      <c r="P40" s="438">
        <f t="shared" si="13"/>
        <v>0</v>
      </c>
      <c r="Q40" s="438">
        <f t="shared" si="13"/>
        <v>6120</v>
      </c>
      <c r="R40" s="438">
        <f t="shared" si="13"/>
        <v>5923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621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622</v>
      </c>
      <c r="C44" s="354"/>
      <c r="D44" s="355"/>
      <c r="E44" s="355"/>
      <c r="F44" s="355"/>
      <c r="G44" s="351"/>
      <c r="H44" s="356" t="s">
        <v>623</v>
      </c>
      <c r="I44" s="356"/>
      <c r="J44" s="356"/>
      <c r="K44" s="605"/>
      <c r="L44" s="605"/>
      <c r="M44" s="605"/>
      <c r="N44" s="605"/>
      <c r="O44" s="594" t="s">
        <v>387</v>
      </c>
      <c r="P44" s="595"/>
      <c r="Q44" s="595"/>
      <c r="R44" s="595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phoneticPr fontId="0" type="noConversion"/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115"/>
  <sheetViews>
    <sheetView tabSelected="1" topLeftCell="A28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09" t="s">
        <v>624</v>
      </c>
      <c r="B1" s="609"/>
      <c r="C1" s="609"/>
      <c r="D1" s="609"/>
      <c r="E1" s="609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389</v>
      </c>
      <c r="B3" s="612" t="str">
        <f>'справка №1-БАЛАНС'!E3</f>
        <v>ПЪТНИЧЕСКИ ПРЕВОЗИ ЕООД СЛИВЕН</v>
      </c>
      <c r="C3" s="613"/>
      <c r="D3" s="526" t="s">
        <v>3</v>
      </c>
      <c r="E3" s="107">
        <f>'справка №1-БАЛАНС'!H3</f>
        <v>202311429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24">
      <c r="A4" s="494" t="s">
        <v>6</v>
      </c>
      <c r="B4" s="610" t="str">
        <f>'справка №1-БАЛАНС'!E5</f>
        <v>01.01.2016 - 31.12.2016</v>
      </c>
      <c r="C4" s="611"/>
      <c r="D4" s="527" t="s">
        <v>5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625</v>
      </c>
      <c r="B5" s="496"/>
      <c r="C5" s="497"/>
      <c r="D5" s="107"/>
      <c r="E5" s="498" t="s">
        <v>626</v>
      </c>
    </row>
    <row r="6" spans="1:15" s="100" customFormat="1">
      <c r="A6" s="389" t="s">
        <v>470</v>
      </c>
      <c r="B6" s="390" t="s">
        <v>9</v>
      </c>
      <c r="C6" s="391" t="s">
        <v>627</v>
      </c>
      <c r="D6" s="138" t="s">
        <v>628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629</v>
      </c>
      <c r="E7" s="124" t="s">
        <v>630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15</v>
      </c>
      <c r="B8" s="392" t="s">
        <v>16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631</v>
      </c>
      <c r="B9" s="394" t="s">
        <v>632</v>
      </c>
      <c r="C9" s="108"/>
      <c r="D9" s="108"/>
      <c r="E9" s="120">
        <f>C9-D9</f>
        <v>0</v>
      </c>
      <c r="F9" s="106"/>
    </row>
    <row r="10" spans="1:15">
      <c r="A10" s="393" t="s">
        <v>633</v>
      </c>
      <c r="B10" s="395"/>
      <c r="C10" s="104"/>
      <c r="D10" s="104"/>
      <c r="E10" s="120"/>
      <c r="F10" s="106"/>
    </row>
    <row r="11" spans="1:15">
      <c r="A11" s="396" t="s">
        <v>634</v>
      </c>
      <c r="B11" s="397" t="s">
        <v>635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636</v>
      </c>
      <c r="B12" s="397" t="s">
        <v>637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638</v>
      </c>
      <c r="B13" s="397" t="s">
        <v>639</v>
      </c>
      <c r="C13" s="108"/>
      <c r="D13" s="108"/>
      <c r="E13" s="120">
        <f t="shared" si="0"/>
        <v>0</v>
      </c>
      <c r="F13" s="106"/>
    </row>
    <row r="14" spans="1:15">
      <c r="A14" s="396" t="s">
        <v>640</v>
      </c>
      <c r="B14" s="397" t="s">
        <v>641</v>
      </c>
      <c r="C14" s="108"/>
      <c r="D14" s="108"/>
      <c r="E14" s="120">
        <f t="shared" si="0"/>
        <v>0</v>
      </c>
      <c r="F14" s="106"/>
    </row>
    <row r="15" spans="1:15">
      <c r="A15" s="396" t="s">
        <v>642</v>
      </c>
      <c r="B15" s="397" t="s">
        <v>643</v>
      </c>
      <c r="C15" s="108"/>
      <c r="D15" s="108"/>
      <c r="E15" s="120">
        <f t="shared" si="0"/>
        <v>0</v>
      </c>
      <c r="F15" s="106"/>
    </row>
    <row r="16" spans="1:15">
      <c r="A16" s="396" t="s">
        <v>644</v>
      </c>
      <c r="B16" s="397" t="s">
        <v>645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646</v>
      </c>
      <c r="B17" s="397" t="s">
        <v>647</v>
      </c>
      <c r="C17" s="108"/>
      <c r="D17" s="108"/>
      <c r="E17" s="120">
        <f t="shared" si="0"/>
        <v>0</v>
      </c>
      <c r="F17" s="106"/>
    </row>
    <row r="18" spans="1:15">
      <c r="A18" s="396" t="s">
        <v>640</v>
      </c>
      <c r="B18" s="397" t="s">
        <v>648</v>
      </c>
      <c r="C18" s="108"/>
      <c r="D18" s="108"/>
      <c r="E18" s="120">
        <f t="shared" si="0"/>
        <v>0</v>
      </c>
      <c r="F18" s="106"/>
    </row>
    <row r="19" spans="1:15">
      <c r="A19" s="398" t="s">
        <v>649</v>
      </c>
      <c r="B19" s="394" t="s">
        <v>650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651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652</v>
      </c>
      <c r="B21" s="394" t="s">
        <v>653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654</v>
      </c>
      <c r="B23" s="399"/>
      <c r="C23" s="119"/>
      <c r="D23" s="104"/>
      <c r="E23" s="120"/>
      <c r="F23" s="106"/>
    </row>
    <row r="24" spans="1:15">
      <c r="A24" s="396" t="s">
        <v>655</v>
      </c>
      <c r="B24" s="397" t="s">
        <v>656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657</v>
      </c>
      <c r="B25" s="397" t="s">
        <v>658</v>
      </c>
      <c r="C25" s="108"/>
      <c r="D25" s="108"/>
      <c r="E25" s="120">
        <f t="shared" si="0"/>
        <v>0</v>
      </c>
      <c r="F25" s="106"/>
    </row>
    <row r="26" spans="1:15">
      <c r="A26" s="396" t="s">
        <v>659</v>
      </c>
      <c r="B26" s="397" t="s">
        <v>660</v>
      </c>
      <c r="C26" s="108"/>
      <c r="D26" s="108"/>
      <c r="E26" s="120">
        <f t="shared" si="0"/>
        <v>0</v>
      </c>
      <c r="F26" s="106"/>
    </row>
    <row r="27" spans="1:15">
      <c r="A27" s="396" t="s">
        <v>661</v>
      </c>
      <c r="B27" s="397" t="s">
        <v>662</v>
      </c>
      <c r="C27" s="108"/>
      <c r="D27" s="108"/>
      <c r="E27" s="120">
        <f t="shared" si="0"/>
        <v>0</v>
      </c>
      <c r="F27" s="106"/>
    </row>
    <row r="28" spans="1:15">
      <c r="A28" s="396" t="s">
        <v>663</v>
      </c>
      <c r="B28" s="397" t="s">
        <v>664</v>
      </c>
      <c r="C28" s="108">
        <v>589</v>
      </c>
      <c r="D28" s="108">
        <v>429</v>
      </c>
      <c r="E28" s="120">
        <f t="shared" si="0"/>
        <v>160</v>
      </c>
      <c r="F28" s="106"/>
    </row>
    <row r="29" spans="1:15">
      <c r="A29" s="396" t="s">
        <v>665</v>
      </c>
      <c r="B29" s="397" t="s">
        <v>666</v>
      </c>
      <c r="C29" s="108"/>
      <c r="D29" s="108"/>
      <c r="E29" s="120">
        <f t="shared" si="0"/>
        <v>0</v>
      </c>
      <c r="F29" s="106"/>
    </row>
    <row r="30" spans="1:15">
      <c r="A30" s="396" t="s">
        <v>667</v>
      </c>
      <c r="B30" s="397" t="s">
        <v>668</v>
      </c>
      <c r="C30" s="108"/>
      <c r="D30" s="108"/>
      <c r="E30" s="120">
        <f t="shared" si="0"/>
        <v>0</v>
      </c>
      <c r="F30" s="106"/>
    </row>
    <row r="31" spans="1:15">
      <c r="A31" s="396" t="s">
        <v>669</v>
      </c>
      <c r="B31" s="397" t="s">
        <v>670</v>
      </c>
      <c r="C31" s="108">
        <v>5</v>
      </c>
      <c r="D31" s="108">
        <v>3</v>
      </c>
      <c r="E31" s="120">
        <f t="shared" si="0"/>
        <v>2</v>
      </c>
      <c r="F31" s="106"/>
    </row>
    <row r="32" spans="1:15">
      <c r="A32" s="396" t="s">
        <v>671</v>
      </c>
      <c r="B32" s="397" t="s">
        <v>672</v>
      </c>
      <c r="C32" s="108"/>
      <c r="D32" s="108"/>
      <c r="E32" s="120">
        <f t="shared" si="0"/>
        <v>0</v>
      </c>
      <c r="F32" s="106"/>
    </row>
    <row r="33" spans="1:27">
      <c r="A33" s="396" t="s">
        <v>673</v>
      </c>
      <c r="B33" s="397" t="s">
        <v>674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675</v>
      </c>
      <c r="B34" s="397" t="s">
        <v>676</v>
      </c>
      <c r="C34" s="108"/>
      <c r="D34" s="108"/>
      <c r="E34" s="120">
        <f t="shared" si="0"/>
        <v>0</v>
      </c>
      <c r="F34" s="106"/>
    </row>
    <row r="35" spans="1:27">
      <c r="A35" s="396" t="s">
        <v>677</v>
      </c>
      <c r="B35" s="397" t="s">
        <v>678</v>
      </c>
      <c r="C35" s="108"/>
      <c r="D35" s="108"/>
      <c r="E35" s="120">
        <f t="shared" si="0"/>
        <v>0</v>
      </c>
      <c r="F35" s="106"/>
    </row>
    <row r="36" spans="1:27">
      <c r="A36" s="396" t="s">
        <v>679</v>
      </c>
      <c r="B36" s="397" t="s">
        <v>680</v>
      </c>
      <c r="C36" s="108"/>
      <c r="D36" s="108"/>
      <c r="E36" s="120">
        <f t="shared" si="0"/>
        <v>0</v>
      </c>
      <c r="F36" s="106"/>
    </row>
    <row r="37" spans="1:27">
      <c r="A37" s="396" t="s">
        <v>681</v>
      </c>
      <c r="B37" s="397" t="s">
        <v>682</v>
      </c>
      <c r="C37" s="108"/>
      <c r="D37" s="108"/>
      <c r="E37" s="120">
        <f t="shared" si="0"/>
        <v>0</v>
      </c>
      <c r="F37" s="106"/>
    </row>
    <row r="38" spans="1:27">
      <c r="A38" s="396" t="s">
        <v>683</v>
      </c>
      <c r="B38" s="397" t="s">
        <v>684</v>
      </c>
      <c r="C38" s="119">
        <f>SUM(C39:C42)</f>
        <v>59</v>
      </c>
      <c r="D38" s="105">
        <f>SUM(D39:D42)</f>
        <v>59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685</v>
      </c>
      <c r="B39" s="397" t="s">
        <v>686</v>
      </c>
      <c r="C39" s="108"/>
      <c r="D39" s="108"/>
      <c r="E39" s="120">
        <f t="shared" si="0"/>
        <v>0</v>
      </c>
      <c r="F39" s="106"/>
    </row>
    <row r="40" spans="1:27">
      <c r="A40" s="396" t="s">
        <v>687</v>
      </c>
      <c r="B40" s="397" t="s">
        <v>688</v>
      </c>
      <c r="C40" s="108"/>
      <c r="D40" s="108"/>
      <c r="E40" s="120">
        <f t="shared" si="0"/>
        <v>0</v>
      </c>
      <c r="F40" s="106"/>
    </row>
    <row r="41" spans="1:27">
      <c r="A41" s="396" t="s">
        <v>689</v>
      </c>
      <c r="B41" s="397" t="s">
        <v>690</v>
      </c>
      <c r="C41" s="108"/>
      <c r="D41" s="108"/>
      <c r="E41" s="120">
        <f t="shared" si="0"/>
        <v>0</v>
      </c>
      <c r="F41" s="106"/>
    </row>
    <row r="42" spans="1:27">
      <c r="A42" s="396" t="s">
        <v>691</v>
      </c>
      <c r="B42" s="397" t="s">
        <v>692</v>
      </c>
      <c r="C42" s="108">
        <v>59</v>
      </c>
      <c r="D42" s="108">
        <v>59</v>
      </c>
      <c r="E42" s="120">
        <f t="shared" si="0"/>
        <v>0</v>
      </c>
      <c r="F42" s="106"/>
    </row>
    <row r="43" spans="1:27">
      <c r="A43" s="398" t="s">
        <v>693</v>
      </c>
      <c r="B43" s="394" t="s">
        <v>694</v>
      </c>
      <c r="C43" s="104">
        <f>C24+C28+C29+C31+C30+C32+C33+C38</f>
        <v>653</v>
      </c>
      <c r="D43" s="104">
        <f>D24+D28+D29+D31+D30+D32+D33+D38</f>
        <v>491</v>
      </c>
      <c r="E43" s="118">
        <f>E24+E28+E29+E31+E30+E32+E33+E38</f>
        <v>162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695</v>
      </c>
      <c r="B44" s="395" t="s">
        <v>696</v>
      </c>
      <c r="C44" s="103">
        <f>C43+C21+C19+C9</f>
        <v>653</v>
      </c>
      <c r="D44" s="103">
        <f>D43+D21+D19+D9</f>
        <v>491</v>
      </c>
      <c r="E44" s="118">
        <f>E43+E21+E19+E9</f>
        <v>162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697</v>
      </c>
      <c r="B47" s="401"/>
      <c r="C47" s="403"/>
      <c r="D47" s="403"/>
      <c r="E47" s="403"/>
      <c r="F47" s="122" t="s">
        <v>277</v>
      </c>
    </row>
    <row r="48" spans="1:27" s="100" customFormat="1" ht="24">
      <c r="A48" s="389" t="s">
        <v>470</v>
      </c>
      <c r="B48" s="390" t="s">
        <v>9</v>
      </c>
      <c r="C48" s="404" t="s">
        <v>698</v>
      </c>
      <c r="D48" s="138" t="s">
        <v>699</v>
      </c>
      <c r="E48" s="138"/>
      <c r="F48" s="138" t="s">
        <v>700</v>
      </c>
    </row>
    <row r="49" spans="1:16" s="100" customFormat="1">
      <c r="A49" s="389"/>
      <c r="B49" s="392"/>
      <c r="C49" s="404"/>
      <c r="D49" s="393" t="s">
        <v>629</v>
      </c>
      <c r="E49" s="393" t="s">
        <v>630</v>
      </c>
      <c r="F49" s="138"/>
    </row>
    <row r="50" spans="1:16" s="100" customFormat="1">
      <c r="A50" s="115" t="s">
        <v>15</v>
      </c>
      <c r="B50" s="392" t="s">
        <v>16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701</v>
      </c>
      <c r="B51" s="399"/>
      <c r="C51" s="103"/>
      <c r="D51" s="103"/>
      <c r="E51" s="103"/>
      <c r="F51" s="405"/>
    </row>
    <row r="52" spans="1:16" ht="24">
      <c r="A52" s="396" t="s">
        <v>702</v>
      </c>
      <c r="B52" s="397" t="s">
        <v>703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704</v>
      </c>
      <c r="B53" s="397" t="s">
        <v>705</v>
      </c>
      <c r="C53" s="108"/>
      <c r="D53" s="108"/>
      <c r="E53" s="119">
        <f>C53-D53</f>
        <v>0</v>
      </c>
      <c r="F53" s="108"/>
    </row>
    <row r="54" spans="1:16">
      <c r="A54" s="396" t="s">
        <v>706</v>
      </c>
      <c r="B54" s="397" t="s">
        <v>707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691</v>
      </c>
      <c r="B55" s="397" t="s">
        <v>708</v>
      </c>
      <c r="C55" s="108"/>
      <c r="D55" s="108"/>
      <c r="E55" s="119">
        <f t="shared" si="1"/>
        <v>0</v>
      </c>
      <c r="F55" s="108"/>
    </row>
    <row r="56" spans="1:16" ht="24">
      <c r="A56" s="396" t="s">
        <v>709</v>
      </c>
      <c r="B56" s="397" t="s">
        <v>710</v>
      </c>
      <c r="C56" s="103">
        <f>C57+C59</f>
        <v>586</v>
      </c>
      <c r="D56" s="103">
        <f>D57+D59</f>
        <v>68</v>
      </c>
      <c r="E56" s="119">
        <f t="shared" si="1"/>
        <v>518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711</v>
      </c>
      <c r="B57" s="397" t="s">
        <v>712</v>
      </c>
      <c r="C57" s="108">
        <v>586</v>
      </c>
      <c r="D57" s="108">
        <v>68</v>
      </c>
      <c r="E57" s="119">
        <f t="shared" si="1"/>
        <v>518</v>
      </c>
      <c r="F57" s="108"/>
    </row>
    <row r="58" spans="1:16">
      <c r="A58" s="406" t="s">
        <v>713</v>
      </c>
      <c r="B58" s="397" t="s">
        <v>714</v>
      </c>
      <c r="C58" s="109"/>
      <c r="D58" s="109"/>
      <c r="E58" s="119">
        <f t="shared" si="1"/>
        <v>0</v>
      </c>
      <c r="F58" s="109"/>
    </row>
    <row r="59" spans="1:16">
      <c r="A59" s="406" t="s">
        <v>715</v>
      </c>
      <c r="B59" s="397" t="s">
        <v>716</v>
      </c>
      <c r="C59" s="108"/>
      <c r="D59" s="108"/>
      <c r="E59" s="119">
        <f t="shared" si="1"/>
        <v>0</v>
      </c>
      <c r="F59" s="108"/>
    </row>
    <row r="60" spans="1:16">
      <c r="A60" s="406" t="s">
        <v>713</v>
      </c>
      <c r="B60" s="397" t="s">
        <v>717</v>
      </c>
      <c r="C60" s="109"/>
      <c r="D60" s="109"/>
      <c r="E60" s="119">
        <f t="shared" si="1"/>
        <v>0</v>
      </c>
      <c r="F60" s="109"/>
    </row>
    <row r="61" spans="1:16">
      <c r="A61" s="396" t="s">
        <v>140</v>
      </c>
      <c r="B61" s="397" t="s">
        <v>718</v>
      </c>
      <c r="C61" s="108"/>
      <c r="D61" s="108"/>
      <c r="E61" s="119">
        <f t="shared" si="1"/>
        <v>0</v>
      </c>
      <c r="F61" s="110"/>
    </row>
    <row r="62" spans="1:16">
      <c r="A62" s="396" t="s">
        <v>143</v>
      </c>
      <c r="B62" s="397" t="s">
        <v>719</v>
      </c>
      <c r="C62" s="108"/>
      <c r="D62" s="108"/>
      <c r="E62" s="119">
        <f t="shared" si="1"/>
        <v>0</v>
      </c>
      <c r="F62" s="110"/>
    </row>
    <row r="63" spans="1:16">
      <c r="A63" s="396" t="s">
        <v>720</v>
      </c>
      <c r="B63" s="397" t="s">
        <v>721</v>
      </c>
      <c r="C63" s="108"/>
      <c r="D63" s="108"/>
      <c r="E63" s="119">
        <f t="shared" si="1"/>
        <v>0</v>
      </c>
      <c r="F63" s="110"/>
    </row>
    <row r="64" spans="1:16">
      <c r="A64" s="396" t="s">
        <v>722</v>
      </c>
      <c r="B64" s="397" t="s">
        <v>723</v>
      </c>
      <c r="C64" s="108"/>
      <c r="D64" s="108"/>
      <c r="E64" s="119">
        <f t="shared" si="1"/>
        <v>0</v>
      </c>
      <c r="F64" s="110"/>
    </row>
    <row r="65" spans="1:16">
      <c r="A65" s="396" t="s">
        <v>724</v>
      </c>
      <c r="B65" s="397" t="s">
        <v>725</v>
      </c>
      <c r="C65" s="109"/>
      <c r="D65" s="109"/>
      <c r="E65" s="119">
        <f t="shared" si="1"/>
        <v>0</v>
      </c>
      <c r="F65" s="111"/>
    </row>
    <row r="66" spans="1:16">
      <c r="A66" s="398" t="s">
        <v>726</v>
      </c>
      <c r="B66" s="394" t="s">
        <v>727</v>
      </c>
      <c r="C66" s="103">
        <f>C52+C56+C61+C62+C63+C64</f>
        <v>586</v>
      </c>
      <c r="D66" s="103">
        <f>D52+D56+D61+D62+D63+D64</f>
        <v>68</v>
      </c>
      <c r="E66" s="119">
        <f t="shared" si="1"/>
        <v>518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728</v>
      </c>
      <c r="B67" s="395"/>
      <c r="C67" s="104"/>
      <c r="D67" s="104"/>
      <c r="E67" s="119"/>
      <c r="F67" s="112"/>
    </row>
    <row r="68" spans="1:16">
      <c r="A68" s="396" t="s">
        <v>729</v>
      </c>
      <c r="B68" s="407" t="s">
        <v>730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731</v>
      </c>
      <c r="B70" s="399"/>
      <c r="C70" s="104"/>
      <c r="D70" s="104"/>
      <c r="E70" s="119"/>
      <c r="F70" s="112"/>
    </row>
    <row r="71" spans="1:16" ht="24">
      <c r="A71" s="396" t="s">
        <v>702</v>
      </c>
      <c r="B71" s="397" t="s">
        <v>732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733</v>
      </c>
      <c r="B72" s="397" t="s">
        <v>734</v>
      </c>
      <c r="C72" s="108"/>
      <c r="D72" s="108"/>
      <c r="E72" s="119">
        <f t="shared" si="1"/>
        <v>0</v>
      </c>
      <c r="F72" s="110"/>
    </row>
    <row r="73" spans="1:16">
      <c r="A73" s="396" t="s">
        <v>735</v>
      </c>
      <c r="B73" s="397" t="s">
        <v>736</v>
      </c>
      <c r="C73" s="108"/>
      <c r="D73" s="108"/>
      <c r="E73" s="119">
        <f t="shared" si="1"/>
        <v>0</v>
      </c>
      <c r="F73" s="110"/>
    </row>
    <row r="74" spans="1:16">
      <c r="A74" s="408" t="s">
        <v>737</v>
      </c>
      <c r="B74" s="397" t="s">
        <v>738</v>
      </c>
      <c r="C74" s="108"/>
      <c r="D74" s="108"/>
      <c r="E74" s="119">
        <f t="shared" si="1"/>
        <v>0</v>
      </c>
      <c r="F74" s="110"/>
    </row>
    <row r="75" spans="1:16" ht="24">
      <c r="A75" s="396" t="s">
        <v>709</v>
      </c>
      <c r="B75" s="397" t="s">
        <v>739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740</v>
      </c>
      <c r="B76" s="397" t="s">
        <v>741</v>
      </c>
      <c r="C76" s="108"/>
      <c r="D76" s="108"/>
      <c r="E76" s="119">
        <f t="shared" si="1"/>
        <v>0</v>
      </c>
      <c r="F76" s="108"/>
    </row>
    <row r="77" spans="1:16">
      <c r="A77" s="396" t="s">
        <v>742</v>
      </c>
      <c r="B77" s="397" t="s">
        <v>743</v>
      </c>
      <c r="C77" s="109"/>
      <c r="D77" s="109"/>
      <c r="E77" s="119">
        <f t="shared" si="1"/>
        <v>0</v>
      </c>
      <c r="F77" s="109"/>
    </row>
    <row r="78" spans="1:16">
      <c r="A78" s="396" t="s">
        <v>744</v>
      </c>
      <c r="B78" s="397" t="s">
        <v>745</v>
      </c>
      <c r="C78" s="108"/>
      <c r="D78" s="108"/>
      <c r="E78" s="119">
        <f t="shared" si="1"/>
        <v>0</v>
      </c>
      <c r="F78" s="108"/>
    </row>
    <row r="79" spans="1:16">
      <c r="A79" s="396" t="s">
        <v>713</v>
      </c>
      <c r="B79" s="397" t="s">
        <v>746</v>
      </c>
      <c r="C79" s="109"/>
      <c r="D79" s="109"/>
      <c r="E79" s="119">
        <f t="shared" si="1"/>
        <v>0</v>
      </c>
      <c r="F79" s="109"/>
    </row>
    <row r="80" spans="1:16">
      <c r="A80" s="396" t="s">
        <v>747</v>
      </c>
      <c r="B80" s="397" t="s">
        <v>748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749</v>
      </c>
      <c r="B81" s="397" t="s">
        <v>750</v>
      </c>
      <c r="C81" s="108"/>
      <c r="D81" s="108"/>
      <c r="E81" s="119">
        <f t="shared" si="1"/>
        <v>0</v>
      </c>
      <c r="F81" s="108"/>
    </row>
    <row r="82" spans="1:16">
      <c r="A82" s="396" t="s">
        <v>751</v>
      </c>
      <c r="B82" s="397" t="s">
        <v>752</v>
      </c>
      <c r="C82" s="108"/>
      <c r="D82" s="108"/>
      <c r="E82" s="119">
        <f t="shared" si="1"/>
        <v>0</v>
      </c>
      <c r="F82" s="108"/>
    </row>
    <row r="83" spans="1:16" ht="24">
      <c r="A83" s="396" t="s">
        <v>753</v>
      </c>
      <c r="B83" s="397" t="s">
        <v>754</v>
      </c>
      <c r="C83" s="108"/>
      <c r="D83" s="108"/>
      <c r="E83" s="119">
        <f t="shared" si="1"/>
        <v>0</v>
      </c>
      <c r="F83" s="108"/>
    </row>
    <row r="84" spans="1:16">
      <c r="A84" s="396" t="s">
        <v>755</v>
      </c>
      <c r="B84" s="397" t="s">
        <v>756</v>
      </c>
      <c r="C84" s="108"/>
      <c r="D84" s="108"/>
      <c r="E84" s="119">
        <f t="shared" si="1"/>
        <v>0</v>
      </c>
      <c r="F84" s="108"/>
    </row>
    <row r="85" spans="1:16">
      <c r="A85" s="396" t="s">
        <v>757</v>
      </c>
      <c r="B85" s="397" t="s">
        <v>758</v>
      </c>
      <c r="C85" s="104">
        <f>SUM(C86:C90)+C94</f>
        <v>1209</v>
      </c>
      <c r="D85" s="104">
        <f>SUM(D86:D90)+D94</f>
        <v>1181</v>
      </c>
      <c r="E85" s="104">
        <f>SUM(E86:E90)+E94</f>
        <v>28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759</v>
      </c>
      <c r="B86" s="397" t="s">
        <v>760</v>
      </c>
      <c r="C86" s="108"/>
      <c r="D86" s="108"/>
      <c r="E86" s="119">
        <f t="shared" si="1"/>
        <v>0</v>
      </c>
      <c r="F86" s="108"/>
    </row>
    <row r="87" spans="1:16">
      <c r="A87" s="396" t="s">
        <v>761</v>
      </c>
      <c r="B87" s="397" t="s">
        <v>762</v>
      </c>
      <c r="C87" s="108">
        <v>282</v>
      </c>
      <c r="D87" s="108">
        <v>254</v>
      </c>
      <c r="E87" s="119">
        <f t="shared" si="1"/>
        <v>28</v>
      </c>
      <c r="F87" s="108"/>
    </row>
    <row r="88" spans="1:16">
      <c r="A88" s="396" t="s">
        <v>763</v>
      </c>
      <c r="B88" s="397" t="s">
        <v>764</v>
      </c>
      <c r="C88" s="108"/>
      <c r="D88" s="108"/>
      <c r="E88" s="119">
        <f t="shared" si="1"/>
        <v>0</v>
      </c>
      <c r="F88" s="108"/>
    </row>
    <row r="89" spans="1:16">
      <c r="A89" s="396" t="s">
        <v>765</v>
      </c>
      <c r="B89" s="397" t="s">
        <v>766</v>
      </c>
      <c r="C89" s="108">
        <v>102</v>
      </c>
      <c r="D89" s="108">
        <v>102</v>
      </c>
      <c r="E89" s="119">
        <f t="shared" si="1"/>
        <v>0</v>
      </c>
      <c r="F89" s="108"/>
    </row>
    <row r="90" spans="1:16">
      <c r="A90" s="396" t="s">
        <v>767</v>
      </c>
      <c r="B90" s="397" t="s">
        <v>768</v>
      </c>
      <c r="C90" s="103">
        <f>SUM(C91:C93)</f>
        <v>445</v>
      </c>
      <c r="D90" s="103">
        <f>SUM(D91:D93)</f>
        <v>445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769</v>
      </c>
      <c r="B91" s="397" t="s">
        <v>770</v>
      </c>
      <c r="C91" s="108"/>
      <c r="D91" s="108"/>
      <c r="E91" s="119">
        <f t="shared" si="1"/>
        <v>0</v>
      </c>
      <c r="F91" s="108"/>
    </row>
    <row r="92" spans="1:16">
      <c r="A92" s="396" t="s">
        <v>677</v>
      </c>
      <c r="B92" s="397" t="s">
        <v>771</v>
      </c>
      <c r="C92" s="108">
        <v>239</v>
      </c>
      <c r="D92" s="108">
        <v>239</v>
      </c>
      <c r="E92" s="119">
        <f t="shared" si="1"/>
        <v>0</v>
      </c>
      <c r="F92" s="108"/>
    </row>
    <row r="93" spans="1:16">
      <c r="A93" s="396" t="s">
        <v>681</v>
      </c>
      <c r="B93" s="397" t="s">
        <v>772</v>
      </c>
      <c r="C93" s="108">
        <v>206</v>
      </c>
      <c r="D93" s="108">
        <v>206</v>
      </c>
      <c r="E93" s="119">
        <f t="shared" si="1"/>
        <v>0</v>
      </c>
      <c r="F93" s="108"/>
    </row>
    <row r="94" spans="1:16">
      <c r="A94" s="396" t="s">
        <v>773</v>
      </c>
      <c r="B94" s="397" t="s">
        <v>774</v>
      </c>
      <c r="C94" s="108">
        <v>380</v>
      </c>
      <c r="D94" s="108">
        <v>380</v>
      </c>
      <c r="E94" s="119">
        <f t="shared" si="1"/>
        <v>0</v>
      </c>
      <c r="F94" s="108"/>
    </row>
    <row r="95" spans="1:16">
      <c r="A95" s="396" t="s">
        <v>775</v>
      </c>
      <c r="B95" s="397" t="s">
        <v>776</v>
      </c>
      <c r="C95" s="108">
        <v>104</v>
      </c>
      <c r="D95" s="108">
        <v>104</v>
      </c>
      <c r="E95" s="119">
        <f t="shared" si="1"/>
        <v>0</v>
      </c>
      <c r="F95" s="110"/>
    </row>
    <row r="96" spans="1:16">
      <c r="A96" s="398" t="s">
        <v>777</v>
      </c>
      <c r="B96" s="407" t="s">
        <v>778</v>
      </c>
      <c r="C96" s="104">
        <f>C85+C80+C75+C71+C95</f>
        <v>1313</v>
      </c>
      <c r="D96" s="104">
        <f>D85+D80+D75+D71+D95</f>
        <v>1285</v>
      </c>
      <c r="E96" s="104">
        <f>E85+E80+E75+E71+E95</f>
        <v>28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779</v>
      </c>
      <c r="B97" s="395" t="s">
        <v>780</v>
      </c>
      <c r="C97" s="104">
        <f>C96+C68+C66</f>
        <v>1899</v>
      </c>
      <c r="D97" s="104">
        <f>D96+D68+D66</f>
        <v>1353</v>
      </c>
      <c r="E97" s="104">
        <f>E96+E68+E66</f>
        <v>546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781</v>
      </c>
      <c r="B99" s="410"/>
      <c r="C99" s="113"/>
      <c r="D99" s="113"/>
      <c r="E99" s="113"/>
      <c r="F99" s="411" t="s">
        <v>534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470</v>
      </c>
      <c r="B100" s="395" t="s">
        <v>471</v>
      </c>
      <c r="C100" s="115" t="s">
        <v>782</v>
      </c>
      <c r="D100" s="115" t="s">
        <v>783</v>
      </c>
      <c r="E100" s="115" t="s">
        <v>784</v>
      </c>
      <c r="F100" s="115" t="s">
        <v>785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15</v>
      </c>
      <c r="B101" s="395" t="s">
        <v>16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786</v>
      </c>
      <c r="B102" s="397" t="s">
        <v>787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788</v>
      </c>
      <c r="B103" s="397" t="s">
        <v>789</v>
      </c>
      <c r="C103" s="108"/>
      <c r="D103" s="108"/>
      <c r="E103" s="108"/>
      <c r="F103" s="125">
        <f>C103+D103-E103</f>
        <v>0</v>
      </c>
    </row>
    <row r="104" spans="1:27">
      <c r="A104" s="396" t="s">
        <v>790</v>
      </c>
      <c r="B104" s="397" t="s">
        <v>791</v>
      </c>
      <c r="C104" s="108"/>
      <c r="D104" s="108"/>
      <c r="E104" s="108"/>
      <c r="F104" s="125">
        <f>C104+D104-E104</f>
        <v>0</v>
      </c>
    </row>
    <row r="105" spans="1:27">
      <c r="A105" s="412" t="s">
        <v>792</v>
      </c>
      <c r="B105" s="395" t="s">
        <v>793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794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08" t="s">
        <v>795</v>
      </c>
      <c r="B107" s="608"/>
      <c r="C107" s="608"/>
      <c r="D107" s="608"/>
      <c r="E107" s="608"/>
      <c r="F107" s="60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07" t="s">
        <v>796</v>
      </c>
      <c r="B109" s="607"/>
      <c r="C109" s="607" t="s">
        <v>386</v>
      </c>
      <c r="D109" s="607"/>
      <c r="E109" s="607"/>
      <c r="F109" s="607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06" t="s">
        <v>387</v>
      </c>
      <c r="D111" s="606"/>
      <c r="E111" s="606"/>
      <c r="F111" s="606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phoneticPr fontId="0" type="noConversion"/>
  <printOptions horizontalCentered="1"/>
  <pageMargins left="0.22" right="0.19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797</v>
      </c>
      <c r="F2" s="418"/>
      <c r="G2" s="418"/>
      <c r="H2" s="416"/>
      <c r="I2" s="416"/>
    </row>
    <row r="3" spans="1:9">
      <c r="A3" s="416"/>
      <c r="B3" s="417"/>
      <c r="C3" s="419" t="s">
        <v>798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389</v>
      </c>
      <c r="B4" s="614" t="str">
        <f>'справка №1-БАЛАНС'!E3</f>
        <v>ПЪТНИЧЕСКИ ПРЕВОЗИ ЕООД СЛИВЕН</v>
      </c>
      <c r="C4" s="614"/>
      <c r="D4" s="614"/>
      <c r="E4" s="614"/>
      <c r="F4" s="614"/>
      <c r="G4" s="620" t="s">
        <v>3</v>
      </c>
      <c r="H4" s="620"/>
      <c r="I4" s="500">
        <f>'справка №1-БАЛАНС'!H3</f>
        <v>202311429</v>
      </c>
    </row>
    <row r="5" spans="1:9" ht="24">
      <c r="A5" s="501" t="s">
        <v>6</v>
      </c>
      <c r="B5" s="615" t="str">
        <f>'справка №1-БАЛАНС'!E5</f>
        <v>01.01.2016 - 31.12.2016</v>
      </c>
      <c r="C5" s="615"/>
      <c r="D5" s="615"/>
      <c r="E5" s="615"/>
      <c r="F5" s="615"/>
      <c r="G5" s="618" t="s">
        <v>5</v>
      </c>
      <c r="H5" s="619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799</v>
      </c>
    </row>
    <row r="7" spans="1:9" s="520" customFormat="1">
      <c r="A7" s="140" t="s">
        <v>470</v>
      </c>
      <c r="B7" s="79"/>
      <c r="C7" s="140" t="s">
        <v>800</v>
      </c>
      <c r="D7" s="141"/>
      <c r="E7" s="142"/>
      <c r="F7" s="143" t="s">
        <v>801</v>
      </c>
      <c r="G7" s="143"/>
      <c r="H7" s="143"/>
      <c r="I7" s="143"/>
    </row>
    <row r="8" spans="1:9" s="520" customFormat="1" ht="21.75" customHeight="1">
      <c r="A8" s="140"/>
      <c r="B8" s="81" t="s">
        <v>9</v>
      </c>
      <c r="C8" s="82" t="s">
        <v>802</v>
      </c>
      <c r="D8" s="82" t="s">
        <v>803</v>
      </c>
      <c r="E8" s="82" t="s">
        <v>804</v>
      </c>
      <c r="F8" s="142" t="s">
        <v>805</v>
      </c>
      <c r="G8" s="144" t="s">
        <v>806</v>
      </c>
      <c r="H8" s="144"/>
      <c r="I8" s="144" t="s">
        <v>807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545</v>
      </c>
      <c r="H9" s="80" t="s">
        <v>546</v>
      </c>
      <c r="I9" s="144"/>
    </row>
    <row r="10" spans="1:9" s="521" customFormat="1">
      <c r="A10" s="85" t="s">
        <v>15</v>
      </c>
      <c r="B10" s="86" t="s">
        <v>16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808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809</v>
      </c>
      <c r="B12" s="90" t="s">
        <v>810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811</v>
      </c>
      <c r="B13" s="90" t="s">
        <v>812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609</v>
      </c>
      <c r="B14" s="90" t="s">
        <v>813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814</v>
      </c>
      <c r="B15" s="90" t="s">
        <v>815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79</v>
      </c>
      <c r="B16" s="90" t="s">
        <v>816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577</v>
      </c>
      <c r="B17" s="92" t="s">
        <v>817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818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809</v>
      </c>
      <c r="B19" s="90" t="s">
        <v>819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820</v>
      </c>
      <c r="B20" s="90" t="s">
        <v>821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822</v>
      </c>
      <c r="B21" s="90" t="s">
        <v>823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824</v>
      </c>
      <c r="B22" s="90" t="s">
        <v>825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826</v>
      </c>
      <c r="B23" s="90" t="s">
        <v>827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828</v>
      </c>
      <c r="B24" s="90" t="s">
        <v>829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830</v>
      </c>
      <c r="B25" s="95" t="s">
        <v>831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832</v>
      </c>
      <c r="B26" s="92" t="s">
        <v>833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834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796</v>
      </c>
      <c r="B30" s="617"/>
      <c r="C30" s="617"/>
      <c r="D30" s="459" t="s">
        <v>835</v>
      </c>
      <c r="E30" s="616"/>
      <c r="F30" s="616"/>
      <c r="G30" s="616"/>
      <c r="H30" s="420" t="s">
        <v>387</v>
      </c>
      <c r="I30" s="616"/>
      <c r="J30" s="616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phoneticPr fontId="0" type="noConversion"/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54"/>
  <sheetViews>
    <sheetView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836</v>
      </c>
      <c r="B2" s="145"/>
      <c r="C2" s="145"/>
      <c r="D2" s="145"/>
      <c r="E2" s="145"/>
      <c r="F2" s="145"/>
    </row>
    <row r="3" spans="1:15" ht="12.75" customHeight="1">
      <c r="A3" s="145" t="s">
        <v>837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389</v>
      </c>
      <c r="B5" s="621" t="str">
        <f>'справка №1-БАЛАНС'!E3</f>
        <v>ПЪТНИЧЕСКИ ПРЕВОЗИ ЕООД СЛИВЕН</v>
      </c>
      <c r="C5" s="621"/>
      <c r="D5" s="621"/>
      <c r="E5" s="570" t="s">
        <v>3</v>
      </c>
      <c r="F5" s="451">
        <f>'справка №1-БАЛАНС'!H3</f>
        <v>202311429</v>
      </c>
    </row>
    <row r="6" spans="1:15" ht="15" customHeight="1">
      <c r="A6" s="27" t="s">
        <v>838</v>
      </c>
      <c r="B6" s="622" t="str">
        <f>'справка №1-БАЛАНС'!E5</f>
        <v>01.01.2016 - 31.12.2016</v>
      </c>
      <c r="C6" s="622"/>
      <c r="D6" s="510"/>
      <c r="E6" s="569" t="s">
        <v>5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277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839</v>
      </c>
      <c r="B8" s="32" t="s">
        <v>9</v>
      </c>
      <c r="C8" s="33" t="s">
        <v>840</v>
      </c>
      <c r="D8" s="33" t="s">
        <v>841</v>
      </c>
      <c r="E8" s="33" t="s">
        <v>842</v>
      </c>
      <c r="F8" s="33" t="s">
        <v>843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15</v>
      </c>
      <c r="B9" s="32" t="s">
        <v>16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844</v>
      </c>
      <c r="B10" s="35"/>
      <c r="C10" s="429"/>
      <c r="D10" s="429"/>
      <c r="E10" s="429"/>
      <c r="F10" s="429"/>
    </row>
    <row r="11" spans="1:15" ht="18" customHeight="1">
      <c r="A11" s="36" t="s">
        <v>845</v>
      </c>
      <c r="B11" s="37"/>
      <c r="C11" s="429"/>
      <c r="D11" s="429"/>
      <c r="E11" s="429"/>
      <c r="F11" s="429"/>
    </row>
    <row r="12" spans="1:15" ht="14.25" customHeight="1">
      <c r="A12" s="36" t="s">
        <v>846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847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559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562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577</v>
      </c>
      <c r="B27" s="39" t="s">
        <v>848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849</v>
      </c>
      <c r="B28" s="40"/>
      <c r="C28" s="429"/>
      <c r="D28" s="429"/>
      <c r="E28" s="429"/>
      <c r="F28" s="442"/>
    </row>
    <row r="29" spans="1:16">
      <c r="A29" s="36" t="s">
        <v>553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556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559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562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832</v>
      </c>
      <c r="B44" s="39" t="s">
        <v>850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851</v>
      </c>
      <c r="B45" s="40"/>
      <c r="C45" s="429"/>
      <c r="D45" s="429"/>
      <c r="E45" s="429"/>
      <c r="F45" s="442"/>
    </row>
    <row r="46" spans="1:16">
      <c r="A46" s="36" t="s">
        <v>553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556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559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562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852</v>
      </c>
      <c r="B61" s="39" t="s">
        <v>853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854</v>
      </c>
      <c r="B62" s="40"/>
      <c r="C62" s="429"/>
      <c r="D62" s="429"/>
      <c r="E62" s="429"/>
      <c r="F62" s="442"/>
    </row>
    <row r="63" spans="1:16">
      <c r="A63" s="36" t="s">
        <v>553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556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559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562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594</v>
      </c>
      <c r="B78" s="39" t="s">
        <v>855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856</v>
      </c>
      <c r="B79" s="39" t="s">
        <v>857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858</v>
      </c>
      <c r="B80" s="39"/>
      <c r="C80" s="429"/>
      <c r="D80" s="429"/>
      <c r="E80" s="429"/>
      <c r="F80" s="442"/>
    </row>
    <row r="81" spans="1:6" ht="14.25" customHeight="1">
      <c r="A81" s="36" t="s">
        <v>845</v>
      </c>
      <c r="B81" s="40"/>
      <c r="C81" s="429"/>
      <c r="D81" s="429"/>
      <c r="E81" s="429"/>
      <c r="F81" s="442"/>
    </row>
    <row r="82" spans="1:6">
      <c r="A82" s="36" t="s">
        <v>846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847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559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562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577</v>
      </c>
      <c r="B97" s="39" t="s">
        <v>859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849</v>
      </c>
      <c r="B98" s="40"/>
      <c r="C98" s="429"/>
      <c r="D98" s="429"/>
      <c r="E98" s="429"/>
      <c r="F98" s="442"/>
    </row>
    <row r="99" spans="1:16">
      <c r="A99" s="36" t="s">
        <v>553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556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559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562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832</v>
      </c>
      <c r="B114" s="39" t="s">
        <v>860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851</v>
      </c>
      <c r="B115" s="40"/>
      <c r="C115" s="429"/>
      <c r="D115" s="429"/>
      <c r="E115" s="429"/>
      <c r="F115" s="442"/>
    </row>
    <row r="116" spans="1:16">
      <c r="A116" s="36" t="s">
        <v>553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556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559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562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852</v>
      </c>
      <c r="B131" s="39" t="s">
        <v>861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854</v>
      </c>
      <c r="B132" s="40"/>
      <c r="C132" s="429"/>
      <c r="D132" s="429"/>
      <c r="E132" s="429"/>
      <c r="F132" s="442"/>
    </row>
    <row r="133" spans="1:16">
      <c r="A133" s="36" t="s">
        <v>553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556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559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562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594</v>
      </c>
      <c r="B148" s="39" t="s">
        <v>862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863</v>
      </c>
      <c r="B149" s="39" t="s">
        <v>864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865</v>
      </c>
      <c r="B151" s="453"/>
      <c r="C151" s="623" t="s">
        <v>866</v>
      </c>
      <c r="D151" s="623"/>
      <c r="E151" s="623"/>
      <c r="F151" s="623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3" t="s">
        <v>867</v>
      </c>
      <c r="D153" s="623"/>
      <c r="E153" s="623"/>
      <c r="F153" s="623"/>
    </row>
    <row r="154" spans="1:16">
      <c r="C154" s="517"/>
      <c r="E154" s="517"/>
    </row>
  </sheetData>
  <phoneticPr fontId="0" type="noConversion"/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Petia</cp:lastModifiedBy>
  <cp:lastPrinted>2016-07-29T07:59:45Z</cp:lastPrinted>
  <dcterms:created xsi:type="dcterms:W3CDTF">2000-06-29T12:02:40Z</dcterms:created>
  <dcterms:modified xsi:type="dcterms:W3CDTF">2017-01-27T12:31:47Z</dcterms:modified>
</cp:coreProperties>
</file>