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My Documents\КАМБАНА ИНВЕСТ\отчети 2023-2024\09.2025\индивидуален\"/>
    </mc:Choice>
  </mc:AlternateContent>
  <xr:revisionPtr revIDLastSave="0" documentId="13_ncr:1_{59F96985-FEAC-4C8F-B71C-751956C99580}" xr6:coauthVersionLast="47" xr6:coauthVersionMax="47" xr10:uidLastSave="{00000000-0000-0000-0000-000000000000}"/>
  <bookViews>
    <workbookView xWindow="-150" yWindow="795" windowWidth="15225" windowHeight="14925" tabRatio="814" activeTab="1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6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E15" i="14" s="1"/>
  <c r="D15" i="14" s="1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E78" i="11"/>
  <c r="E79" i="11" s="1"/>
  <c r="H1320" i="2" s="1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E27" i="11"/>
  <c r="H1316" i="2" s="1"/>
  <c r="C27" i="11"/>
  <c r="H1296" i="2" s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 s="1"/>
  <c r="L30" i="7"/>
  <c r="H433" i="2" s="1"/>
  <c r="L29" i="7"/>
  <c r="H432" i="2" s="1"/>
  <c r="L28" i="7"/>
  <c r="H431" i="2" s="1"/>
  <c r="L27" i="7"/>
  <c r="H430" i="2"/>
  <c r="M26" i="7"/>
  <c r="H451" i="2" s="1"/>
  <c r="K26" i="7"/>
  <c r="H407" i="2"/>
  <c r="J26" i="7"/>
  <c r="H385" i="2" s="1"/>
  <c r="I26" i="7"/>
  <c r="H363" i="2" s="1"/>
  <c r="H26" i="7"/>
  <c r="H341" i="2" s="1"/>
  <c r="G26" i="7"/>
  <c r="H319" i="2" s="1"/>
  <c r="F26" i="7"/>
  <c r="H297" i="2" s="1"/>
  <c r="E26" i="7"/>
  <c r="H275" i="2"/>
  <c r="D26" i="7"/>
  <c r="H253" i="2" s="1"/>
  <c r="C26" i="7"/>
  <c r="L25" i="7"/>
  <c r="H428" i="2" s="1"/>
  <c r="L24" i="7"/>
  <c r="H427" i="2" s="1"/>
  <c r="M23" i="7"/>
  <c r="H448" i="2" s="1"/>
  <c r="K23" i="7"/>
  <c r="J23" i="7"/>
  <c r="H382" i="2" s="1"/>
  <c r="I23" i="7"/>
  <c r="H360" i="2" s="1"/>
  <c r="H23" i="7"/>
  <c r="L23" i="7" s="1"/>
  <c r="H426" i="2" s="1"/>
  <c r="G23" i="7"/>
  <c r="H316" i="2"/>
  <c r="F23" i="7"/>
  <c r="H294" i="2"/>
  <c r="E23" i="7"/>
  <c r="H272" i="2"/>
  <c r="D23" i="7"/>
  <c r="H250" i="2" s="1"/>
  <c r="C23" i="7"/>
  <c r="L22" i="7"/>
  <c r="H425" i="2" s="1"/>
  <c r="L21" i="7"/>
  <c r="H424" i="2" s="1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 s="1"/>
  <c r="G19" i="7"/>
  <c r="H312" i="2" s="1"/>
  <c r="F19" i="7"/>
  <c r="H290" i="2" s="1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 s="1"/>
  <c r="K14" i="7"/>
  <c r="J14" i="7"/>
  <c r="H373" i="2" s="1"/>
  <c r="I14" i="7"/>
  <c r="H351" i="2" s="1"/>
  <c r="H14" i="7"/>
  <c r="H329" i="2" s="1"/>
  <c r="G14" i="7"/>
  <c r="H307" i="2" s="1"/>
  <c r="F14" i="7"/>
  <c r="H285" i="2"/>
  <c r="E14" i="7"/>
  <c r="H263" i="2" s="1"/>
  <c r="D14" i="7"/>
  <c r="L14" i="7" s="1"/>
  <c r="H417" i="2" s="1"/>
  <c r="C14" i="7"/>
  <c r="H219" i="2" s="1"/>
  <c r="M13" i="7"/>
  <c r="J13" i="7"/>
  <c r="H372" i="2" s="1"/>
  <c r="I13" i="7"/>
  <c r="H350" i="2" s="1"/>
  <c r="G13" i="7"/>
  <c r="H306" i="2" s="1"/>
  <c r="F13" i="7"/>
  <c r="H284" i="2" s="1"/>
  <c r="E13" i="7"/>
  <c r="H262" i="2" s="1"/>
  <c r="D13" i="7"/>
  <c r="D43" i="6"/>
  <c r="C43" i="6"/>
  <c r="H211" i="2" s="1"/>
  <c r="D33" i="6"/>
  <c r="C33" i="6"/>
  <c r="H202" i="2" s="1"/>
  <c r="D21" i="6"/>
  <c r="C21" i="6"/>
  <c r="H191" i="2" s="1"/>
  <c r="D38" i="5"/>
  <c r="C38" i="5"/>
  <c r="H149" i="2" s="1"/>
  <c r="D29" i="5"/>
  <c r="C29" i="5"/>
  <c r="H142" i="2" s="1"/>
  <c r="H27" i="5"/>
  <c r="G27" i="5"/>
  <c r="H169" i="2" s="1"/>
  <c r="D22" i="5"/>
  <c r="C22" i="5"/>
  <c r="H137" i="2" s="1"/>
  <c r="H16" i="5"/>
  <c r="G16" i="5"/>
  <c r="D92" i="4"/>
  <c r="C9" i="14" s="1"/>
  <c r="D9" i="14" s="1"/>
  <c r="C92" i="4"/>
  <c r="H69" i="2" s="1"/>
  <c r="D79" i="4"/>
  <c r="D85" i="4"/>
  <c r="C79" i="4"/>
  <c r="C85" i="4" s="1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110" i="2"/>
  <c r="H867" i="2"/>
  <c r="H777" i="2"/>
  <c r="H698" i="2"/>
  <c r="H567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 s="1"/>
  <c r="H589" i="2"/>
  <c r="H829" i="2"/>
  <c r="H771" i="2"/>
  <c r="H891" i="2"/>
  <c r="H773" i="2"/>
  <c r="H893" i="2"/>
  <c r="H563" i="2"/>
  <c r="H747" i="2"/>
  <c r="H979" i="2"/>
  <c r="H950" i="2"/>
  <c r="H1121" i="2"/>
  <c r="H1133" i="2"/>
  <c r="H903" i="2"/>
  <c r="H996" i="2"/>
  <c r="H561" i="2"/>
  <c r="H565" i="2"/>
  <c r="H1244" i="2"/>
  <c r="H1081" i="2"/>
  <c r="H863" i="2"/>
  <c r="H650" i="2"/>
  <c r="H64" i="2"/>
  <c r="H977" i="2"/>
  <c r="H985" i="2"/>
  <c r="H1129" i="2"/>
  <c r="H974" i="2"/>
  <c r="H921" i="2"/>
  <c r="H918" i="2"/>
  <c r="H1119" i="2"/>
  <c r="H1130" i="2"/>
  <c r="H975" i="2"/>
  <c r="A3" i="14"/>
  <c r="C75" i="2"/>
  <c r="C76" i="2"/>
  <c r="C78" i="2"/>
  <c r="C80" i="2"/>
  <c r="C82" i="2"/>
  <c r="C83" i="2"/>
  <c r="C94" i="2"/>
  <c r="C96" i="2"/>
  <c r="C98" i="2"/>
  <c r="C99" i="2"/>
  <c r="C102" i="2"/>
  <c r="C103" i="2"/>
  <c r="C104" i="2"/>
  <c r="C115" i="2"/>
  <c r="C118" i="2"/>
  <c r="C119" i="2"/>
  <c r="C120" i="2"/>
  <c r="C123" i="2"/>
  <c r="C124" i="2"/>
  <c r="C127" i="2"/>
  <c r="C129" i="2"/>
  <c r="C137" i="2"/>
  <c r="C140" i="2"/>
  <c r="C141" i="2"/>
  <c r="C143" i="2"/>
  <c r="C145" i="2"/>
  <c r="C147" i="2"/>
  <c r="C148" i="2"/>
  <c r="C151" i="2"/>
  <c r="C159" i="2"/>
  <c r="C161" i="2"/>
  <c r="C163" i="2"/>
  <c r="C164" i="2"/>
  <c r="C167" i="2"/>
  <c r="C168" i="2"/>
  <c r="C169" i="2"/>
  <c r="C172" i="2"/>
  <c r="C72" i="2"/>
  <c r="C69" i="2"/>
  <c r="C68" i="2"/>
  <c r="C67" i="2"/>
  <c r="C64" i="2"/>
  <c r="C63" i="2"/>
  <c r="C61" i="2"/>
  <c r="C59" i="2"/>
  <c r="C51" i="2"/>
  <c r="C48" i="2"/>
  <c r="C47" i="2"/>
  <c r="C45" i="2"/>
  <c r="C43" i="2"/>
  <c r="C41" i="2"/>
  <c r="C40" i="2"/>
  <c r="C37" i="2"/>
  <c r="C29" i="2"/>
  <c r="C27" i="2"/>
  <c r="C25" i="2"/>
  <c r="C24" i="2"/>
  <c r="C21" i="2"/>
  <c r="C20" i="2"/>
  <c r="C19" i="2"/>
  <c r="C16" i="2"/>
  <c r="C8" i="2"/>
  <c r="C5" i="2"/>
  <c r="C4" i="2"/>
  <c r="C3" i="2"/>
  <c r="C1334" i="2"/>
  <c r="C1332" i="2"/>
  <c r="C1324" i="2"/>
  <c r="C1321" i="2"/>
  <c r="C1320" i="2"/>
  <c r="C1318" i="2"/>
  <c r="C1316" i="2"/>
  <c r="C1314" i="2"/>
  <c r="C1313" i="2"/>
  <c r="C1310" i="2"/>
  <c r="C1302" i="2"/>
  <c r="C1300" i="2"/>
  <c r="C1298" i="2"/>
  <c r="C1297" i="2"/>
  <c r="C1293" i="2"/>
  <c r="C1292" i="2"/>
  <c r="C1291" i="2"/>
  <c r="C1288" i="2"/>
  <c r="C1280" i="2"/>
  <c r="C1277" i="2"/>
  <c r="C1276" i="2"/>
  <c r="C1275" i="2"/>
  <c r="C1272" i="2"/>
  <c r="C1271" i="2"/>
  <c r="C1269" i="2"/>
  <c r="C1267" i="2"/>
  <c r="C1259" i="2"/>
  <c r="C1256" i="2"/>
  <c r="C1255" i="2"/>
  <c r="C1253" i="2"/>
  <c r="C1251" i="2"/>
  <c r="C1249" i="2"/>
  <c r="C1248" i="2"/>
  <c r="C1245" i="2"/>
  <c r="C1237" i="2"/>
  <c r="C1235" i="2"/>
  <c r="C1233" i="2"/>
  <c r="C1232" i="2"/>
  <c r="C1229" i="2"/>
  <c r="C1228" i="2"/>
  <c r="C1227" i="2"/>
  <c r="C1224" i="2"/>
  <c r="C1216" i="2"/>
  <c r="C1213" i="2"/>
  <c r="C1212" i="2"/>
  <c r="C1211" i="2"/>
  <c r="C1208" i="2"/>
  <c r="C1207" i="2"/>
  <c r="C1205" i="2"/>
  <c r="C1203" i="2"/>
  <c r="C1194" i="2"/>
  <c r="C1191" i="2"/>
  <c r="C1190" i="2"/>
  <c r="C1188" i="2"/>
  <c r="C1186" i="2"/>
  <c r="C1184" i="2"/>
  <c r="C1183" i="2"/>
  <c r="C1180" i="2"/>
  <c r="C1173" i="2"/>
  <c r="C1171" i="2"/>
  <c r="C1170" i="2"/>
  <c r="C1169" i="2"/>
  <c r="C1167" i="2"/>
  <c r="C1166" i="2"/>
  <c r="C1165" i="2"/>
  <c r="C1163" i="2"/>
  <c r="C1157" i="2"/>
  <c r="C1155" i="2"/>
  <c r="C1154" i="2"/>
  <c r="C1153" i="2"/>
  <c r="C1151" i="2"/>
  <c r="C1150" i="2"/>
  <c r="C1149" i="2"/>
  <c r="C1147" i="2"/>
  <c r="C1145" i="2"/>
  <c r="C1142" i="2"/>
  <c r="C1141" i="2"/>
  <c r="C1139" i="2"/>
  <c r="C1138" i="2"/>
  <c r="C1137" i="2"/>
  <c r="C1135" i="2"/>
  <c r="C1134" i="2"/>
  <c r="C1133" i="2"/>
  <c r="C1131" i="2"/>
  <c r="C1129" i="2"/>
  <c r="C1126" i="2"/>
  <c r="C1125" i="2"/>
  <c r="C1123" i="2"/>
  <c r="C1122" i="2"/>
  <c r="C1121" i="2"/>
  <c r="C1119" i="2"/>
  <c r="C1118" i="2"/>
  <c r="C1117" i="2"/>
  <c r="C1115" i="2"/>
  <c r="C1113" i="2"/>
  <c r="C1110" i="2"/>
  <c r="C1109" i="2"/>
  <c r="C1107" i="2"/>
  <c r="C1106" i="2"/>
  <c r="C1105" i="2"/>
  <c r="C1103" i="2"/>
  <c r="C1102" i="2"/>
  <c r="C1101" i="2"/>
  <c r="C1099" i="2"/>
  <c r="C1097" i="2"/>
  <c r="C1094" i="2"/>
  <c r="C1093" i="2"/>
  <c r="C1091" i="2"/>
  <c r="C1090" i="2"/>
  <c r="C1089" i="2"/>
  <c r="C1087" i="2"/>
  <c r="C1086" i="2"/>
  <c r="C1085" i="2"/>
  <c r="C1083" i="2"/>
  <c r="C1081" i="2"/>
  <c r="C1078" i="2"/>
  <c r="C1077" i="2"/>
  <c r="C1075" i="2"/>
  <c r="C1074" i="2"/>
  <c r="C1073" i="2"/>
  <c r="C1071" i="2"/>
  <c r="C1070" i="2"/>
  <c r="C1069" i="2"/>
  <c r="C1067" i="2"/>
  <c r="C1065" i="2"/>
  <c r="C1062" i="2"/>
  <c r="C1061" i="2"/>
  <c r="C1059" i="2"/>
  <c r="C1058" i="2"/>
  <c r="C1057" i="2"/>
  <c r="C1055" i="2"/>
  <c r="C1054" i="2"/>
  <c r="C1053" i="2"/>
  <c r="C1051" i="2"/>
  <c r="C1049" i="2"/>
  <c r="C1046" i="2"/>
  <c r="C1045" i="2"/>
  <c r="C1043" i="2"/>
  <c r="C1042" i="2"/>
  <c r="C1041" i="2"/>
  <c r="C1039" i="2"/>
  <c r="C1038" i="2"/>
  <c r="C1037" i="2"/>
  <c r="C1035" i="2"/>
  <c r="C1033" i="2"/>
  <c r="C1030" i="2"/>
  <c r="C1029" i="2"/>
  <c r="C1027" i="2"/>
  <c r="C1026" i="2"/>
  <c r="C1025" i="2"/>
  <c r="C1023" i="2"/>
  <c r="C1022" i="2"/>
  <c r="C1021" i="2"/>
  <c r="C1019" i="2"/>
  <c r="C1017" i="2"/>
  <c r="C1014" i="2"/>
  <c r="C1013" i="2"/>
  <c r="C1011" i="2"/>
  <c r="C1010" i="2"/>
  <c r="C1009" i="2"/>
  <c r="C1007" i="2"/>
  <c r="C1006" i="2"/>
  <c r="C1005" i="2"/>
  <c r="C1003" i="2"/>
  <c r="C1001" i="2"/>
  <c r="C998" i="2"/>
  <c r="C997" i="2"/>
  <c r="C995" i="2"/>
  <c r="C994" i="2"/>
  <c r="C993" i="2"/>
  <c r="C991" i="2"/>
  <c r="C990" i="2"/>
  <c r="C989" i="2"/>
  <c r="C987" i="2"/>
  <c r="C985" i="2"/>
  <c r="C982" i="2"/>
  <c r="C981" i="2"/>
  <c r="C979" i="2"/>
  <c r="C978" i="2"/>
  <c r="C977" i="2"/>
  <c r="C975" i="2"/>
  <c r="C974" i="2"/>
  <c r="C973" i="2"/>
  <c r="C971" i="2"/>
  <c r="C969" i="2"/>
  <c r="C966" i="2"/>
  <c r="C965" i="2"/>
  <c r="C963" i="2"/>
  <c r="C962" i="2"/>
  <c r="C961" i="2"/>
  <c r="C959" i="2"/>
  <c r="C958" i="2"/>
  <c r="C957" i="2"/>
  <c r="C955" i="2"/>
  <c r="C953" i="2"/>
  <c r="C950" i="2"/>
  <c r="C949" i="2"/>
  <c r="C947" i="2"/>
  <c r="C946" i="2"/>
  <c r="C945" i="2"/>
  <c r="C943" i="2"/>
  <c r="C942" i="2"/>
  <c r="C941" i="2"/>
  <c r="C939" i="2"/>
  <c r="C937" i="2"/>
  <c r="C934" i="2"/>
  <c r="C933" i="2"/>
  <c r="C931" i="2"/>
  <c r="C930" i="2"/>
  <c r="C929" i="2"/>
  <c r="C927" i="2"/>
  <c r="C926" i="2"/>
  <c r="C925" i="2"/>
  <c r="C923" i="2"/>
  <c r="C921" i="2"/>
  <c r="C918" i="2"/>
  <c r="C917" i="2"/>
  <c r="C915" i="2"/>
  <c r="C914" i="2"/>
  <c r="C913" i="2"/>
  <c r="C910" i="2"/>
  <c r="C909" i="2"/>
  <c r="C908" i="2"/>
  <c r="C906" i="2"/>
  <c r="C904" i="2"/>
  <c r="C901" i="2"/>
  <c r="C900" i="2"/>
  <c r="C898" i="2"/>
  <c r="C897" i="2"/>
  <c r="C896" i="2"/>
  <c r="C894" i="2"/>
  <c r="C893" i="2"/>
  <c r="C892" i="2"/>
  <c r="C890" i="2"/>
  <c r="C888" i="2"/>
  <c r="C885" i="2"/>
  <c r="C884" i="2"/>
  <c r="C882" i="2"/>
  <c r="C881" i="2"/>
  <c r="C880" i="2"/>
  <c r="C878" i="2"/>
  <c r="C877" i="2"/>
  <c r="C876" i="2"/>
  <c r="C874" i="2"/>
  <c r="C872" i="2"/>
  <c r="C869" i="2"/>
  <c r="C868" i="2"/>
  <c r="C866" i="2"/>
  <c r="C865" i="2"/>
  <c r="C864" i="2"/>
  <c r="C862" i="2"/>
  <c r="C861" i="2"/>
  <c r="C860" i="2"/>
  <c r="C858" i="2"/>
  <c r="C856" i="2"/>
  <c r="C853" i="2"/>
  <c r="C852" i="2"/>
  <c r="C850" i="2"/>
  <c r="C849" i="2"/>
  <c r="C848" i="2"/>
  <c r="C846" i="2"/>
  <c r="C845" i="2"/>
  <c r="C844" i="2"/>
  <c r="C842" i="2"/>
  <c r="C840" i="2"/>
  <c r="C837" i="2"/>
  <c r="C836" i="2"/>
  <c r="C834" i="2"/>
  <c r="C833" i="2"/>
  <c r="C832" i="2"/>
  <c r="C830" i="2"/>
  <c r="C829" i="2"/>
  <c r="C828" i="2"/>
  <c r="C826" i="2"/>
  <c r="C824" i="2"/>
  <c r="C821" i="2"/>
  <c r="A6" i="5"/>
  <c r="C820" i="2"/>
  <c r="C819" i="2"/>
  <c r="C818" i="2"/>
  <c r="C816" i="2"/>
  <c r="C815" i="2"/>
  <c r="C814" i="2"/>
  <c r="C812" i="2"/>
  <c r="C810" i="2"/>
  <c r="C807" i="2"/>
  <c r="C806" i="2"/>
  <c r="C804" i="2"/>
  <c r="C803" i="2"/>
  <c r="C802" i="2"/>
  <c r="C800" i="2"/>
  <c r="C799" i="2"/>
  <c r="C798" i="2"/>
  <c r="C796" i="2"/>
  <c r="C794" i="2"/>
  <c r="C791" i="2"/>
  <c r="C790" i="2"/>
  <c r="C788" i="2"/>
  <c r="C787" i="2"/>
  <c r="C786" i="2"/>
  <c r="C784" i="2"/>
  <c r="C783" i="2"/>
  <c r="C782" i="2"/>
  <c r="C779" i="2"/>
  <c r="C777" i="2"/>
  <c r="C774" i="2"/>
  <c r="C773" i="2"/>
  <c r="C771" i="2"/>
  <c r="C770" i="2"/>
  <c r="C769" i="2"/>
  <c r="C767" i="2"/>
  <c r="C766" i="2"/>
  <c r="C765" i="2"/>
  <c r="C763" i="2"/>
  <c r="C761" i="2"/>
  <c r="C758" i="2"/>
  <c r="C757" i="2"/>
  <c r="C755" i="2"/>
  <c r="C754" i="2"/>
  <c r="C753" i="2"/>
  <c r="C751" i="2"/>
  <c r="C750" i="2"/>
  <c r="C749" i="2"/>
  <c r="C748" i="2"/>
  <c r="C746" i="2"/>
  <c r="C744" i="2"/>
  <c r="C743" i="2"/>
  <c r="C742" i="2"/>
  <c r="C741" i="2"/>
  <c r="C740" i="2"/>
  <c r="C738" i="2"/>
  <c r="C737" i="2"/>
  <c r="C734" i="2"/>
  <c r="C732" i="2"/>
  <c r="C726" i="2"/>
  <c r="C720" i="2"/>
  <c r="C718" i="2"/>
  <c r="C715" i="2"/>
  <c r="C712" i="2"/>
  <c r="C709" i="2"/>
  <c r="C707" i="2"/>
  <c r="C704" i="2"/>
  <c r="C701" i="2"/>
  <c r="C698" i="2"/>
  <c r="C692" i="2"/>
  <c r="C687" i="2"/>
  <c r="C684" i="2"/>
  <c r="C681" i="2"/>
  <c r="C679" i="2"/>
  <c r="C676" i="2"/>
  <c r="C673" i="2"/>
  <c r="C670" i="2"/>
  <c r="C668" i="2"/>
  <c r="C665" i="2"/>
  <c r="C659" i="2"/>
  <c r="C654" i="2"/>
  <c r="C651" i="2"/>
  <c r="C648" i="2"/>
  <c r="C645" i="2"/>
  <c r="C643" i="2"/>
  <c r="C640" i="2"/>
  <c r="C638" i="2"/>
  <c r="C635" i="2"/>
  <c r="C632" i="2"/>
  <c r="C626" i="2"/>
  <c r="C621" i="2"/>
  <c r="C618" i="2"/>
  <c r="C615" i="2"/>
  <c r="C613" i="2"/>
  <c r="C610" i="2"/>
  <c r="C607" i="2"/>
  <c r="C604" i="2"/>
  <c r="C601" i="2"/>
  <c r="C599" i="2"/>
  <c r="C593" i="2"/>
  <c r="C588" i="2"/>
  <c r="C585" i="2"/>
  <c r="C582" i="2"/>
  <c r="C579" i="2"/>
  <c r="C577" i="2"/>
  <c r="C574" i="2"/>
  <c r="C572" i="2"/>
  <c r="C569" i="2"/>
  <c r="C566" i="2"/>
  <c r="C561" i="2"/>
  <c r="C555" i="2"/>
  <c r="C553" i="2"/>
  <c r="C550" i="2"/>
  <c r="C547" i="2"/>
  <c r="C545" i="2"/>
  <c r="C543" i="2"/>
  <c r="C540" i="2"/>
  <c r="C537" i="2"/>
  <c r="C534" i="2"/>
  <c r="C529" i="2"/>
  <c r="C523" i="2"/>
  <c r="C520" i="2"/>
  <c r="C518" i="2"/>
  <c r="C515" i="2"/>
  <c r="C512" i="2"/>
  <c r="C510" i="2"/>
  <c r="C507" i="2"/>
  <c r="C504" i="2"/>
  <c r="C501" i="2"/>
  <c r="C496" i="2"/>
  <c r="C490" i="2"/>
  <c r="C488" i="2"/>
  <c r="C485" i="2"/>
  <c r="C482" i="2"/>
  <c r="C479" i="2"/>
  <c r="C476" i="2"/>
  <c r="C473" i="2"/>
  <c r="C470" i="2"/>
  <c r="C468" i="2"/>
  <c r="C463" i="2"/>
  <c r="C456" i="2"/>
  <c r="C453" i="2"/>
  <c r="C450" i="2"/>
  <c r="C448" i="2"/>
  <c r="C445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H862" i="2"/>
  <c r="H218" i="2"/>
  <c r="H772" i="2"/>
  <c r="H48" i="2"/>
  <c r="H1193" i="2"/>
  <c r="H1195" i="2"/>
  <c r="E12" i="14"/>
  <c r="D12" i="14" s="1"/>
  <c r="C79" i="11"/>
  <c r="H1300" i="2" s="1"/>
  <c r="D3" i="12"/>
  <c r="H161" i="2"/>
  <c r="H438" i="2"/>
  <c r="M17" i="7"/>
  <c r="M31" i="7" s="1"/>
  <c r="H442" i="2"/>
  <c r="H228" i="2"/>
  <c r="H404" i="2"/>
  <c r="H988" i="2"/>
  <c r="H1002" i="2"/>
  <c r="H1001" i="2"/>
  <c r="H231" i="2"/>
  <c r="H552" i="2"/>
  <c r="H642" i="2"/>
  <c r="H1294" i="2"/>
  <c r="H700" i="2"/>
  <c r="H240" i="2"/>
  <c r="D17" i="7"/>
  <c r="D31" i="7" s="1"/>
  <c r="D34" i="7" s="1"/>
  <c r="H261" i="2" s="1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 s="1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G71" i="4" l="1"/>
  <c r="G79" i="4" s="1"/>
  <c r="H124" i="2" s="1"/>
  <c r="H456" i="2"/>
  <c r="M34" i="7"/>
  <c r="H459" i="2" s="1"/>
  <c r="C149" i="11"/>
  <c r="H1305" i="2" s="1"/>
  <c r="H1319" i="2"/>
  <c r="H258" i="2"/>
  <c r="D46" i="4"/>
  <c r="F97" i="11"/>
  <c r="H1331" i="2" s="1"/>
  <c r="H17" i="7"/>
  <c r="H332" i="2" s="1"/>
  <c r="H58" i="2"/>
  <c r="F61" i="11"/>
  <c r="H1328" i="2" s="1"/>
  <c r="L26" i="7"/>
  <c r="H429" i="2" s="1"/>
  <c r="H241" i="2"/>
  <c r="D15" i="12"/>
  <c r="I17" i="7"/>
  <c r="G56" i="4"/>
  <c r="H107" i="2" s="1"/>
  <c r="F148" i="11"/>
  <c r="H244" i="2"/>
  <c r="H338" i="2"/>
  <c r="F78" i="11"/>
  <c r="H1329" i="2" s="1"/>
  <c r="F44" i="11"/>
  <c r="H1327" i="2" s="1"/>
  <c r="H1304" i="2"/>
  <c r="G17" i="7"/>
  <c r="L19" i="7"/>
  <c r="H422" i="2" s="1"/>
  <c r="C94" i="4"/>
  <c r="H71" i="2" s="1"/>
  <c r="D44" i="6"/>
  <c r="D46" i="6" s="1"/>
  <c r="D31" i="5"/>
  <c r="D36" i="5" s="1"/>
  <c r="G31" i="5"/>
  <c r="C31" i="5"/>
  <c r="H120" i="2"/>
  <c r="D11" i="12"/>
  <c r="G34" i="4"/>
  <c r="H93" i="2" s="1"/>
  <c r="C10" i="14"/>
  <c r="L13" i="7"/>
  <c r="H416" i="2" s="1"/>
  <c r="J17" i="7"/>
  <c r="H376" i="2" s="1"/>
  <c r="C17" i="7"/>
  <c r="H222" i="2" s="1"/>
  <c r="H37" i="4"/>
  <c r="H95" i="4" s="1"/>
  <c r="H79" i="2"/>
  <c r="D56" i="4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476" i="2"/>
  <c r="H640" i="2"/>
  <c r="F27" i="1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H86" i="2"/>
  <c r="H1124" i="2"/>
  <c r="C46" i="4"/>
  <c r="H33" i="2" s="1"/>
  <c r="D94" i="4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37" i="4" l="1"/>
  <c r="D12" i="12"/>
  <c r="D13" i="12"/>
  <c r="D10" i="12"/>
  <c r="H310" i="2"/>
  <c r="G31" i="7"/>
  <c r="H31" i="7"/>
  <c r="D5" i="12"/>
  <c r="G33" i="5"/>
  <c r="H171" i="2" s="1"/>
  <c r="I31" i="7"/>
  <c r="H354" i="2"/>
  <c r="G36" i="5"/>
  <c r="H174" i="2" s="1"/>
  <c r="H170" i="2"/>
  <c r="C36" i="5"/>
  <c r="C33" i="5"/>
  <c r="H144" i="2" s="1"/>
  <c r="H143" i="2"/>
  <c r="J31" i="7"/>
  <c r="C31" i="7"/>
  <c r="C34" i="7" s="1"/>
  <c r="D95" i="4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907" i="2"/>
  <c r="H580" i="2"/>
  <c r="H488" i="2"/>
  <c r="H490" i="2"/>
  <c r="C11" i="14"/>
  <c r="C7" i="14"/>
  <c r="D7" i="14" s="1"/>
  <c r="D4" i="12"/>
  <c r="G95" i="4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D19" i="12" l="1"/>
  <c r="I34" i="7"/>
  <c r="H371" i="2" s="1"/>
  <c r="H368" i="2"/>
  <c r="G34" i="7"/>
  <c r="H327" i="2" s="1"/>
  <c r="H324" i="2"/>
  <c r="H147" i="2"/>
  <c r="C37" i="5"/>
  <c r="D8" i="12"/>
  <c r="G37" i="5"/>
  <c r="C42" i="5"/>
  <c r="C45" i="5" s="1"/>
  <c r="H156" i="2" s="1"/>
  <c r="J34" i="7"/>
  <c r="H393" i="2" s="1"/>
  <c r="H390" i="2"/>
  <c r="H236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125" i="2"/>
  <c r="E6" i="14"/>
  <c r="H239" i="2"/>
  <c r="H788" i="2"/>
  <c r="H790" i="2"/>
  <c r="H578" i="2"/>
  <c r="H649" i="2"/>
  <c r="L31" i="7"/>
  <c r="H434" i="2" s="1"/>
  <c r="H148" i="2" l="1"/>
  <c r="D21" i="12"/>
  <c r="H175" i="2"/>
  <c r="G42" i="5"/>
  <c r="G44" i="5" s="1"/>
  <c r="H178" i="2" s="1"/>
  <c r="H153" i="2"/>
  <c r="H42" i="5"/>
  <c r="D44" i="5" s="1"/>
  <c r="H908" i="2"/>
  <c r="H668" i="2"/>
  <c r="H670" i="2"/>
  <c r="L34" i="7"/>
  <c r="H889" i="2"/>
  <c r="H878" i="2"/>
  <c r="H880" i="2"/>
  <c r="D45" i="5"/>
  <c r="H72" i="2"/>
  <c r="D16" i="12"/>
  <c r="C6" i="14"/>
  <c r="D6" i="14" s="1"/>
  <c r="D6" i="12"/>
  <c r="D20" i="12" s="1"/>
  <c r="H44" i="5" l="1"/>
  <c r="H45" i="5"/>
  <c r="C44" i="5"/>
  <c r="G45" i="5"/>
  <c r="H179" i="2" s="1"/>
  <c r="H176" i="2"/>
  <c r="D24" i="12"/>
  <c r="D22" i="12"/>
  <c r="D23" i="12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<sst xmlns="http://schemas.openxmlformats.org/spreadsheetml/2006/main" count="3946" uniqueCount="926">
  <si>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</si>
  <si>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</si>
  <si>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</si>
  <si>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</si>
  <si>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</si>
  <si>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</si>
  <si>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</si>
  <si>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</si>
  <si>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</si>
  <si>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</si>
  <si>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</si>
  <si>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</si>
  <si>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</si>
  <si>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</si>
  <si>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</si>
  <si>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</si>
  <si>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</si>
  <si>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</si>
  <si>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</si>
  <si>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</si>
  <si>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</si>
  <si>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</si>
  <si>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</si>
  <si>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</si>
  <si>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</si>
  <si>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</si>
  <si>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</si>
  <si>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</si>
  <si>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</si>
  <si>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</si>
  <si>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</si>
  <si>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</si>
  <si>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</si>
  <si>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</si>
  <si>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</si>
  <si>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</si>
  <si>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</si>
  <si>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</si>
  <si>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</si>
  <si>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</si>
  <si>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</si>
  <si>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</si>
  <si>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</si>
  <si>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</si>
  <si>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</si>
  <si>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</si>
  <si>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</si>
  <si>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</si>
  <si>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</si>
  <si>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</si>
  <si>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</si>
  <si>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</si>
  <si>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</si>
  <si>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</si>
  <si>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</si>
  <si>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</si>
  <si>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</si>
  <si>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</si>
  <si>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</si>
  <si>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</si>
  <si>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</si>
  <si>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</si>
  <si>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</si>
  <si>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</si>
  <si>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</si>
  <si>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</si>
  <si>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</si>
  <si>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</si>
  <si>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</si>
  <si>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</si>
  <si>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</si>
  <si>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</si>
  <si>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</si>
  <si>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</si>
  <si>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</si>
  <si>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</si>
  <si>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</si>
  <si>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</si>
  <si>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</si>
  <si>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</si>
  <si>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</si>
  <si>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</si>
  <si>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</si>
  <si>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</si>
  <si>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</si>
  <si>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</si>
  <si>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</si>
  <si>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</si>
  <si>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</si>
  <si>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</si>
  <si>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</si>
  <si>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</si>
  <si>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</si>
  <si>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</si>
  <si>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</si>
  <si>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</si>
  <si>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</si>
  <si>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</si>
  <si>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</si>
  <si>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</si>
  <si>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</si>
  <si>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</si>
  <si>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</si>
  <si>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</si>
  <si>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</si>
  <si>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</si>
  <si>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</si>
  <si>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</si>
  <si>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</si>
  <si>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</si>
  <si>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</si>
  <si>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</si>
  <si>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</si>
  <si>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</si>
  <si>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</si>
  <si>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</si>
  <si>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</si>
  <si>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</si>
  <si>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</si>
  <si>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</si>
  <si>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</si>
  <si>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</si>
  <si>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</si>
  <si>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</si>
  <si>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</si>
  <si>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</si>
  <si>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</si>
  <si>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</si>
  <si>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</si>
  <si>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</si>
  <si>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</si>
  <si>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</si>
  <si>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</si>
  <si>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</si>
  <si>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</si>
  <si>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</si>
  <si>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</si>
  <si>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</si>
  <si>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</si>
  <si>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</si>
  <si>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</si>
  <si>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</si>
  <si>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</si>
  <si>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</si>
  <si>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</si>
  <si>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</si>
  <si>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</si>
  <si>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</si>
  <si>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</si>
  <si>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</si>
  <si>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</si>
  <si>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</si>
  <si>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</si>
  <si>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</si>
  <si>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</si>
  <si>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</si>
  <si>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</si>
  <si>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</si>
  <si>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</si>
  <si>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</si>
  <si>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</si>
  <si>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</si>
  <si>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</si>
  <si>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</si>
  <si>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</si>
  <si>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</si>
  <si>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</si>
  <si>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</si>
  <si>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</si>
  <si>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</si>
  <si>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</si>
  <si>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</si>
  <si>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</si>
  <si>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</si>
  <si>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</si>
  <si>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</si>
  <si>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</si>
  <si>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</si>
  <si>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</si>
  <si>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</si>
  <si>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</si>
  <si>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</si>
  <si>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</si>
  <si>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</si>
  <si>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</si>
  <si>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</si>
  <si>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</si>
  <si>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</si>
  <si>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</si>
  <si>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</si>
  <si>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</si>
  <si>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</si>
  <si>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</si>
  <si>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</si>
  <si>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</si>
  <si>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</si>
  <si>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</si>
  <si>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</si>
  <si>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</si>
  <si>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</si>
  <si>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</si>
  <si>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</si>
  <si>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</si>
  <si>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</si>
  <si>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</si>
  <si>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</si>
  <si>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</si>
  <si>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</si>
  <si>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</si>
  <si>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</si>
  <si>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</si>
  <si>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</si>
  <si>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</si>
  <si>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</si>
  <si>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</si>
  <si>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</si>
  <si>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</si>
  <si>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</si>
  <si>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</si>
  <si>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</si>
  <si>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</si>
  <si>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</si>
  <si>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</si>
  <si>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</si>
  <si>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</si>
  <si>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</si>
  <si>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</si>
  <si>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</si>
  <si>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</si>
  <si>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</si>
  <si>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</si>
  <si>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</si>
  <si>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</si>
  <si>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</si>
  <si>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</si>
  <si>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</si>
  <si>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</si>
  <si>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</si>
  <si>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</si>
  <si>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</si>
  <si>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</si>
  <si>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</si>
  <si>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</si>
  <si>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</si>
  <si>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</si>
  <si>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</si>
  <si>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</si>
  <si>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</si>
  <si>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</si>
  <si>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</si>
  <si>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</si>
  <si>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</si>
  <si>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</si>
  <si>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</si>
  <si>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</si>
  <si>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</si>
  <si>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</si>
  <si>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</si>
  <si>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</si>
  <si>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</si>
  <si>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</si>
  <si>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</si>
  <si>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</si>
  <si>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</si>
  <si>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</si>
  <si>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</si>
  <si>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</si>
  <si>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</si>
  <si>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</si>
  <si>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</si>
  <si>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</si>
  <si>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</si>
  <si>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</si>
  <si>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</si>
  <si>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</si>
  <si>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</si>
  <si>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</si>
  <si>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</si>
  <si>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</si>
  <si>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</si>
  <si>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</si>
  <si>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</si>
  <si>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</si>
  <si>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</si>
  <si>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</si>
  <si>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</si>
  <si>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</si>
  <si>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</si>
  <si>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</si>
  <si>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</si>
  <si>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</si>
  <si>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</si>
  <si>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</si>
  <si>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</si>
  <si>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</si>
  <si>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</si>
  <si>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</si>
  <si>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</si>
  <si>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</si>
  <si>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</si>
  <si>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</si>
  <si>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</si>
  <si>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</si>
  <si>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</si>
  <si>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</si>
  <si>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</si>
  <si>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</si>
  <si>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</si>
  <si>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</si>
  <si>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</si>
  <si>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</si>
  <si>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</si>
  <si>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</si>
  <si>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</si>
  <si>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</si>
  <si>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</si>
  <si>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</si>
  <si>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</si>
  <si>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</si>
  <si>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</si>
  <si>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</si>
  <si>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</si>
  <si>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</si>
  <si>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</si>
  <si>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</si>
  <si>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</si>
  <si>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</si>
  <si>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</si>
  <si>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</si>
  <si>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</si>
  <si>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</si>
  <si>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</si>
  <si>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</si>
  <si>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</si>
  <si>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</si>
  <si>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</si>
  <si>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</si>
  <si>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</si>
  <si>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</si>
  <si>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</si>
  <si>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</si>
  <si>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</si>
  <si>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</si>
  <si>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</si>
  <si>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</si>
  <si>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</si>
  <si>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</si>
  <si>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</si>
  <si>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</si>
  <si>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</si>
  <si>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</si>
  <si>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</si>
  <si>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</si>
  <si>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</si>
  <si>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</si>
  <si>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</si>
  <si>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</si>
  <si>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</si>
  <si>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</si>
  <si>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</si>
  <si>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</si>
  <si>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</si>
  <si>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</si>
  <si>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</si>
  <si>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</si>
  <si>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</si>
  <si>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</si>
  <si>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</si>
  <si>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</si>
  <si>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</si>
  <si>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</si>
  <si>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</si>
  <si>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</si>
  <si>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</si>
  <si>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</si>
  <si>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</si>
  <si>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</si>
  <si>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</si>
  <si>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</si>
  <si>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</si>
  <si>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</si>
  <si>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</si>
  <si>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</si>
  <si>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</si>
  <si>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</si>
  <si>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</si>
  <si>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</si>
  <si>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</si>
  <si>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</si>
  <si>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</si>
  <si>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</si>
  <si>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</si>
  <si>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</si>
  <si>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</si>
  <si>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</si>
  <si>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</si>
  <si>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</si>
  <si>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</si>
  <si>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</si>
  <si>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</si>
  <si>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</si>
  <si>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</si>
  <si>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</si>
  <si>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</si>
  <si>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</si>
  <si>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</si>
  <si>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</si>
  <si>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</si>
  <si>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</si>
  <si>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</si>
  <si>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</si>
  <si>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</si>
  <si>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</si>
  <si>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</si>
  <si>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</si>
  <si>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</si>
  <si>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</si>
  <si>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</si>
  <si>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</si>
  <si>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</si>
  <si>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</si>
  <si>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</si>
  <si>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</si>
  <si>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</si>
  <si>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</si>
  <si>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</si>
  <si>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</si>
  <si>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</si>
  <si>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</si>
  <si>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</si>
  <si>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</si>
  <si>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</si>
  <si>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</si>
  <si>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</si>
  <si>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</si>
  <si>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</si>
  <si>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</si>
  <si>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</si>
  <si>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</si>
  <si>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</si>
  <si>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</si>
  <si>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</si>
  <si>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</si>
  <si>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</si>
  <si>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</si>
  <si>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</si>
  <si>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</si>
  <si>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</si>
  <si>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</si>
  <si>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</si>
  <si>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</si>
  <si>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</si>
  <si>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</si>
  <si>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</si>
  <si>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</si>
  <si>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</si>
  <si>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</si>
  <si>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</si>
  <si>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</si>
  <si>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</si>
  <si>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</si>
  <si>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</si>
  <si>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</si>
  <si>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</si>
  <si>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</si>
  <si>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</si>
  <si>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</si>
  <si>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</si>
  <si>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</si>
  <si>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</si>
  <si>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</si>
  <si>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</si>
  <si>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</si>
  <si>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</si>
  <si>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</si>
  <si>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</si>
  <si>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</si>
  <si>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</si>
  <si>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</si>
  <si>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</si>
  <si>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</si>
  <si>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</si>
  <si>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</si>
  <si>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</si>
  <si>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</si>
  <si>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</si>
  <si>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</si>
  <si>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</si>
  <si>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</si>
  <si>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</si>
  <si>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</si>
  <si>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</si>
  <si>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</si>
  <si>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</si>
  <si>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</si>
  <si>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</si>
  <si>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</si>
  <si>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</si>
  <si>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</si>
  <si>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</si>
  <si>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</si>
  <si>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</si>
  <si>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</si>
  <si>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</si>
  <si>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</si>
  <si>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</si>
  <si>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</si>
  <si>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</si>
  <si>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</si>
  <si>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</si>
  <si>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</si>
  <si>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</si>
  <si>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</si>
  <si>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</si>
  <si>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</si>
  <si>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</si>
  <si>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</si>
  <si>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</si>
  <si>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</si>
  <si>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</si>
  <si>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</si>
  <si>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</si>
  <si>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</si>
  <si>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</si>
  <si>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</si>
  <si>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</si>
  <si>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</si>
  <si>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</si>
  <si>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</si>
  <si>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</si>
  <si>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</si>
  <si>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</si>
  <si>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</si>
  <si>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</si>
  <si>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</si>
  <si>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</si>
  <si>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</si>
  <si>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</si>
  <si>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</si>
  <si>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</si>
  <si>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</si>
  <si>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</si>
  <si>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</si>
  <si>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</si>
  <si>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</si>
  <si>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</si>
  <si>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</si>
  <si>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</si>
  <si>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</si>
  <si>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</si>
  <si>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</si>
  <si>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</si>
  <si>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</si>
  <si>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</si>
  <si>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</si>
  <si>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</si>
  <si>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</si>
  <si>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</si>
  <si>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</si>
  <si>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</si>
  <si>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</si>
  <si>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</si>
  <si>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</si>
  <si>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</si>
  <si>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</si>
  <si>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</si>
  <si>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</si>
  <si>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</si>
  <si>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</si>
  <si>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</si>
  <si>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</si>
  <si>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</si>
  <si>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</si>
  <si>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</si>
  <si>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</si>
  <si>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</si>
  <si>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</si>
  <si>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</si>
  <si>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</si>
  <si>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</si>
  <si>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</si>
  <si>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</si>
  <si>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</si>
  <si>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</si>
  <si>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</si>
  <si>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</si>
  <si>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</si>
  <si>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</si>
  <si>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</si>
  <si>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</si>
  <si>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</si>
  <si>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</si>
  <si>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</si>
  <si>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</si>
  <si>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</si>
  <si>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</si>
  <si>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</si>
  <si>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</si>
  <si>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</si>
  <si>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</si>
  <si>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</si>
  <si>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</si>
  <si>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</si>
  <si>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</si>
  <si>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</si>
  <si>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</si>
  <si>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</si>
  <si>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</si>
  <si>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</si>
  <si>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</si>
  <si>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</si>
  <si>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</si>
  <si>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</si>
  <si>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</si>
  <si>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</si>
  <si>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</si>
  <si>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</si>
  <si>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</si>
  <si>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</si>
  <si>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</si>
  <si>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</si>
  <si>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</si>
  <si>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</si>
  <si>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</si>
  <si>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</si>
  <si>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</si>
  <si>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</si>
  <si>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</si>
  <si>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</si>
  <si>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</si>
  <si>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</si>
  <si>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</si>
  <si>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</si>
  <si>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</si>
  <si>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</si>
  <si>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</si>
  <si>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</si>
  <si>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</si>
  <si>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</si>
  <si>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</si>
  <si>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</si>
  <si>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</si>
  <si>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</si>
  <si>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</si>
  <si>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</si>
  <si>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</si>
  <si>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</si>
  <si>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</si>
  <si>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</si>
  <si>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</si>
  <si>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</si>
  <si>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</si>
  <si>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</si>
  <si>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</si>
  <si>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</si>
  <si>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</si>
  <si>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</si>
  <si>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</si>
  <si>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</si>
  <si>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</si>
  <si>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</si>
  <si>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</si>
  <si>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</si>
  <si>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</si>
  <si>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</si>
  <si>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</si>
  <si>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</si>
  <si>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</si>
  <si>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</si>
  <si>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</si>
  <si>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</si>
  <si>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</si>
  <si>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</si>
  <si>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</si>
  <si>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</si>
  <si>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</si>
  <si>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</si>
  <si>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</si>
  <si>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</si>
  <si>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</si>
  <si>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</si>
  <si>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</si>
  <si>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</si>
  <si>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</si>
  <si>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</si>
  <si>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</si>
  <si>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</si>
  <si>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</si>
  <si>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</si>
  <si>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</si>
  <si>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</si>
  <si>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</si>
  <si>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</si>
  <si>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</si>
  <si>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</si>
  <si>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</si>
  <si>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</si>
  <si>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</si>
  <si>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</si>
  <si>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</si>
  <si>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</si>
  <si>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</si>
  <si>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</si>
  <si>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</si>
  <si>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</si>
  <si>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</si>
  <si>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</si>
  <si>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</si>
  <si>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</si>
  <si>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</si>
  <si>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</si>
  <si>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</si>
  <si>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</si>
  <si>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</si>
  <si>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</si>
  <si>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</si>
  <si>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</si>
  <si>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</si>
  <si>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</si>
  <si>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</si>
  <si>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</si>
  <si>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</si>
  <si>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</si>
  <si>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</si>
  <si>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</si>
  <si>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</si>
  <si>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</si>
  <si>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</si>
  <si>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</si>
  <si>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</si>
  <si>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</si>
  <si>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</si>
  <si>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</si>
  <si>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</si>
  <si>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</si>
  <si>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</si>
  <si>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</si>
  <si>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</si>
  <si>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</si>
  <si>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</si>
  <si>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</si>
  <si>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</si>
  <si>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</si>
  <si>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</si>
  <si>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</si>
  <si>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</si>
  <si>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</si>
  <si>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</si>
  <si>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</si>
  <si>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</si>
  <si>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</si>
  <si>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</si>
  <si>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</si>
  <si>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</si>
  <si>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</si>
  <si>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</si>
  <si>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</si>
  <si>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</si>
  <si>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</si>
  <si>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</si>
  <si>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</si>
  <si>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</si>
  <si>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</si>
  <si>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</si>
  <si>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</si>
  <si>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</si>
  <si>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</si>
  <si>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</si>
  <si>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</si>
  <si>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</si>
  <si>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</si>
  <si>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</si>
  <si>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</si>
  <si>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</si>
  <si>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</si>
  <si>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</si>
  <si>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</si>
  <si>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</si>
  <si>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</si>
  <si>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</si>
  <si>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</si>
  <si>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</si>
  <si>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</si>
  <si>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</si>
  <si>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</si>
  <si>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</si>
  <si>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</si>
  <si>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</si>
  <si>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</si>
  <si>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</si>
  <si>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</si>
  <si>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</si>
  <si>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</si>
  <si>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</si>
  <si>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</si>
  <si>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</si>
  <si>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</si>
  <si>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</si>
  <si>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</si>
  <si>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</si>
  <si>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</si>
  <si>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</si>
  <si>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</si>
  <si>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</si>
  <si>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</si>
  <si>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</si>
  <si>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</si>
  <si>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</si>
  <si>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</si>
  <si>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</si>
  <si>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</si>
  <si>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</si>
  <si>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</si>
  <si>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</si>
  <si>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</si>
  <si>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</si>
  <si>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</si>
  <si>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</si>
  <si>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</si>
  <si>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</si>
  <si>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</si>
  <si>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</si>
  <si>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</si>
  <si>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</si>
  <si>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</si>
  <si>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</si>
  <si>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</si>
  <si>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</si>
  <si>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</si>
  <si>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</si>
  <si>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</si>
  <si>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</si>
  <si>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</si>
  <si>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</si>
  <si>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</si>
  <si>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</si>
  <si>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</si>
  <si>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</si>
  <si>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</si>
  <si>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</si>
  <si>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</si>
  <si>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</si>
  <si>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</si>
  <si>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</si>
  <si>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</si>
  <si>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</si>
  <si>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</si>
  <si>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</si>
  <si>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</si>
  <si>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</si>
  <si>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</si>
  <si>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</si>
  <si>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</si>
  <si>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</si>
  <si>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</si>
  <si>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</si>
  <si>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</si>
  <si>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</si>
  <si>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</si>
  <si>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</si>
  <si>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</si>
  <si>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</si>
  <si>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</si>
  <si>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</si>
  <si>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</si>
  <si>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</si>
  <si>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</si>
  <si>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</si>
  <si>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</si>
  <si>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</si>
  <si>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</si>
  <si>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</si>
  <si>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</si>
  <si>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</si>
  <si>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</si>
  <si>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</si>
  <si>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</si>
  <si>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</si>
  <si>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</si>
  <si>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</si>
  <si>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</si>
  <si>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</si>
  <si>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</si>
  <si>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</si>
  <si>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</si>
  <si>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</si>
  <si>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</si>
  <si>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</si>
  <si>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</si>
  <si>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</si>
  <si>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</si>
  <si>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</si>
  <si>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</si>
  <si>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</si>
  <si>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</si>
  <si>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</si>
  <si>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</si>
  <si>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</si>
  <si>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</si>
  <si>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</si>
  <si>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</si>
  <si>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</si>
  <si>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</si>
  <si>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</si>
  <si>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</si>
  <si>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</si>
  <si>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</si>
  <si>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</si>
  <si>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</si>
  <si>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</si>
  <si>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</si>
  <si>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</si>
  <si>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</si>
  <si>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</si>
  <si>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</si>
  <si>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КАМБАНА ИНВЕСТ ЕАД</t>
  </si>
  <si>
    <t>203840549</t>
  </si>
  <si>
    <t>ДИМИТЪР ЧЕРНЕВ ЯНКОВ</t>
  </si>
  <si>
    <t>Изпълнителен директор</t>
  </si>
  <si>
    <t>гр. Бургас, ул. Рилска 9, ет.1</t>
  </si>
  <si>
    <t>kambanainvest@gmail.com</t>
  </si>
  <si>
    <t>kambanainvest.com</t>
  </si>
  <si>
    <t>http://www.infostock.bg/</t>
  </si>
  <si>
    <t>Илиана Манолова</t>
  </si>
  <si>
    <t>Счетоводител</t>
  </si>
  <si>
    <t>1. КАМБАНА БУРГАС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</si>
</sst>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3" xfId="12" applyFont="1" applyFill="1" applyBorder="1" applyAlignment="1">
      <alignment horizontal="center" vertical="center"/>
    </xf>
    <xf numFmtId="0" fontId="3" fillId="0" borderId="33" xfId="0" applyFont="1" applyBorder="1" applyAlignment="1">
      <alignment vertical="center" wrapText="1"/>
    </xf>
    <xf numFmtId="0" fontId="3" fillId="0" borderId="33" xfId="12" applyFont="1" applyBorder="1" applyAlignment="1">
      <alignment horizontal="center" vertical="center" wrapText="1"/>
    </xf>
    <xf numFmtId="0" fontId="24" fillId="7" borderId="33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3" xfId="12" applyNumberFormat="1" applyFont="1" applyBorder="1" applyAlignment="1">
      <alignment horizontal="right" vertical="center" wrapText="1" indent="1"/>
    </xf>
    <xf numFmtId="10" fontId="3" fillId="0" borderId="33" xfId="13" applyNumberFormat="1" applyFont="1" applyFill="1" applyBorder="1" applyAlignment="1" applyProtection="1">
      <alignment horizontal="right" vertical="center" wrapText="1" indent="1"/>
    </xf>
    <xf numFmtId="0" fontId="25" fillId="7" borderId="34" xfId="0" applyFont="1" applyFill="1" applyBorder="1" applyAlignment="1">
      <alignment horizontal="left" vertical="center"/>
    </xf>
    <xf numFmtId="0" fontId="25" fillId="7" borderId="35" xfId="0" applyFont="1" applyFill="1" applyBorder="1" applyAlignment="1">
      <alignment horizontal="left" vertical="center"/>
    </xf>
    <xf numFmtId="0" fontId="26" fillId="7" borderId="36" xfId="0" applyFont="1" applyFill="1" applyBorder="1" applyAlignment="1">
      <alignment horizontal="left" indent="2"/>
    </xf>
    <xf numFmtId="10" fontId="3" fillId="0" borderId="33" xfId="12" applyNumberFormat="1" applyFont="1" applyBorder="1" applyAlignment="1">
      <alignment horizontal="right" vertical="center" wrapText="1" indent="1"/>
    </xf>
    <xf numFmtId="0" fontId="24" fillId="7" borderId="36" xfId="0" applyFont="1" applyFill="1" applyBorder="1" applyAlignment="1">
      <alignment horizontal="center" vertical="center" wrapText="1"/>
    </xf>
    <xf numFmtId="4" fontId="3" fillId="0" borderId="33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7" xfId="0" applyFont="1" applyBorder="1" applyAlignment="1">
      <alignment horizontal="center" vertical="center"/>
    </xf>
    <xf numFmtId="0" fontId="27" fillId="0" borderId="37" xfId="0" applyFont="1" applyBorder="1" applyAlignment="1">
      <alignment horizontal="center" vertical="center" wrapText="1"/>
    </xf>
    <xf numFmtId="0" fontId="28" fillId="8" borderId="37" xfId="0" applyFont="1" applyFill="1" applyBorder="1" applyAlignment="1">
      <alignment horizontal="center" vertical="center"/>
    </xf>
    <xf numFmtId="0" fontId="28" fillId="9" borderId="37" xfId="0" applyFont="1" applyFill="1" applyBorder="1" applyAlignment="1">
      <alignment horizontal="center" vertical="center"/>
    </xf>
    <xf numFmtId="0" fontId="28" fillId="10" borderId="37" xfId="0" applyFont="1" applyFill="1" applyBorder="1" applyAlignment="1">
      <alignment horizontal="center" vertical="center"/>
    </xf>
    <xf numFmtId="0" fontId="28" fillId="11" borderId="37" xfId="0" applyFont="1" applyFill="1" applyBorder="1" applyAlignment="1">
      <alignment horizontal="center" vertical="center"/>
    </xf>
    <xf numFmtId="3" fontId="29" fillId="0" borderId="37" xfId="0" applyNumberFormat="1" applyFont="1" applyBorder="1" applyAlignment="1">
      <alignment horizontal="right" vertical="center" indent="1"/>
    </xf>
    <xf numFmtId="0" fontId="30" fillId="0" borderId="37" xfId="0" applyFont="1" applyBorder="1" applyAlignment="1">
      <alignment horizontal="center" vertical="center"/>
    </xf>
    <xf numFmtId="0" fontId="30" fillId="0" borderId="37" xfId="0" applyFont="1" applyBorder="1" applyAlignment="1">
      <alignment horizontal="center" vertical="center" wrapText="1"/>
    </xf>
    <xf numFmtId="3" fontId="3" fillId="0" borderId="33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2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7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32" xfId="3" applyNumberFormat="1" applyFill="1" applyBorder="1" applyAlignment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2000000}"/>
    <cellStyle name="Normal 2" xfId="5" xr:uid="{00000000-0005-0000-0000-000003000000}"/>
    <cellStyle name="Normal_El. 7.5" xfId="6" xr:uid="{00000000-0005-0000-0000-000004000000}"/>
    <cellStyle name="Normal_Spravki_kod" xfId="7" xr:uid="{00000000-0005-0000-0000-000005000000}"/>
    <cellStyle name="Normal_Баланс" xfId="8" xr:uid="{00000000-0005-0000-0000-000006000000}"/>
    <cellStyle name="Normal_Отч.парич.поток" xfId="9" xr:uid="{00000000-0005-0000-0000-000007000000}"/>
    <cellStyle name="Normal_Отч.прих-разх" xfId="10" xr:uid="{00000000-0005-0000-0000-000008000000}"/>
    <cellStyle name="Normal_Отч.собств.кап." xfId="11" xr:uid="{00000000-0005-0000-0000-000009000000}"/>
    <cellStyle name="Normal_Финансов отчет" xfId="12" xr:uid="{00000000-0005-0000-0000-00000A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fostock.bg/" TargetMode="External"/><Relationship Id="rId1" Type="http://schemas.openxmlformats.org/officeDocument/2006/relationships/hyperlink" Target="mailto:kambanainvest@gmail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topLeftCell="A5" zoomScaleNormal="100" zoomScaleSheetLayoutView="100" workbookViewId="0">
      <selection activeCell="E10" sqref="E10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45930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45951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Илиана Манолова</v>
      </c>
    </row>
    <row r="4" spans="1:27">
      <c r="A4" s="402" t="s">
        <v>913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45930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45951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903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918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919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/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316"/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3" t="s">
        <v>920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09" t="s">
        <v>921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34" t="s">
        <v>922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923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924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3" r:id="rId1" xr:uid="{FBE2A853-33DA-4505-AE54-4C63D817605F}"/>
    <hyperlink ref="B25" r:id="rId2" xr:uid="{5B0D55EE-7CE4-4E1B-A23D-6261F9673B71}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abSelected="1" view="pageBreakPreview" topLeftCell="A16" zoomScaleNormal="85" zoomScaleSheetLayoutView="100" workbookViewId="0">
      <selection activeCell="G34" sqref="G34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КАМБАНА ИНВЕСТ ЕАД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203840549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/>
      <c r="D12" s="107"/>
      <c r="E12" s="62" t="s">
        <v>39</v>
      </c>
      <c r="F12" s="66" t="s">
        <v>40</v>
      </c>
      <c r="G12" s="108">
        <v>5000</v>
      </c>
      <c r="H12" s="107">
        <v>5000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>
        <v>5000</v>
      </c>
      <c r="H13" s="107">
        <v>5000</v>
      </c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/>
      <c r="D14" s="107"/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/>
      <c r="D15" s="107"/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/>
      <c r="D17" s="107"/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5000</v>
      </c>
      <c r="H18" s="345">
        <f>H12+H15+H16+H17</f>
        <v>5000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0</v>
      </c>
      <c r="D20" s="333">
        <f>SUM(D12:D19)</f>
        <v>0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/>
      <c r="D21" s="233"/>
      <c r="E21" s="62" t="s">
        <v>74</v>
      </c>
      <c r="F21" s="66" t="s">
        <v>75</v>
      </c>
      <c r="G21" s="108"/>
      <c r="H21" s="107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0</v>
      </c>
      <c r="H22" s="331">
        <f>SUM(H23:H25)</f>
        <v>0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/>
      <c r="H23" s="107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0</v>
      </c>
      <c r="H26" s="333">
        <f>H20+H21+H22</f>
        <v>0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f>SUM(G29:G31)</f>
        <v>4858</v>
      </c>
      <c r="H28" s="331">
        <f>SUM(H29:H31)</f>
        <v>5945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>
        <v>8972</v>
      </c>
      <c r="H29" s="107">
        <v>8972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-4114</v>
      </c>
      <c r="H30" s="107">
        <v>-3027</v>
      </c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/>
      <c r="H32" s="107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>
        <v>-646</v>
      </c>
      <c r="H33" s="107">
        <v>-1087</v>
      </c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4212</v>
      </c>
      <c r="H34" s="333">
        <f>H28+H32+H33</f>
        <v>4858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29323</v>
      </c>
      <c r="D35" s="331">
        <f>SUM(D36:D39)</f>
        <v>29323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>
        <v>29323</v>
      </c>
      <c r="D36" s="107">
        <v>29323</v>
      </c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9212</v>
      </c>
      <c r="H37" s="335">
        <f>H26+H18+H34</f>
        <v>9858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29323</v>
      </c>
      <c r="D46" s="333">
        <f>D35+D40+D45</f>
        <v>29323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>
        <v>5546</v>
      </c>
      <c r="D48" s="107">
        <v>6142</v>
      </c>
      <c r="E48" s="112" t="s">
        <v>163</v>
      </c>
      <c r="F48" s="66" t="s">
        <v>164</v>
      </c>
      <c r="G48" s="108">
        <v>35193</v>
      </c>
      <c r="H48" s="107">
        <v>35205</v>
      </c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35193</v>
      </c>
      <c r="H50" s="331">
        <f>SUM(H44:H49)</f>
        <v>35205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5546</v>
      </c>
      <c r="D52" s="333">
        <f>SUM(D48:D51)</f>
        <v>6142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/>
      <c r="H54" s="107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34869</v>
      </c>
      <c r="D56" s="337">
        <f>D20+D21+D22+D28+D33+D46+D52+D54+D55</f>
        <v>35465</v>
      </c>
      <c r="E56" s="71" t="s">
        <v>190</v>
      </c>
      <c r="F56" s="70" t="s">
        <v>191</v>
      </c>
      <c r="G56" s="334">
        <f>G50+G52+G53+G54+G55</f>
        <v>35193</v>
      </c>
      <c r="H56" s="335">
        <f>H50+H52+H53+H54+H55</f>
        <v>35205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>
        <v>607</v>
      </c>
      <c r="H60" s="107">
        <v>337</v>
      </c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3</v>
      </c>
      <c r="H61" s="331">
        <f>SUM(H62:H68)</f>
        <v>3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2</v>
      </c>
      <c r="H62" s="107">
        <v>2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/>
      <c r="H64" s="107"/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/>
      <c r="H66" s="107"/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1</v>
      </c>
      <c r="H67" s="107">
        <v>1</v>
      </c>
    </row>
    <row r="68" spans="1:13">
      <c r="A68" s="62" t="s">
        <v>227</v>
      </c>
      <c r="B68" s="64" t="s">
        <v>228</v>
      </c>
      <c r="C68" s="108">
        <v>7468</v>
      </c>
      <c r="D68" s="107">
        <v>7138</v>
      </c>
      <c r="E68" s="62" t="s">
        <v>229</v>
      </c>
      <c r="F68" s="66" t="s">
        <v>230</v>
      </c>
      <c r="G68" s="108"/>
      <c r="H68" s="107"/>
    </row>
    <row r="69" spans="1:13">
      <c r="A69" s="62" t="s">
        <v>231</v>
      </c>
      <c r="B69" s="64" t="s">
        <v>232</v>
      </c>
      <c r="C69" s="108">
        <v>1707</v>
      </c>
      <c r="D69" s="107">
        <v>1707</v>
      </c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>
        <v>571</v>
      </c>
      <c r="D70" s="107">
        <v>571</v>
      </c>
      <c r="E70" s="62" t="s">
        <v>236</v>
      </c>
      <c r="F70" s="66" t="s">
        <v>237</v>
      </c>
      <c r="G70" s="108"/>
      <c r="H70" s="107"/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610</v>
      </c>
      <c r="H71" s="333">
        <f>H59+H60+H61+H69+H70</f>
        <v>340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350</v>
      </c>
      <c r="D75" s="107">
        <v>350</v>
      </c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10096</v>
      </c>
      <c r="D76" s="333">
        <f>SUM(D68:D75)</f>
        <v>9766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610</v>
      </c>
      <c r="H79" s="335">
        <f>H71+H73+H75+H77</f>
        <v>340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50</v>
      </c>
      <c r="D89" s="107">
        <v>172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50</v>
      </c>
      <c r="D92" s="333">
        <f>SUM(D88:D91)</f>
        <v>172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10146</v>
      </c>
      <c r="D94" s="337">
        <f>D65+D76+D85+D92+D93</f>
        <v>9938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45015</v>
      </c>
      <c r="D95" s="339">
        <f>D94+D56</f>
        <v>45403</v>
      </c>
      <c r="E95" s="138" t="s">
        <v>288</v>
      </c>
      <c r="F95" s="245" t="s">
        <v>289</v>
      </c>
      <c r="G95" s="338">
        <f>G37+G40+G56+G79</f>
        <v>45015</v>
      </c>
      <c r="H95" s="339">
        <f>H37+H40+H56+H79</f>
        <v>45403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6">
        <f>pdeReportingDate</f>
        <v>45951</v>
      </c>
      <c r="C98" s="436"/>
      <c r="D98" s="436"/>
      <c r="E98" s="436"/>
      <c r="F98" s="436"/>
      <c r="G98" s="436"/>
      <c r="H98" s="436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7" t="str">
        <f>authorName</f>
        <v>Илиана Манолова</v>
      </c>
      <c r="C100" s="437"/>
      <c r="D100" s="437"/>
      <c r="E100" s="437"/>
      <c r="F100" s="437"/>
      <c r="G100" s="437"/>
      <c r="H100" s="437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8"/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291</v>
      </c>
      <c r="C103" s="435"/>
      <c r="D103" s="435"/>
      <c r="E103" s="435"/>
      <c r="M103" s="69"/>
    </row>
    <row r="104" spans="1:13" ht="21.75" customHeight="1">
      <c r="A104" s="414"/>
      <c r="B104" s="435" t="s">
        <v>291</v>
      </c>
      <c r="C104" s="435"/>
      <c r="D104" s="435"/>
      <c r="E104" s="435"/>
    </row>
    <row r="105" spans="1:13" ht="21.75" customHeight="1">
      <c r="A105" s="414"/>
      <c r="B105" s="435" t="s">
        <v>291</v>
      </c>
      <c r="C105" s="435"/>
      <c r="D105" s="435"/>
      <c r="E105" s="435"/>
      <c r="M105" s="69"/>
    </row>
    <row r="106" spans="1:13" ht="21.75" customHeight="1">
      <c r="A106" s="414"/>
      <c r="B106" s="435" t="s">
        <v>291</v>
      </c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9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C27" zoomScaleNormal="70" zoomScaleSheetLayoutView="100" workbookViewId="0">
      <selection activeCell="D20" sqref="D20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КАМБАНА ИНВЕСТ ЕАД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203840549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/>
      <c r="D12" s="223"/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52</v>
      </c>
      <c r="D13" s="223">
        <v>116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/>
      <c r="D14" s="223"/>
      <c r="E14" s="105" t="s">
        <v>309</v>
      </c>
      <c r="F14" s="149" t="s">
        <v>310</v>
      </c>
      <c r="G14" s="222"/>
      <c r="H14" s="223"/>
    </row>
    <row r="15" spans="1:9">
      <c r="A15" s="105" t="s">
        <v>311</v>
      </c>
      <c r="B15" s="103" t="s">
        <v>312</v>
      </c>
      <c r="C15" s="222">
        <v>28</v>
      </c>
      <c r="D15" s="223">
        <v>25</v>
      </c>
      <c r="E15" s="105" t="s">
        <v>95</v>
      </c>
      <c r="F15" s="149" t="s">
        <v>313</v>
      </c>
      <c r="G15" s="222"/>
      <c r="H15" s="223">
        <v>16</v>
      </c>
    </row>
    <row r="16" spans="1:9">
      <c r="A16" s="105" t="s">
        <v>314</v>
      </c>
      <c r="B16" s="103" t="s">
        <v>315</v>
      </c>
      <c r="C16" s="222">
        <v>5</v>
      </c>
      <c r="D16" s="223">
        <v>5</v>
      </c>
      <c r="E16" s="145" t="s">
        <v>68</v>
      </c>
      <c r="F16" s="171" t="s">
        <v>316</v>
      </c>
      <c r="G16" s="359">
        <f>SUM(G12:G15)</f>
        <v>0</v>
      </c>
      <c r="H16" s="360">
        <f>SUM(H12:H15)</f>
        <v>16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/>
      <c r="D19" s="223">
        <v>14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85</v>
      </c>
      <c r="D22" s="360">
        <f>SUM(D12:D18)+D19</f>
        <v>160</v>
      </c>
      <c r="E22" s="105" t="s">
        <v>333</v>
      </c>
      <c r="F22" s="146" t="s">
        <v>334</v>
      </c>
      <c r="G22" s="222">
        <v>515</v>
      </c>
      <c r="H22" s="223">
        <v>504</v>
      </c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>
        <v>1073</v>
      </c>
      <c r="D25" s="223">
        <v>1439</v>
      </c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>
        <v>1</v>
      </c>
      <c r="E27" s="145" t="s">
        <v>120</v>
      </c>
      <c r="F27" s="147" t="s">
        <v>350</v>
      </c>
      <c r="G27" s="359">
        <f>SUM(G22:G26)</f>
        <v>515</v>
      </c>
      <c r="H27" s="360">
        <f>SUM(H22:H26)</f>
        <v>504</v>
      </c>
    </row>
    <row r="28" spans="1:8">
      <c r="A28" s="105" t="s">
        <v>95</v>
      </c>
      <c r="B28" s="146" t="s">
        <v>351</v>
      </c>
      <c r="C28" s="222">
        <v>3</v>
      </c>
      <c r="D28" s="223">
        <v>83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1076</v>
      </c>
      <c r="D29" s="360">
        <f>SUM(D25:D28)</f>
        <v>1523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1161</v>
      </c>
      <c r="D31" s="161">
        <f>D29+D22</f>
        <v>1683</v>
      </c>
      <c r="E31" s="158" t="s">
        <v>355</v>
      </c>
      <c r="F31" s="173" t="s">
        <v>356</v>
      </c>
      <c r="G31" s="160">
        <f>G16+G18+G27</f>
        <v>515</v>
      </c>
      <c r="H31" s="161">
        <f>H16+H18+H27</f>
        <v>520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0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646</v>
      </c>
      <c r="H33" s="360">
        <f>IF((D31-H31)&gt;0,D31-H31,0)</f>
        <v>1163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1161</v>
      </c>
      <c r="D36" s="366">
        <f>D31-D34+D35</f>
        <v>1683</v>
      </c>
      <c r="E36" s="169" t="s">
        <v>371</v>
      </c>
      <c r="F36" s="163" t="s">
        <v>372</v>
      </c>
      <c r="G36" s="174">
        <f>G35-G34+G31</f>
        <v>515</v>
      </c>
      <c r="H36" s="175">
        <f>H35-H34+H31</f>
        <v>520</v>
      </c>
    </row>
    <row r="37" spans="1:8">
      <c r="A37" s="168" t="s">
        <v>373</v>
      </c>
      <c r="B37" s="140" t="s">
        <v>374</v>
      </c>
      <c r="C37" s="160">
        <f>IF((G36-C36)&gt;0,G36-C36,0)</f>
        <v>0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646</v>
      </c>
      <c r="H37" s="161">
        <f>IF((D36-H36)&gt;0,D36-H36,0)</f>
        <v>1163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0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/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/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0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646</v>
      </c>
      <c r="H42" s="152">
        <f>IF(H37&gt;0,IF(D38+H37&lt;0,0,D38+H37),IF(D37-D38&lt;0,D38-D37,0))</f>
        <v>1163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0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646</v>
      </c>
      <c r="H44" s="175">
        <f>IF(D42=0,IF(H42-H43&gt;0,H42-H43+D43,0),IF(D42-D43&lt;0,D43-D42+H43,0))</f>
        <v>1163</v>
      </c>
    </row>
    <row r="45" spans="1:8" ht="16.5" thickBot="1">
      <c r="A45" s="177" t="s">
        <v>396</v>
      </c>
      <c r="B45" s="178" t="s">
        <v>397</v>
      </c>
      <c r="C45" s="361">
        <f>C36+C38+C42</f>
        <v>1161</v>
      </c>
      <c r="D45" s="362">
        <f>D36+D38+D42</f>
        <v>1683</v>
      </c>
      <c r="E45" s="177" t="s">
        <v>398</v>
      </c>
      <c r="F45" s="179" t="s">
        <v>399</v>
      </c>
      <c r="G45" s="361">
        <f>G42+G36</f>
        <v>1161</v>
      </c>
      <c r="H45" s="362">
        <f>H42+H36</f>
        <v>1683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6">
        <f>pdeReportingDate</f>
        <v>45951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7" t="str">
        <f>authorName</f>
        <v>Илиана Манолова</v>
      </c>
      <c r="C52" s="437"/>
      <c r="D52" s="437"/>
      <c r="E52" s="437"/>
      <c r="F52" s="437"/>
      <c r="G52" s="437"/>
      <c r="H52" s="437"/>
    </row>
    <row r="53" spans="1:13" s="32" customFormat="1">
      <c r="A53" s="413"/>
      <c r="B53" s="54"/>
      <c r="C53" s="54"/>
      <c r="D53" s="54"/>
      <c r="E53" s="54"/>
      <c r="F53" s="54"/>
      <c r="G53" s="54"/>
      <c r="H53" s="54"/>
    </row>
    <row r="54" spans="1:13" s="32" customFormat="1">
      <c r="A54" s="413" t="s">
        <v>10</v>
      </c>
      <c r="B54" s="438"/>
      <c r="C54" s="438"/>
      <c r="D54" s="438"/>
      <c r="E54" s="438"/>
      <c r="F54" s="438"/>
      <c r="G54" s="438"/>
      <c r="H54" s="438"/>
    </row>
    <row r="55" spans="1:13" ht="15.75" customHeight="1">
      <c r="A55" s="414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4"/>
      <c r="B56" s="435" t="s">
        <v>291</v>
      </c>
      <c r="C56" s="435"/>
      <c r="D56" s="435"/>
      <c r="E56" s="435"/>
      <c r="F56" s="312"/>
      <c r="G56" s="34"/>
      <c r="H56" s="32"/>
    </row>
    <row r="57" spans="1:13" ht="15.75" customHeight="1">
      <c r="A57" s="414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4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4"/>
      <c r="B59" s="435"/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1" zoomScaleNormal="100" zoomScaleSheetLayoutView="80" workbookViewId="0">
      <selection activeCell="D46" sqref="D46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КАМБАНА ИНВЕСТ ЕАД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203840549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/>
      <c r="D11" s="107">
        <v>3515</v>
      </c>
    </row>
    <row r="12" spans="1:13">
      <c r="A12" s="184" t="s">
        <v>406</v>
      </c>
      <c r="B12" s="95" t="s">
        <v>407</v>
      </c>
      <c r="C12" s="108">
        <v>-65</v>
      </c>
      <c r="D12" s="107">
        <v>-113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-33</v>
      </c>
      <c r="D14" s="107">
        <v>-30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/>
      <c r="D15" s="107"/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/>
      <c r="D16" s="107"/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>
        <v>-1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-98</v>
      </c>
      <c r="D21" s="383">
        <f>SUM(D11:D20)</f>
        <v>3371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>
        <v>847</v>
      </c>
      <c r="D37" s="107">
        <v>46</v>
      </c>
    </row>
    <row r="38" spans="1:13">
      <c r="A38" s="184" t="s">
        <v>455</v>
      </c>
      <c r="B38" s="95" t="s">
        <v>456</v>
      </c>
      <c r="C38" s="108">
        <v>-871</v>
      </c>
      <c r="D38" s="107">
        <v>-3443</v>
      </c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>
        <f>SUM(C35:C42)</f>
        <v>-24</v>
      </c>
      <c r="D43" s="385">
        <f>SUM(D35:D42)</f>
        <v>-3397</v>
      </c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-122</v>
      </c>
      <c r="D44" s="213">
        <f>D43+D33+D21</f>
        <v>-26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172</v>
      </c>
      <c r="D45" s="215">
        <v>209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50</v>
      </c>
      <c r="D46" s="217">
        <f>D45+D44</f>
        <v>183</v>
      </c>
      <c r="G46" s="96"/>
      <c r="H46" s="96"/>
    </row>
    <row r="47" spans="1:13">
      <c r="A47" s="209" t="s">
        <v>473</v>
      </c>
      <c r="B47" s="218" t="s">
        <v>474</v>
      </c>
      <c r="C47" s="203">
        <v>50</v>
      </c>
      <c r="D47" s="204">
        <v>183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6">
        <f>pdeReportingDate</f>
        <v>45951</v>
      </c>
      <c r="C54" s="436"/>
      <c r="D54" s="436"/>
      <c r="E54" s="436"/>
      <c r="F54" s="415"/>
      <c r="G54" s="415"/>
      <c r="H54" s="415"/>
      <c r="M54" s="69"/>
    </row>
    <row r="55" spans="1:13" s="32" customFormat="1">
      <c r="A55" s="412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3" t="s">
        <v>290</v>
      </c>
      <c r="B56" s="437" t="str">
        <f>authorName</f>
        <v>Илиана Манолова</v>
      </c>
      <c r="C56" s="437"/>
      <c r="D56" s="437"/>
      <c r="E56" s="437"/>
      <c r="F56" s="54"/>
      <c r="G56" s="54"/>
      <c r="H56" s="54"/>
    </row>
    <row r="57" spans="1:13" s="32" customFormat="1">
      <c r="A57" s="413"/>
      <c r="B57" s="437"/>
      <c r="C57" s="437"/>
      <c r="D57" s="437"/>
      <c r="E57" s="437"/>
      <c r="F57" s="54"/>
      <c r="G57" s="54"/>
      <c r="H57" s="54"/>
    </row>
    <row r="58" spans="1:13" s="32" customFormat="1">
      <c r="A58" s="413" t="s">
        <v>10</v>
      </c>
      <c r="B58" s="437"/>
      <c r="C58" s="437"/>
      <c r="D58" s="437"/>
      <c r="E58" s="437"/>
      <c r="F58" s="54"/>
      <c r="G58" s="54"/>
      <c r="H58" s="54"/>
    </row>
    <row r="59" spans="1:13" s="26" customFormat="1">
      <c r="A59" s="414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4"/>
      <c r="B60" s="435" t="s">
        <v>291</v>
      </c>
      <c r="C60" s="435"/>
      <c r="D60" s="435"/>
      <c r="E60" s="435"/>
      <c r="F60" s="312"/>
      <c r="G60" s="34"/>
      <c r="H60" s="32"/>
    </row>
    <row r="61" spans="1:13">
      <c r="A61" s="414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4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4"/>
      <c r="B63" s="435"/>
      <c r="C63" s="435"/>
      <c r="D63" s="435"/>
      <c r="E63" s="435"/>
      <c r="F63" s="312"/>
      <c r="G63" s="34"/>
      <c r="H63" s="32"/>
    </row>
    <row r="64" spans="1:13">
      <c r="A64" s="414"/>
      <c r="B64" s="435"/>
      <c r="C64" s="435"/>
      <c r="D64" s="435"/>
      <c r="E64" s="435"/>
      <c r="F64" s="312"/>
      <c r="G64" s="34"/>
      <c r="H64" s="32"/>
    </row>
    <row r="65" spans="1:8">
      <c r="A65" s="414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12" zoomScaleNormal="100" zoomScaleSheetLayoutView="100" workbookViewId="0">
      <selection activeCell="J13" sqref="J13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КАМБАНА ИНВЕСТ ЕАД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203840549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5000</v>
      </c>
      <c r="D13" s="319">
        <f>'1-Баланс'!H20</f>
        <v>0</v>
      </c>
      <c r="E13" s="319">
        <f>'1-Баланс'!H21</f>
        <v>0</v>
      </c>
      <c r="F13" s="319">
        <f>'1-Баланс'!H23</f>
        <v>0</v>
      </c>
      <c r="G13" s="319">
        <f>'1-Баланс'!H24</f>
        <v>0</v>
      </c>
      <c r="H13" s="320"/>
      <c r="I13" s="319">
        <f>'1-Баланс'!H29+'1-Баланс'!H32</f>
        <v>8972</v>
      </c>
      <c r="J13" s="319">
        <f>'1-Баланс'!H30+'1-Баланс'!H33</f>
        <v>-4114</v>
      </c>
      <c r="K13" s="320"/>
      <c r="L13" s="319">
        <f>SUM(C13:K13)</f>
        <v>9858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5000</v>
      </c>
      <c r="D17" s="319">
        <f t="shared" ref="D17:M17" si="2">D13+D14</f>
        <v>0</v>
      </c>
      <c r="E17" s="319">
        <f t="shared" si="2"/>
        <v>0</v>
      </c>
      <c r="F17" s="319">
        <f t="shared" si="2"/>
        <v>0</v>
      </c>
      <c r="G17" s="319">
        <f t="shared" si="2"/>
        <v>0</v>
      </c>
      <c r="H17" s="319">
        <f t="shared" si="2"/>
        <v>0</v>
      </c>
      <c r="I17" s="319">
        <f t="shared" si="2"/>
        <v>8972</v>
      </c>
      <c r="J17" s="319">
        <f t="shared" si="2"/>
        <v>-4114</v>
      </c>
      <c r="K17" s="319">
        <f t="shared" si="2"/>
        <v>0</v>
      </c>
      <c r="L17" s="319">
        <f t="shared" si="1"/>
        <v>9858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0</v>
      </c>
      <c r="J18" s="319">
        <f>+'1-Баланс'!G33</f>
        <v>-646</v>
      </c>
      <c r="K18" s="320"/>
      <c r="L18" s="319">
        <f t="shared" si="1"/>
        <v>-646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/>
      <c r="J22" s="222"/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5000</v>
      </c>
      <c r="D31" s="319">
        <f t="shared" ref="D31:M31" si="6">D19+D22+D23+D26+D30+D29+D17+D18</f>
        <v>0</v>
      </c>
      <c r="E31" s="319">
        <f t="shared" si="6"/>
        <v>0</v>
      </c>
      <c r="F31" s="319">
        <f t="shared" si="6"/>
        <v>0</v>
      </c>
      <c r="G31" s="319">
        <f t="shared" si="6"/>
        <v>0</v>
      </c>
      <c r="H31" s="319">
        <f t="shared" si="6"/>
        <v>0</v>
      </c>
      <c r="I31" s="319">
        <f t="shared" si="6"/>
        <v>8972</v>
      </c>
      <c r="J31" s="319">
        <f t="shared" si="6"/>
        <v>-4760</v>
      </c>
      <c r="K31" s="319">
        <f t="shared" si="6"/>
        <v>0</v>
      </c>
      <c r="L31" s="319">
        <f t="shared" si="1"/>
        <v>9212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5000</v>
      </c>
      <c r="D34" s="322">
        <f t="shared" si="7"/>
        <v>0</v>
      </c>
      <c r="E34" s="322">
        <f t="shared" si="7"/>
        <v>0</v>
      </c>
      <c r="F34" s="322">
        <f t="shared" si="7"/>
        <v>0</v>
      </c>
      <c r="G34" s="322">
        <f t="shared" si="7"/>
        <v>0</v>
      </c>
      <c r="H34" s="322">
        <f t="shared" si="7"/>
        <v>0</v>
      </c>
      <c r="I34" s="322">
        <f t="shared" si="7"/>
        <v>8972</v>
      </c>
      <c r="J34" s="322">
        <f t="shared" si="7"/>
        <v>-4760</v>
      </c>
      <c r="K34" s="322">
        <f t="shared" si="7"/>
        <v>0</v>
      </c>
      <c r="L34" s="322">
        <f t="shared" si="1"/>
        <v>9212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6">
        <f>pdeReportingDate</f>
        <v>45951</v>
      </c>
      <c r="C38" s="436"/>
      <c r="D38" s="436"/>
      <c r="E38" s="436"/>
      <c r="F38" s="436"/>
      <c r="G38" s="436"/>
      <c r="H38" s="436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7" t="str">
        <f>authorName</f>
        <v>Илиана Манолова</v>
      </c>
      <c r="C40" s="437"/>
      <c r="D40" s="437"/>
      <c r="E40" s="437"/>
      <c r="F40" s="437"/>
      <c r="G40" s="437"/>
      <c r="H40" s="437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8"/>
      <c r="C42" s="438"/>
      <c r="D42" s="438"/>
      <c r="E42" s="438"/>
      <c r="F42" s="438"/>
      <c r="G42" s="438"/>
      <c r="H42" s="438"/>
    </row>
    <row r="43" spans="1:13">
      <c r="A43" s="414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4"/>
      <c r="B44" s="435" t="s">
        <v>291</v>
      </c>
      <c r="C44" s="435"/>
      <c r="D44" s="435"/>
      <c r="E44" s="435"/>
      <c r="F44" s="312"/>
      <c r="G44" s="34"/>
      <c r="H44" s="32"/>
    </row>
    <row r="45" spans="1:13">
      <c r="A45" s="414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4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4"/>
      <c r="B47" s="435"/>
      <c r="C47" s="435"/>
      <c r="D47" s="435"/>
      <c r="E47" s="435"/>
      <c r="F47" s="312"/>
      <c r="G47" s="34"/>
      <c r="H47" s="32"/>
    </row>
    <row r="48" spans="1:13">
      <c r="A48" s="414"/>
      <c r="B48" s="435"/>
      <c r="C48" s="435"/>
      <c r="D48" s="435"/>
      <c r="E48" s="435"/>
      <c r="F48" s="312"/>
      <c r="G48" s="34"/>
      <c r="H48" s="32"/>
    </row>
    <row r="49" spans="1:8">
      <c r="A49" s="414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zoomScale="70" zoomScaleNormal="70" zoomScaleSheetLayoutView="70" workbookViewId="0">
      <selection activeCell="D13" sqref="D13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КАМБАНА ИНВЕСТ ЕАД</v>
      </c>
      <c r="B3" s="39"/>
      <c r="C3" s="16"/>
      <c r="D3" s="19"/>
    </row>
    <row r="4" spans="1:7">
      <c r="A4" s="51" t="str">
        <f>CONCATENATE("ЕИК по БУЛСТАТ: ", pdeBulstat)</f>
        <v>ЕИК по БУЛСТАТ: 203840549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 t="s">
        <v>925</v>
      </c>
      <c r="B12" s="401"/>
      <c r="C12" s="65">
        <v>29323</v>
      </c>
      <c r="D12" s="65">
        <v>100</v>
      </c>
      <c r="E12" s="65"/>
      <c r="F12" s="226">
        <f>C12-E12</f>
        <v>29323</v>
      </c>
      <c r="G12" s="419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29323</v>
      </c>
      <c r="D27" s="228"/>
      <c r="E27" s="228">
        <f>SUM(E12:E26)</f>
        <v>0</v>
      </c>
      <c r="F27" s="228">
        <f>SUM(F12:F26)</f>
        <v>29323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29323</v>
      </c>
      <c r="D79" s="228"/>
      <c r="E79" s="228">
        <f>E78+E61+E44+E27</f>
        <v>0</v>
      </c>
      <c r="F79" s="228">
        <f>F78+F61+F44+F27</f>
        <v>29323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6">
        <f>pdeReportingDate</f>
        <v>45951</v>
      </c>
      <c r="C151" s="436"/>
      <c r="D151" s="436"/>
      <c r="E151" s="436"/>
      <c r="F151" s="436"/>
      <c r="G151" s="436"/>
      <c r="H151" s="436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7" t="str">
        <f>authorName</f>
        <v>Илиана Манолова</v>
      </c>
      <c r="C153" s="437"/>
      <c r="D153" s="437"/>
      <c r="E153" s="437"/>
      <c r="F153" s="437"/>
      <c r="G153" s="437"/>
      <c r="H153" s="437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4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4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4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4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4"/>
      <c r="B160" s="435"/>
      <c r="C160" s="435"/>
      <c r="D160" s="435"/>
      <c r="E160" s="435"/>
      <c r="F160" s="312"/>
      <c r="G160" s="34"/>
      <c r="H160" s="32"/>
    </row>
    <row r="161" spans="1:8">
      <c r="A161" s="414"/>
      <c r="B161" s="435"/>
      <c r="C161" s="435"/>
      <c r="D161" s="435"/>
      <c r="E161" s="435"/>
      <c r="F161" s="312"/>
      <c r="G161" s="34"/>
      <c r="H161" s="32"/>
    </row>
    <row r="162" spans="1:8">
      <c r="A162" s="414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КАМБАНА ИНВЕСТ ЕАД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30.09.2025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45015</v>
      </c>
      <c r="D6" s="422">
        <f t="shared" ref="D6:D15" si="0">C6-E6</f>
        <v>0</v>
      </c>
      <c r="E6" s="396">
        <f>'1-Баланс'!G95</f>
        <v>45015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9212</v>
      </c>
      <c r="D7" s="422">
        <f t="shared" si="0"/>
        <v>4212</v>
      </c>
      <c r="E7" s="396">
        <f>'1-Баланс'!G18</f>
        <v>5000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-646</v>
      </c>
      <c r="D8" s="422">
        <f t="shared" si="0"/>
        <v>0</v>
      </c>
      <c r="E8" s="396">
        <f>ABS('2-Отчет за доходите'!C44)-ABS('2-Отчет за доходите'!G44)</f>
        <v>-646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172</v>
      </c>
      <c r="D9" s="422">
        <f t="shared" si="0"/>
        <v>0</v>
      </c>
      <c r="E9" s="396">
        <f>'3-Отчет за паричния поток'!C45</f>
        <v>172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50</v>
      </c>
      <c r="D10" s="422">
        <f t="shared" si="0"/>
        <v>0</v>
      </c>
      <c r="E10" s="396">
        <f>'3-Отчет за паричния поток'!C46</f>
        <v>50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9212</v>
      </c>
      <c r="D11" s="422">
        <f t="shared" si="0"/>
        <v>0</v>
      </c>
      <c r="E11" s="396">
        <f>'4-Отчет за собствения капитал'!L34</f>
        <v>9212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29323</v>
      </c>
      <c r="D12" s="422">
        <f t="shared" si="0"/>
        <v>0</v>
      </c>
      <c r="E12" s="396">
        <f>'Справка 5'!C27+'Справка 5'!C97</f>
        <v>29323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 t="e">
        <f>(ABS('1-Баланс'!G32)-ABS('1-Баланс'!G33))/'2-Отчет за доходите'!G16</f>
        <v>#DIV/0!</v>
      </c>
      <c r="E3" s="419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-7.0125922709509333E-2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-1.8043180739044214E-2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-1.4350771964900588E-2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0.44358311800172268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16.632786885245903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16.632786885245903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8.1967213114754092E-2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8.1967213114754092E-2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 t="e">
        <f>'2-Отчет за доходите'!G16/('1-Баланс'!C20+'1-Баланс'!C21+'1-Баланс'!C22+'1-Баланс'!C28+'1-Баланс'!C65)</f>
        <v>#DIV/0!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0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0.79254588447246932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3.8865610073816761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0.79535710318782626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1073</v>
      </c>
      <c r="E21" s="416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0.11647850629613547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2.0834951456310677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33.367194780987887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КАМБАНА ИНВЕСТ ЕАД</v>
      </c>
      <c r="B3" s="424" t="str">
        <f t="shared" ref="B3:B34" si="1">pdeBulstat</f>
        <v>203840549</v>
      </c>
      <c r="C3" s="428">
        <f t="shared" ref="C3:C34" si="2">endDate</f>
        <v>45930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0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КАМБАНА ИНВЕСТ ЕАД</v>
      </c>
      <c r="B4" s="424" t="str">
        <f t="shared" si="1"/>
        <v>203840549</v>
      </c>
      <c r="C4" s="428">
        <f t="shared" si="2"/>
        <v>45930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КАМБАНА ИНВЕСТ ЕАД</v>
      </c>
      <c r="B5" s="424" t="str">
        <f t="shared" si="1"/>
        <v>203840549</v>
      </c>
      <c r="C5" s="428">
        <f t="shared" si="2"/>
        <v>45930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0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КАМБАНА ИНВЕСТ ЕАД</v>
      </c>
      <c r="B6" s="424" t="str">
        <f t="shared" si="1"/>
        <v>203840549</v>
      </c>
      <c r="C6" s="428">
        <f t="shared" si="2"/>
        <v>45930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0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КАМБАНА ИНВЕСТ ЕАД</v>
      </c>
      <c r="B7" s="424" t="str">
        <f t="shared" si="1"/>
        <v>203840549</v>
      </c>
      <c r="C7" s="428">
        <f t="shared" si="2"/>
        <v>45930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КАМБАНА ИНВЕСТ ЕАД</v>
      </c>
      <c r="B8" s="424" t="str">
        <f t="shared" si="1"/>
        <v>203840549</v>
      </c>
      <c r="C8" s="428">
        <f t="shared" si="2"/>
        <v>45930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0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КАМБАНА ИНВЕСТ ЕАД</v>
      </c>
      <c r="B9" s="424" t="str">
        <f t="shared" si="1"/>
        <v>203840549</v>
      </c>
      <c r="C9" s="428">
        <f t="shared" si="2"/>
        <v>45930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КАМБАНА ИНВЕСТ ЕАД</v>
      </c>
      <c r="B10" s="424" t="str">
        <f t="shared" si="1"/>
        <v>203840549</v>
      </c>
      <c r="C10" s="428">
        <f t="shared" si="2"/>
        <v>45930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КАМБАНА ИНВЕСТ ЕАД</v>
      </c>
      <c r="B11" s="424" t="str">
        <f t="shared" si="1"/>
        <v>203840549</v>
      </c>
      <c r="C11" s="428">
        <f t="shared" si="2"/>
        <v>45930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0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КАМБАНА ИНВЕСТ ЕАД</v>
      </c>
      <c r="B12" s="424" t="str">
        <f t="shared" si="1"/>
        <v>203840549</v>
      </c>
      <c r="C12" s="428">
        <f t="shared" si="2"/>
        <v>45930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0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КАМБАНА ИНВЕСТ ЕАД</v>
      </c>
      <c r="B13" s="424" t="str">
        <f t="shared" si="1"/>
        <v>203840549</v>
      </c>
      <c r="C13" s="428">
        <f t="shared" si="2"/>
        <v>45930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КАМБАНА ИНВЕСТ ЕАД</v>
      </c>
      <c r="B14" s="424" t="str">
        <f t="shared" si="1"/>
        <v>203840549</v>
      </c>
      <c r="C14" s="428">
        <f t="shared" si="2"/>
        <v>45930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КАМБАНА ИНВЕСТ ЕАД</v>
      </c>
      <c r="B15" s="424" t="str">
        <f t="shared" si="1"/>
        <v>203840549</v>
      </c>
      <c r="C15" s="428">
        <f t="shared" si="2"/>
        <v>45930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КАМБАНА ИНВЕСТ ЕАД</v>
      </c>
      <c r="B16" s="424" t="str">
        <f t="shared" si="1"/>
        <v>203840549</v>
      </c>
      <c r="C16" s="428">
        <f t="shared" si="2"/>
        <v>45930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КАМБАНА ИНВЕСТ ЕАД</v>
      </c>
      <c r="B17" s="424" t="str">
        <f t="shared" si="1"/>
        <v>203840549</v>
      </c>
      <c r="C17" s="428">
        <f t="shared" si="2"/>
        <v>45930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КАМБАНА ИНВЕСТ ЕАД</v>
      </c>
      <c r="B18" s="424" t="str">
        <f t="shared" si="1"/>
        <v>203840549</v>
      </c>
      <c r="C18" s="428">
        <f t="shared" si="2"/>
        <v>45930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КАМБАНА ИНВЕСТ ЕАД</v>
      </c>
      <c r="B19" s="424" t="str">
        <f t="shared" si="1"/>
        <v>203840549</v>
      </c>
      <c r="C19" s="428">
        <f t="shared" si="2"/>
        <v>45930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КАМБАНА ИНВЕСТ ЕАД</v>
      </c>
      <c r="B20" s="424" t="str">
        <f t="shared" si="1"/>
        <v>203840549</v>
      </c>
      <c r="C20" s="428">
        <f t="shared" si="2"/>
        <v>45930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КАМБАНА ИНВЕСТ ЕАД</v>
      </c>
      <c r="B21" s="424" t="str">
        <f t="shared" si="1"/>
        <v>203840549</v>
      </c>
      <c r="C21" s="428">
        <f t="shared" si="2"/>
        <v>45930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КАМБАНА ИНВЕСТ ЕАД</v>
      </c>
      <c r="B22" s="424" t="str">
        <f t="shared" si="1"/>
        <v>203840549</v>
      </c>
      <c r="C22" s="428">
        <f t="shared" si="2"/>
        <v>45930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29323</v>
      </c>
    </row>
    <row r="23" spans="1:8">
      <c r="A23" s="424" t="str">
        <f t="shared" si="0"/>
        <v>КАМБАНА ИНВЕСТ ЕАД</v>
      </c>
      <c r="B23" s="424" t="str">
        <f t="shared" si="1"/>
        <v>203840549</v>
      </c>
      <c r="C23" s="428">
        <f t="shared" si="2"/>
        <v>45930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29323</v>
      </c>
    </row>
    <row r="24" spans="1:8">
      <c r="A24" s="424" t="str">
        <f t="shared" si="0"/>
        <v>КАМБАНА ИНВЕСТ ЕАД</v>
      </c>
      <c r="B24" s="424" t="str">
        <f t="shared" si="1"/>
        <v>203840549</v>
      </c>
      <c r="C24" s="428">
        <f t="shared" si="2"/>
        <v>45930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КАМБАНА ИНВЕСТ ЕАД</v>
      </c>
      <c r="B25" s="424" t="str">
        <f t="shared" si="1"/>
        <v>203840549</v>
      </c>
      <c r="C25" s="428">
        <f t="shared" si="2"/>
        <v>45930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КАМБАНА ИНВЕСТ ЕАД</v>
      </c>
      <c r="B26" s="424" t="str">
        <f t="shared" si="1"/>
        <v>203840549</v>
      </c>
      <c r="C26" s="428">
        <f t="shared" si="2"/>
        <v>45930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КАМБАНА ИНВЕСТ ЕАД</v>
      </c>
      <c r="B27" s="424" t="str">
        <f t="shared" si="1"/>
        <v>203840549</v>
      </c>
      <c r="C27" s="428">
        <f t="shared" si="2"/>
        <v>45930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КАМБАНА ИНВЕСТ ЕАД</v>
      </c>
      <c r="B28" s="424" t="str">
        <f t="shared" si="1"/>
        <v>203840549</v>
      </c>
      <c r="C28" s="428">
        <f t="shared" si="2"/>
        <v>45930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КАМБАНА ИНВЕСТ ЕАД</v>
      </c>
      <c r="B29" s="424" t="str">
        <f t="shared" si="1"/>
        <v>203840549</v>
      </c>
      <c r="C29" s="428">
        <f t="shared" si="2"/>
        <v>45930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КАМБАНА ИНВЕСТ ЕАД</v>
      </c>
      <c r="B30" s="424" t="str">
        <f t="shared" si="1"/>
        <v>203840549</v>
      </c>
      <c r="C30" s="428">
        <f t="shared" si="2"/>
        <v>45930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КАМБАНА ИНВЕСТ ЕАД</v>
      </c>
      <c r="B31" s="424" t="str">
        <f t="shared" si="1"/>
        <v>203840549</v>
      </c>
      <c r="C31" s="428">
        <f t="shared" si="2"/>
        <v>45930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КАМБАНА ИНВЕСТ ЕАД</v>
      </c>
      <c r="B32" s="424" t="str">
        <f t="shared" si="1"/>
        <v>203840549</v>
      </c>
      <c r="C32" s="428">
        <f t="shared" si="2"/>
        <v>45930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КАМБАНА ИНВЕСТ ЕАД</v>
      </c>
      <c r="B33" s="424" t="str">
        <f t="shared" si="1"/>
        <v>203840549</v>
      </c>
      <c r="C33" s="428">
        <f t="shared" si="2"/>
        <v>45930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29323</v>
      </c>
    </row>
    <row r="34" spans="1:8">
      <c r="A34" s="424" t="str">
        <f t="shared" si="0"/>
        <v>КАМБАНА ИНВЕСТ ЕАД</v>
      </c>
      <c r="B34" s="424" t="str">
        <f t="shared" si="1"/>
        <v>203840549</v>
      </c>
      <c r="C34" s="428">
        <f t="shared" si="2"/>
        <v>45930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5546</v>
      </c>
    </row>
    <row r="35" spans="1:8">
      <c r="A35" s="424" t="str">
        <f t="shared" ref="A35:A66" si="3">pdeName</f>
        <v>КАМБАНА ИНВЕСТ ЕАД</v>
      </c>
      <c r="B35" s="424" t="str">
        <f t="shared" ref="B35:B66" si="4">pdeBulstat</f>
        <v>203840549</v>
      </c>
      <c r="C35" s="428">
        <f t="shared" ref="C35:C66" si="5">endDate</f>
        <v>45930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КАМБАНА ИНВЕСТ ЕАД</v>
      </c>
      <c r="B36" s="424" t="str">
        <f t="shared" si="4"/>
        <v>203840549</v>
      </c>
      <c r="C36" s="428">
        <f t="shared" si="5"/>
        <v>45930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КАМБАНА ИНВЕСТ ЕАД</v>
      </c>
      <c r="B37" s="424" t="str">
        <f t="shared" si="4"/>
        <v>203840549</v>
      </c>
      <c r="C37" s="428">
        <f t="shared" si="5"/>
        <v>45930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КАМБАНА ИНВЕСТ ЕАД</v>
      </c>
      <c r="B38" s="424" t="str">
        <f t="shared" si="4"/>
        <v>203840549</v>
      </c>
      <c r="C38" s="428">
        <f t="shared" si="5"/>
        <v>45930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5546</v>
      </c>
    </row>
    <row r="39" spans="1:8">
      <c r="A39" s="424" t="str">
        <f t="shared" si="3"/>
        <v>КАМБАНА ИНВЕСТ ЕАД</v>
      </c>
      <c r="B39" s="424" t="str">
        <f t="shared" si="4"/>
        <v>203840549</v>
      </c>
      <c r="C39" s="428">
        <f t="shared" si="5"/>
        <v>45930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КАМБАНА ИНВЕСТ ЕАД</v>
      </c>
      <c r="B40" s="424" t="str">
        <f t="shared" si="4"/>
        <v>203840549</v>
      </c>
      <c r="C40" s="428">
        <f t="shared" si="5"/>
        <v>45930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0</v>
      </c>
    </row>
    <row r="41" spans="1:8">
      <c r="A41" s="424" t="str">
        <f t="shared" si="3"/>
        <v>КАМБАНА ИНВЕСТ ЕАД</v>
      </c>
      <c r="B41" s="424" t="str">
        <f t="shared" si="4"/>
        <v>203840549</v>
      </c>
      <c r="C41" s="428">
        <f t="shared" si="5"/>
        <v>45930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34869</v>
      </c>
    </row>
    <row r="42" spans="1:8">
      <c r="A42" s="424" t="str">
        <f t="shared" si="3"/>
        <v>КАМБАНА ИНВЕСТ ЕАД</v>
      </c>
      <c r="B42" s="424" t="str">
        <f t="shared" si="4"/>
        <v>203840549</v>
      </c>
      <c r="C42" s="428">
        <f t="shared" si="5"/>
        <v>45930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КАМБАНА ИНВЕСТ ЕАД</v>
      </c>
      <c r="B43" s="424" t="str">
        <f t="shared" si="4"/>
        <v>203840549</v>
      </c>
      <c r="C43" s="428">
        <f t="shared" si="5"/>
        <v>45930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КАМБАНА ИНВЕСТ ЕАД</v>
      </c>
      <c r="B44" s="424" t="str">
        <f t="shared" si="4"/>
        <v>203840549</v>
      </c>
      <c r="C44" s="428">
        <f t="shared" si="5"/>
        <v>45930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КАМБАНА ИНВЕСТ ЕАД</v>
      </c>
      <c r="B45" s="424" t="str">
        <f t="shared" si="4"/>
        <v>203840549</v>
      </c>
      <c r="C45" s="428">
        <f t="shared" si="5"/>
        <v>45930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КАМБАНА ИНВЕСТ ЕАД</v>
      </c>
      <c r="B46" s="424" t="str">
        <f t="shared" si="4"/>
        <v>203840549</v>
      </c>
      <c r="C46" s="428">
        <f t="shared" si="5"/>
        <v>45930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КАМБАНА ИНВЕСТ ЕАД</v>
      </c>
      <c r="B47" s="424" t="str">
        <f t="shared" si="4"/>
        <v>203840549</v>
      </c>
      <c r="C47" s="428">
        <f t="shared" si="5"/>
        <v>45930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КАМБАНА ИНВЕСТ ЕАД</v>
      </c>
      <c r="B48" s="424" t="str">
        <f t="shared" si="4"/>
        <v>203840549</v>
      </c>
      <c r="C48" s="428">
        <f t="shared" si="5"/>
        <v>45930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КАМБАНА ИНВЕСТ ЕАД</v>
      </c>
      <c r="B49" s="424" t="str">
        <f t="shared" si="4"/>
        <v>203840549</v>
      </c>
      <c r="C49" s="428">
        <f t="shared" si="5"/>
        <v>45930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7468</v>
      </c>
    </row>
    <row r="50" spans="1:8">
      <c r="A50" s="424" t="str">
        <f t="shared" si="3"/>
        <v>КАМБАНА ИНВЕСТ ЕАД</v>
      </c>
      <c r="B50" s="424" t="str">
        <f t="shared" si="4"/>
        <v>203840549</v>
      </c>
      <c r="C50" s="428">
        <f t="shared" si="5"/>
        <v>45930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1707</v>
      </c>
    </row>
    <row r="51" spans="1:8">
      <c r="A51" s="424" t="str">
        <f t="shared" si="3"/>
        <v>КАМБАНА ИНВЕСТ ЕАД</v>
      </c>
      <c r="B51" s="424" t="str">
        <f t="shared" si="4"/>
        <v>203840549</v>
      </c>
      <c r="C51" s="428">
        <f t="shared" si="5"/>
        <v>45930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571</v>
      </c>
    </row>
    <row r="52" spans="1:8">
      <c r="A52" s="424" t="str">
        <f t="shared" si="3"/>
        <v>КАМБАНА ИНВЕСТ ЕАД</v>
      </c>
      <c r="B52" s="424" t="str">
        <f t="shared" si="4"/>
        <v>203840549</v>
      </c>
      <c r="C52" s="428">
        <f t="shared" si="5"/>
        <v>45930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КАМБАНА ИНВЕСТ ЕАД</v>
      </c>
      <c r="B53" s="424" t="str">
        <f t="shared" si="4"/>
        <v>203840549</v>
      </c>
      <c r="C53" s="428">
        <f t="shared" si="5"/>
        <v>45930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КАМБАНА ИНВЕСТ ЕАД</v>
      </c>
      <c r="B54" s="424" t="str">
        <f t="shared" si="4"/>
        <v>203840549</v>
      </c>
      <c r="C54" s="428">
        <f t="shared" si="5"/>
        <v>45930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КАМБАНА ИНВЕСТ ЕАД</v>
      </c>
      <c r="B55" s="424" t="str">
        <f t="shared" si="4"/>
        <v>203840549</v>
      </c>
      <c r="C55" s="428">
        <f t="shared" si="5"/>
        <v>45930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КАМБАНА ИНВЕСТ ЕАД</v>
      </c>
      <c r="B56" s="424" t="str">
        <f t="shared" si="4"/>
        <v>203840549</v>
      </c>
      <c r="C56" s="428">
        <f t="shared" si="5"/>
        <v>45930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350</v>
      </c>
    </row>
    <row r="57" spans="1:8">
      <c r="A57" s="424" t="str">
        <f t="shared" si="3"/>
        <v>КАМБАНА ИНВЕСТ ЕАД</v>
      </c>
      <c r="B57" s="424" t="str">
        <f t="shared" si="4"/>
        <v>203840549</v>
      </c>
      <c r="C57" s="428">
        <f t="shared" si="5"/>
        <v>45930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10096</v>
      </c>
    </row>
    <row r="58" spans="1:8">
      <c r="A58" s="424" t="str">
        <f t="shared" si="3"/>
        <v>КАМБАНА ИНВЕСТ ЕАД</v>
      </c>
      <c r="B58" s="424" t="str">
        <f t="shared" si="4"/>
        <v>203840549</v>
      </c>
      <c r="C58" s="428">
        <f t="shared" si="5"/>
        <v>45930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0</v>
      </c>
    </row>
    <row r="59" spans="1:8">
      <c r="A59" s="424" t="str">
        <f t="shared" si="3"/>
        <v>КАМБАНА ИНВЕСТ ЕАД</v>
      </c>
      <c r="B59" s="424" t="str">
        <f t="shared" si="4"/>
        <v>203840549</v>
      </c>
      <c r="C59" s="428">
        <f t="shared" si="5"/>
        <v>45930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КАМБАНА ИНВЕСТ ЕАД</v>
      </c>
      <c r="B60" s="424" t="str">
        <f t="shared" si="4"/>
        <v>203840549</v>
      </c>
      <c r="C60" s="428">
        <f t="shared" si="5"/>
        <v>45930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КАМБАНА ИНВЕСТ ЕАД</v>
      </c>
      <c r="B61" s="424" t="str">
        <f t="shared" si="4"/>
        <v>203840549</v>
      </c>
      <c r="C61" s="428">
        <f t="shared" si="5"/>
        <v>45930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0</v>
      </c>
    </row>
    <row r="62" spans="1:8">
      <c r="A62" s="424" t="str">
        <f t="shared" si="3"/>
        <v>КАМБАНА ИНВЕСТ ЕАД</v>
      </c>
      <c r="B62" s="424" t="str">
        <f t="shared" si="4"/>
        <v>203840549</v>
      </c>
      <c r="C62" s="428">
        <f t="shared" si="5"/>
        <v>45930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КАМБАНА ИНВЕСТ ЕАД</v>
      </c>
      <c r="B63" s="424" t="str">
        <f t="shared" si="4"/>
        <v>203840549</v>
      </c>
      <c r="C63" s="428">
        <f t="shared" si="5"/>
        <v>45930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КАМБАНА ИНВЕСТ ЕАД</v>
      </c>
      <c r="B64" s="424" t="str">
        <f t="shared" si="4"/>
        <v>203840549</v>
      </c>
      <c r="C64" s="428">
        <f t="shared" si="5"/>
        <v>45930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0</v>
      </c>
    </row>
    <row r="65" spans="1:8">
      <c r="A65" s="424" t="str">
        <f t="shared" si="3"/>
        <v>КАМБАНА ИНВЕСТ ЕАД</v>
      </c>
      <c r="B65" s="424" t="str">
        <f t="shared" si="4"/>
        <v>203840549</v>
      </c>
      <c r="C65" s="428">
        <f t="shared" si="5"/>
        <v>45930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КАМБАНА ИНВЕСТ ЕАД</v>
      </c>
      <c r="B66" s="424" t="str">
        <f t="shared" si="4"/>
        <v>203840549</v>
      </c>
      <c r="C66" s="428">
        <f t="shared" si="5"/>
        <v>45930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50</v>
      </c>
    </row>
    <row r="67" spans="1:8">
      <c r="A67" s="424" t="str">
        <f t="shared" ref="A67:A98" si="6">pdeName</f>
        <v>КАМБАНА ИНВЕСТ ЕАД</v>
      </c>
      <c r="B67" s="424" t="str">
        <f t="shared" ref="B67:B98" si="7">pdeBulstat</f>
        <v>203840549</v>
      </c>
      <c r="C67" s="428">
        <f t="shared" ref="C67:C98" si="8">endDate</f>
        <v>45930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КАМБАНА ИНВЕСТ ЕАД</v>
      </c>
      <c r="B68" s="424" t="str">
        <f t="shared" si="7"/>
        <v>203840549</v>
      </c>
      <c r="C68" s="428">
        <f t="shared" si="8"/>
        <v>45930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КАМБАНА ИНВЕСТ ЕАД</v>
      </c>
      <c r="B69" s="424" t="str">
        <f t="shared" si="7"/>
        <v>203840549</v>
      </c>
      <c r="C69" s="428">
        <f t="shared" si="8"/>
        <v>45930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50</v>
      </c>
    </row>
    <row r="70" spans="1:8">
      <c r="A70" s="424" t="str">
        <f t="shared" si="6"/>
        <v>КАМБАНА ИНВЕСТ ЕАД</v>
      </c>
      <c r="B70" s="424" t="str">
        <f t="shared" si="7"/>
        <v>203840549</v>
      </c>
      <c r="C70" s="428">
        <f t="shared" si="8"/>
        <v>45930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0</v>
      </c>
    </row>
    <row r="71" spans="1:8">
      <c r="A71" s="424" t="str">
        <f t="shared" si="6"/>
        <v>КАМБАНА ИНВЕСТ ЕАД</v>
      </c>
      <c r="B71" s="424" t="str">
        <f t="shared" si="7"/>
        <v>203840549</v>
      </c>
      <c r="C71" s="428">
        <f t="shared" si="8"/>
        <v>45930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10146</v>
      </c>
    </row>
    <row r="72" spans="1:8">
      <c r="A72" s="424" t="str">
        <f t="shared" si="6"/>
        <v>КАМБАНА ИНВЕСТ ЕАД</v>
      </c>
      <c r="B72" s="424" t="str">
        <f t="shared" si="7"/>
        <v>203840549</v>
      </c>
      <c r="C72" s="428">
        <f t="shared" si="8"/>
        <v>45930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45015</v>
      </c>
    </row>
    <row r="73" spans="1:8">
      <c r="A73" s="424" t="str">
        <f t="shared" si="6"/>
        <v>КАМБАНА ИНВЕСТ ЕАД</v>
      </c>
      <c r="B73" s="424" t="str">
        <f t="shared" si="7"/>
        <v>203840549</v>
      </c>
      <c r="C73" s="428">
        <f t="shared" si="8"/>
        <v>45930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5000</v>
      </c>
    </row>
    <row r="74" spans="1:8">
      <c r="A74" s="424" t="str">
        <f t="shared" si="6"/>
        <v>КАМБАНА ИНВЕСТ ЕАД</v>
      </c>
      <c r="B74" s="424" t="str">
        <f t="shared" si="7"/>
        <v>203840549</v>
      </c>
      <c r="C74" s="428">
        <f t="shared" si="8"/>
        <v>45930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5000</v>
      </c>
    </row>
    <row r="75" spans="1:8">
      <c r="A75" s="424" t="str">
        <f t="shared" si="6"/>
        <v>КАМБАНА ИНВЕСТ ЕАД</v>
      </c>
      <c r="B75" s="424" t="str">
        <f t="shared" si="7"/>
        <v>203840549</v>
      </c>
      <c r="C75" s="428">
        <f t="shared" si="8"/>
        <v>45930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КАМБАНА ИНВЕСТ ЕАД</v>
      </c>
      <c r="B76" s="424" t="str">
        <f t="shared" si="7"/>
        <v>203840549</v>
      </c>
      <c r="C76" s="428">
        <f t="shared" si="8"/>
        <v>45930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КАМБАНА ИНВЕСТ ЕАД</v>
      </c>
      <c r="B77" s="424" t="str">
        <f t="shared" si="7"/>
        <v>203840549</v>
      </c>
      <c r="C77" s="428">
        <f t="shared" si="8"/>
        <v>45930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КАМБАНА ИНВЕСТ ЕАД</v>
      </c>
      <c r="B78" s="424" t="str">
        <f t="shared" si="7"/>
        <v>203840549</v>
      </c>
      <c r="C78" s="428">
        <f t="shared" si="8"/>
        <v>45930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КАМБАНА ИНВЕСТ ЕАД</v>
      </c>
      <c r="B79" s="424" t="str">
        <f t="shared" si="7"/>
        <v>203840549</v>
      </c>
      <c r="C79" s="428">
        <f t="shared" si="8"/>
        <v>45930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5000</v>
      </c>
    </row>
    <row r="80" spans="1:8">
      <c r="A80" s="424" t="str">
        <f t="shared" si="6"/>
        <v>КАМБАНА ИНВЕСТ ЕАД</v>
      </c>
      <c r="B80" s="424" t="str">
        <f t="shared" si="7"/>
        <v>203840549</v>
      </c>
      <c r="C80" s="428">
        <f t="shared" si="8"/>
        <v>45930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0</v>
      </c>
    </row>
    <row r="81" spans="1:8">
      <c r="A81" s="424" t="str">
        <f t="shared" si="6"/>
        <v>КАМБАНА ИНВЕСТ ЕАД</v>
      </c>
      <c r="B81" s="424" t="str">
        <f t="shared" si="7"/>
        <v>203840549</v>
      </c>
      <c r="C81" s="428">
        <f t="shared" si="8"/>
        <v>45930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0</v>
      </c>
    </row>
    <row r="82" spans="1:8">
      <c r="A82" s="424" t="str">
        <f t="shared" si="6"/>
        <v>КАМБАНА ИНВЕСТ ЕАД</v>
      </c>
      <c r="B82" s="424" t="str">
        <f t="shared" si="7"/>
        <v>203840549</v>
      </c>
      <c r="C82" s="428">
        <f t="shared" si="8"/>
        <v>45930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0</v>
      </c>
    </row>
    <row r="83" spans="1:8">
      <c r="A83" s="424" t="str">
        <f t="shared" si="6"/>
        <v>КАМБАНА ИНВЕСТ ЕАД</v>
      </c>
      <c r="B83" s="424" t="str">
        <f t="shared" si="7"/>
        <v>203840549</v>
      </c>
      <c r="C83" s="428">
        <f t="shared" si="8"/>
        <v>45930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0</v>
      </c>
    </row>
    <row r="84" spans="1:8">
      <c r="A84" s="424" t="str">
        <f t="shared" si="6"/>
        <v>КАМБАНА ИНВЕСТ ЕАД</v>
      </c>
      <c r="B84" s="424" t="str">
        <f t="shared" si="7"/>
        <v>203840549</v>
      </c>
      <c r="C84" s="428">
        <f t="shared" si="8"/>
        <v>45930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КАМБАНА ИНВЕСТ ЕАД</v>
      </c>
      <c r="B85" s="424" t="str">
        <f t="shared" si="7"/>
        <v>203840549</v>
      </c>
      <c r="C85" s="428">
        <f t="shared" si="8"/>
        <v>45930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0</v>
      </c>
    </row>
    <row r="86" spans="1:8">
      <c r="A86" s="424" t="str">
        <f t="shared" si="6"/>
        <v>КАМБАНА ИНВЕСТ ЕАД</v>
      </c>
      <c r="B86" s="424" t="str">
        <f t="shared" si="7"/>
        <v>203840549</v>
      </c>
      <c r="C86" s="428">
        <f t="shared" si="8"/>
        <v>45930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0</v>
      </c>
    </row>
    <row r="87" spans="1:8">
      <c r="A87" s="424" t="str">
        <f t="shared" si="6"/>
        <v>КАМБАНА ИНВЕСТ ЕАД</v>
      </c>
      <c r="B87" s="424" t="str">
        <f t="shared" si="7"/>
        <v>203840549</v>
      </c>
      <c r="C87" s="428">
        <f t="shared" si="8"/>
        <v>45930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4858</v>
      </c>
    </row>
    <row r="88" spans="1:8">
      <c r="A88" s="424" t="str">
        <f t="shared" si="6"/>
        <v>КАМБАНА ИНВЕСТ ЕАД</v>
      </c>
      <c r="B88" s="424" t="str">
        <f t="shared" si="7"/>
        <v>203840549</v>
      </c>
      <c r="C88" s="428">
        <f t="shared" si="8"/>
        <v>45930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8972</v>
      </c>
    </row>
    <row r="89" spans="1:8">
      <c r="A89" s="424" t="str">
        <f t="shared" si="6"/>
        <v>КАМБАНА ИНВЕСТ ЕАД</v>
      </c>
      <c r="B89" s="424" t="str">
        <f t="shared" si="7"/>
        <v>203840549</v>
      </c>
      <c r="C89" s="428">
        <f t="shared" si="8"/>
        <v>45930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-4114</v>
      </c>
    </row>
    <row r="90" spans="1:8">
      <c r="A90" s="424" t="str">
        <f t="shared" si="6"/>
        <v>КАМБАНА ИНВЕСТ ЕАД</v>
      </c>
      <c r="B90" s="424" t="str">
        <f t="shared" si="7"/>
        <v>203840549</v>
      </c>
      <c r="C90" s="428">
        <f t="shared" si="8"/>
        <v>45930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КАМБАНА ИНВЕСТ ЕАД</v>
      </c>
      <c r="B91" s="424" t="str">
        <f t="shared" si="7"/>
        <v>203840549</v>
      </c>
      <c r="C91" s="428">
        <f t="shared" si="8"/>
        <v>45930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0</v>
      </c>
    </row>
    <row r="92" spans="1:8">
      <c r="A92" s="424" t="str">
        <f t="shared" si="6"/>
        <v>КАМБАНА ИНВЕСТ ЕАД</v>
      </c>
      <c r="B92" s="424" t="str">
        <f t="shared" si="7"/>
        <v>203840549</v>
      </c>
      <c r="C92" s="428">
        <f t="shared" si="8"/>
        <v>45930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-646</v>
      </c>
    </row>
    <row r="93" spans="1:8">
      <c r="A93" s="424" t="str">
        <f t="shared" si="6"/>
        <v>КАМБАНА ИНВЕСТ ЕАД</v>
      </c>
      <c r="B93" s="424" t="str">
        <f t="shared" si="7"/>
        <v>203840549</v>
      </c>
      <c r="C93" s="428">
        <f t="shared" si="8"/>
        <v>45930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4212</v>
      </c>
    </row>
    <row r="94" spans="1:8">
      <c r="A94" s="424" t="str">
        <f t="shared" si="6"/>
        <v>КАМБАНА ИНВЕСТ ЕАД</v>
      </c>
      <c r="B94" s="424" t="str">
        <f t="shared" si="7"/>
        <v>203840549</v>
      </c>
      <c r="C94" s="428">
        <f t="shared" si="8"/>
        <v>45930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9212</v>
      </c>
    </row>
    <row r="95" spans="1:8">
      <c r="A95" s="424" t="str">
        <f t="shared" si="6"/>
        <v>КАМБАНА ИНВЕСТ ЕАД</v>
      </c>
      <c r="B95" s="424" t="str">
        <f t="shared" si="7"/>
        <v>203840549</v>
      </c>
      <c r="C95" s="428">
        <f t="shared" si="8"/>
        <v>45930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КАМБАНА ИНВЕСТ ЕАД</v>
      </c>
      <c r="B96" s="424" t="str">
        <f t="shared" si="7"/>
        <v>203840549</v>
      </c>
      <c r="C96" s="428">
        <f t="shared" si="8"/>
        <v>45930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КАМБАНА ИНВЕСТ ЕАД</v>
      </c>
      <c r="B97" s="424" t="str">
        <f t="shared" si="7"/>
        <v>203840549</v>
      </c>
      <c r="C97" s="428">
        <f t="shared" si="8"/>
        <v>45930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КАМБАНА ИНВЕСТ ЕАД</v>
      </c>
      <c r="B98" s="424" t="str">
        <f t="shared" si="7"/>
        <v>203840549</v>
      </c>
      <c r="C98" s="428">
        <f t="shared" si="8"/>
        <v>45930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КАМБАНА ИНВЕСТ ЕАД</v>
      </c>
      <c r="B99" s="424" t="str">
        <f t="shared" ref="B99:B125" si="10">pdeBulstat</f>
        <v>203840549</v>
      </c>
      <c r="C99" s="428">
        <f t="shared" ref="C99:C125" si="11">endDate</f>
        <v>45930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КАМБАНА ИНВЕСТ ЕАД</v>
      </c>
      <c r="B100" s="424" t="str">
        <f t="shared" si="10"/>
        <v>203840549</v>
      </c>
      <c r="C100" s="428">
        <f t="shared" si="11"/>
        <v>45930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35193</v>
      </c>
    </row>
    <row r="101" spans="1:8">
      <c r="A101" s="424" t="str">
        <f t="shared" si="9"/>
        <v>КАМБАНА ИНВЕСТ ЕАД</v>
      </c>
      <c r="B101" s="424" t="str">
        <f t="shared" si="10"/>
        <v>203840549</v>
      </c>
      <c r="C101" s="428">
        <f t="shared" si="11"/>
        <v>45930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КАМБАНА ИНВЕСТ ЕАД</v>
      </c>
      <c r="B102" s="424" t="str">
        <f t="shared" si="10"/>
        <v>203840549</v>
      </c>
      <c r="C102" s="428">
        <f t="shared" si="11"/>
        <v>45930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35193</v>
      </c>
    </row>
    <row r="103" spans="1:8">
      <c r="A103" s="424" t="str">
        <f t="shared" si="9"/>
        <v>КАМБАНА ИНВЕСТ ЕАД</v>
      </c>
      <c r="B103" s="424" t="str">
        <f t="shared" si="10"/>
        <v>203840549</v>
      </c>
      <c r="C103" s="428">
        <f t="shared" si="11"/>
        <v>45930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КАМБАНА ИНВЕСТ ЕАД</v>
      </c>
      <c r="B104" s="424" t="str">
        <f t="shared" si="10"/>
        <v>203840549</v>
      </c>
      <c r="C104" s="428">
        <f t="shared" si="11"/>
        <v>45930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КАМБАНА ИНВЕСТ ЕАД</v>
      </c>
      <c r="B105" s="424" t="str">
        <f t="shared" si="10"/>
        <v>203840549</v>
      </c>
      <c r="C105" s="428">
        <f t="shared" si="11"/>
        <v>45930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0</v>
      </c>
    </row>
    <row r="106" spans="1:8">
      <c r="A106" s="424" t="str">
        <f t="shared" si="9"/>
        <v>КАМБАНА ИНВЕСТ ЕАД</v>
      </c>
      <c r="B106" s="424" t="str">
        <f t="shared" si="10"/>
        <v>203840549</v>
      </c>
      <c r="C106" s="428">
        <f t="shared" si="11"/>
        <v>45930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КАМБАНА ИНВЕСТ ЕАД</v>
      </c>
      <c r="B107" s="424" t="str">
        <f t="shared" si="10"/>
        <v>203840549</v>
      </c>
      <c r="C107" s="428">
        <f t="shared" si="11"/>
        <v>45930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35193</v>
      </c>
    </row>
    <row r="108" spans="1:8">
      <c r="A108" s="424" t="str">
        <f t="shared" si="9"/>
        <v>КАМБАНА ИНВЕСТ ЕАД</v>
      </c>
      <c r="B108" s="424" t="str">
        <f t="shared" si="10"/>
        <v>203840549</v>
      </c>
      <c r="C108" s="428">
        <f t="shared" si="11"/>
        <v>45930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КАМБАНА ИНВЕСТ ЕАД</v>
      </c>
      <c r="B109" s="424" t="str">
        <f t="shared" si="10"/>
        <v>203840549</v>
      </c>
      <c r="C109" s="428">
        <f t="shared" si="11"/>
        <v>45930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607</v>
      </c>
    </row>
    <row r="110" spans="1:8">
      <c r="A110" s="424" t="str">
        <f t="shared" si="9"/>
        <v>КАМБАНА ИНВЕСТ ЕАД</v>
      </c>
      <c r="B110" s="424" t="str">
        <f t="shared" si="10"/>
        <v>203840549</v>
      </c>
      <c r="C110" s="428">
        <f t="shared" si="11"/>
        <v>45930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3</v>
      </c>
    </row>
    <row r="111" spans="1:8">
      <c r="A111" s="424" t="str">
        <f t="shared" si="9"/>
        <v>КАМБАНА ИНВЕСТ ЕАД</v>
      </c>
      <c r="B111" s="424" t="str">
        <f t="shared" si="10"/>
        <v>203840549</v>
      </c>
      <c r="C111" s="428">
        <f t="shared" si="11"/>
        <v>45930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2</v>
      </c>
    </row>
    <row r="112" spans="1:8">
      <c r="A112" s="424" t="str">
        <f t="shared" si="9"/>
        <v>КАМБАНА ИНВЕСТ ЕАД</v>
      </c>
      <c r="B112" s="424" t="str">
        <f t="shared" si="10"/>
        <v>203840549</v>
      </c>
      <c r="C112" s="428">
        <f t="shared" si="11"/>
        <v>45930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КАМБАНА ИНВЕСТ ЕАД</v>
      </c>
      <c r="B113" s="424" t="str">
        <f t="shared" si="10"/>
        <v>203840549</v>
      </c>
      <c r="C113" s="428">
        <f t="shared" si="11"/>
        <v>45930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0</v>
      </c>
    </row>
    <row r="114" spans="1:8">
      <c r="A114" s="424" t="str">
        <f t="shared" si="9"/>
        <v>КАМБАНА ИНВЕСТ ЕАД</v>
      </c>
      <c r="B114" s="424" t="str">
        <f t="shared" si="10"/>
        <v>203840549</v>
      </c>
      <c r="C114" s="428">
        <f t="shared" si="11"/>
        <v>45930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КАМБАНА ИНВЕСТ ЕАД</v>
      </c>
      <c r="B115" s="424" t="str">
        <f t="shared" si="10"/>
        <v>203840549</v>
      </c>
      <c r="C115" s="428">
        <f t="shared" si="11"/>
        <v>45930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0</v>
      </c>
    </row>
    <row r="116" spans="1:8">
      <c r="A116" s="424" t="str">
        <f t="shared" si="9"/>
        <v>КАМБАНА ИНВЕСТ ЕАД</v>
      </c>
      <c r="B116" s="424" t="str">
        <f t="shared" si="10"/>
        <v>203840549</v>
      </c>
      <c r="C116" s="428">
        <f t="shared" si="11"/>
        <v>45930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1</v>
      </c>
    </row>
    <row r="117" spans="1:8">
      <c r="A117" s="424" t="str">
        <f t="shared" si="9"/>
        <v>КАМБАНА ИНВЕСТ ЕАД</v>
      </c>
      <c r="B117" s="424" t="str">
        <f t="shared" si="10"/>
        <v>203840549</v>
      </c>
      <c r="C117" s="428">
        <f t="shared" si="11"/>
        <v>45930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0</v>
      </c>
    </row>
    <row r="118" spans="1:8">
      <c r="A118" s="424" t="str">
        <f t="shared" si="9"/>
        <v>КАМБАНА ИНВЕСТ ЕАД</v>
      </c>
      <c r="B118" s="424" t="str">
        <f t="shared" si="10"/>
        <v>203840549</v>
      </c>
      <c r="C118" s="428">
        <f t="shared" si="11"/>
        <v>45930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0</v>
      </c>
    </row>
    <row r="119" spans="1:8">
      <c r="A119" s="424" t="str">
        <f t="shared" si="9"/>
        <v>КАМБАНА ИНВЕСТ ЕАД</v>
      </c>
      <c r="B119" s="424" t="str">
        <f t="shared" si="10"/>
        <v>203840549</v>
      </c>
      <c r="C119" s="428">
        <f t="shared" si="11"/>
        <v>45930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КАМБАНА ИНВЕСТ ЕАД</v>
      </c>
      <c r="B120" s="424" t="str">
        <f t="shared" si="10"/>
        <v>203840549</v>
      </c>
      <c r="C120" s="428">
        <f t="shared" si="11"/>
        <v>45930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610</v>
      </c>
    </row>
    <row r="121" spans="1:8">
      <c r="A121" s="424" t="str">
        <f t="shared" si="9"/>
        <v>КАМБАНА ИНВЕСТ ЕАД</v>
      </c>
      <c r="B121" s="424" t="str">
        <f t="shared" si="10"/>
        <v>203840549</v>
      </c>
      <c r="C121" s="428">
        <f t="shared" si="11"/>
        <v>45930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КАМБАНА ИНВЕСТ ЕАД</v>
      </c>
      <c r="B122" s="424" t="str">
        <f t="shared" si="10"/>
        <v>203840549</v>
      </c>
      <c r="C122" s="428">
        <f t="shared" si="11"/>
        <v>45930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КАМБАНА ИНВЕСТ ЕАД</v>
      </c>
      <c r="B123" s="424" t="str">
        <f t="shared" si="10"/>
        <v>203840549</v>
      </c>
      <c r="C123" s="428">
        <f t="shared" si="11"/>
        <v>45930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КАМБАНА ИНВЕСТ ЕАД</v>
      </c>
      <c r="B124" s="424" t="str">
        <f t="shared" si="10"/>
        <v>203840549</v>
      </c>
      <c r="C124" s="428">
        <f t="shared" si="11"/>
        <v>45930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610</v>
      </c>
    </row>
    <row r="125" spans="1:8">
      <c r="A125" s="424" t="str">
        <f t="shared" si="9"/>
        <v>КАМБАНА ИНВЕСТ ЕАД</v>
      </c>
      <c r="B125" s="424" t="str">
        <f t="shared" si="10"/>
        <v>203840549</v>
      </c>
      <c r="C125" s="428">
        <f t="shared" si="11"/>
        <v>45930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45015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КАМБАНА ИНВЕСТ ЕАД</v>
      </c>
      <c r="B127" s="424" t="str">
        <f t="shared" ref="B127:B158" si="13">pdeBulstat</f>
        <v>203840549</v>
      </c>
      <c r="C127" s="428">
        <f t="shared" ref="C127:C158" si="14">endDate</f>
        <v>45930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0</v>
      </c>
    </row>
    <row r="128" spans="1:8">
      <c r="A128" s="424" t="str">
        <f t="shared" si="12"/>
        <v>КАМБАНА ИНВЕСТ ЕАД</v>
      </c>
      <c r="B128" s="424" t="str">
        <f t="shared" si="13"/>
        <v>203840549</v>
      </c>
      <c r="C128" s="428">
        <f t="shared" si="14"/>
        <v>45930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52</v>
      </c>
    </row>
    <row r="129" spans="1:8">
      <c r="A129" s="424" t="str">
        <f t="shared" si="12"/>
        <v>КАМБАНА ИНВЕСТ ЕАД</v>
      </c>
      <c r="B129" s="424" t="str">
        <f t="shared" si="13"/>
        <v>203840549</v>
      </c>
      <c r="C129" s="428">
        <f t="shared" si="14"/>
        <v>45930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0</v>
      </c>
    </row>
    <row r="130" spans="1:8">
      <c r="A130" s="424" t="str">
        <f t="shared" si="12"/>
        <v>КАМБАНА ИНВЕСТ ЕАД</v>
      </c>
      <c r="B130" s="424" t="str">
        <f t="shared" si="13"/>
        <v>203840549</v>
      </c>
      <c r="C130" s="428">
        <f t="shared" si="14"/>
        <v>45930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28</v>
      </c>
    </row>
    <row r="131" spans="1:8">
      <c r="A131" s="424" t="str">
        <f t="shared" si="12"/>
        <v>КАМБАНА ИНВЕСТ ЕАД</v>
      </c>
      <c r="B131" s="424" t="str">
        <f t="shared" si="13"/>
        <v>203840549</v>
      </c>
      <c r="C131" s="428">
        <f t="shared" si="14"/>
        <v>45930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5</v>
      </c>
    </row>
    <row r="132" spans="1:8">
      <c r="A132" s="424" t="str">
        <f t="shared" si="12"/>
        <v>КАМБАНА ИНВЕСТ ЕАД</v>
      </c>
      <c r="B132" s="424" t="str">
        <f t="shared" si="13"/>
        <v>203840549</v>
      </c>
      <c r="C132" s="428">
        <f t="shared" si="14"/>
        <v>45930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КАМБАНА ИНВЕСТ ЕАД</v>
      </c>
      <c r="B133" s="424" t="str">
        <f t="shared" si="13"/>
        <v>203840549</v>
      </c>
      <c r="C133" s="428">
        <f t="shared" si="14"/>
        <v>45930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КАМБАНА ИНВЕСТ ЕАД</v>
      </c>
      <c r="B134" s="424" t="str">
        <f t="shared" si="13"/>
        <v>203840549</v>
      </c>
      <c r="C134" s="428">
        <f t="shared" si="14"/>
        <v>45930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0</v>
      </c>
    </row>
    <row r="135" spans="1:8">
      <c r="A135" s="424" t="str">
        <f t="shared" si="12"/>
        <v>КАМБАНА ИНВЕСТ ЕАД</v>
      </c>
      <c r="B135" s="424" t="str">
        <f t="shared" si="13"/>
        <v>203840549</v>
      </c>
      <c r="C135" s="428">
        <f t="shared" si="14"/>
        <v>45930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КАМБАНА ИНВЕСТ ЕАД</v>
      </c>
      <c r="B136" s="424" t="str">
        <f t="shared" si="13"/>
        <v>203840549</v>
      </c>
      <c r="C136" s="428">
        <f t="shared" si="14"/>
        <v>45930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КАМБАНА ИНВЕСТ ЕАД</v>
      </c>
      <c r="B137" s="424" t="str">
        <f t="shared" si="13"/>
        <v>203840549</v>
      </c>
      <c r="C137" s="428">
        <f t="shared" si="14"/>
        <v>45930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85</v>
      </c>
    </row>
    <row r="138" spans="1:8">
      <c r="A138" s="424" t="str">
        <f t="shared" si="12"/>
        <v>КАМБАНА ИНВЕСТ ЕАД</v>
      </c>
      <c r="B138" s="424" t="str">
        <f t="shared" si="13"/>
        <v>203840549</v>
      </c>
      <c r="C138" s="428">
        <f t="shared" si="14"/>
        <v>45930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1073</v>
      </c>
    </row>
    <row r="139" spans="1:8">
      <c r="A139" s="424" t="str">
        <f t="shared" si="12"/>
        <v>КАМБАНА ИНВЕСТ ЕАД</v>
      </c>
      <c r="B139" s="424" t="str">
        <f t="shared" si="13"/>
        <v>203840549</v>
      </c>
      <c r="C139" s="428">
        <f t="shared" si="14"/>
        <v>45930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КАМБАНА ИНВЕСТ ЕАД</v>
      </c>
      <c r="B140" s="424" t="str">
        <f t="shared" si="13"/>
        <v>203840549</v>
      </c>
      <c r="C140" s="428">
        <f t="shared" si="14"/>
        <v>45930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КАМБАНА ИНВЕСТ ЕАД</v>
      </c>
      <c r="B141" s="424" t="str">
        <f t="shared" si="13"/>
        <v>203840549</v>
      </c>
      <c r="C141" s="428">
        <f t="shared" si="14"/>
        <v>45930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3</v>
      </c>
    </row>
    <row r="142" spans="1:8">
      <c r="A142" s="424" t="str">
        <f t="shared" si="12"/>
        <v>КАМБАНА ИНВЕСТ ЕАД</v>
      </c>
      <c r="B142" s="424" t="str">
        <f t="shared" si="13"/>
        <v>203840549</v>
      </c>
      <c r="C142" s="428">
        <f t="shared" si="14"/>
        <v>45930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1076</v>
      </c>
    </row>
    <row r="143" spans="1:8">
      <c r="A143" s="424" t="str">
        <f t="shared" si="12"/>
        <v>КАМБАНА ИНВЕСТ ЕАД</v>
      </c>
      <c r="B143" s="424" t="str">
        <f t="shared" si="13"/>
        <v>203840549</v>
      </c>
      <c r="C143" s="428">
        <f t="shared" si="14"/>
        <v>45930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1161</v>
      </c>
    </row>
    <row r="144" spans="1:8">
      <c r="A144" s="424" t="str">
        <f t="shared" si="12"/>
        <v>КАМБАНА ИНВЕСТ ЕАД</v>
      </c>
      <c r="B144" s="424" t="str">
        <f t="shared" si="13"/>
        <v>203840549</v>
      </c>
      <c r="C144" s="428">
        <f t="shared" si="14"/>
        <v>45930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0</v>
      </c>
    </row>
    <row r="145" spans="1:8">
      <c r="A145" s="424" t="str">
        <f t="shared" si="12"/>
        <v>КАМБАНА ИНВЕСТ ЕАД</v>
      </c>
      <c r="B145" s="424" t="str">
        <f t="shared" si="13"/>
        <v>203840549</v>
      </c>
      <c r="C145" s="428">
        <f t="shared" si="14"/>
        <v>45930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КАМБАНА ИНВЕСТ ЕАД</v>
      </c>
      <c r="B146" s="424" t="str">
        <f t="shared" si="13"/>
        <v>203840549</v>
      </c>
      <c r="C146" s="428">
        <f t="shared" si="14"/>
        <v>45930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КАМБАНА ИНВЕСТ ЕАД</v>
      </c>
      <c r="B147" s="424" t="str">
        <f t="shared" si="13"/>
        <v>203840549</v>
      </c>
      <c r="C147" s="428">
        <f t="shared" si="14"/>
        <v>45930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1161</v>
      </c>
    </row>
    <row r="148" spans="1:8">
      <c r="A148" s="424" t="str">
        <f t="shared" si="12"/>
        <v>КАМБАНА ИНВЕСТ ЕАД</v>
      </c>
      <c r="B148" s="424" t="str">
        <f t="shared" si="13"/>
        <v>203840549</v>
      </c>
      <c r="C148" s="428">
        <f t="shared" si="14"/>
        <v>45930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0</v>
      </c>
    </row>
    <row r="149" spans="1:8">
      <c r="A149" s="424" t="str">
        <f t="shared" si="12"/>
        <v>КАМБАНА ИНВЕСТ ЕАД</v>
      </c>
      <c r="B149" s="424" t="str">
        <f t="shared" si="13"/>
        <v>203840549</v>
      </c>
      <c r="C149" s="428">
        <f t="shared" si="14"/>
        <v>45930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КАМБАНА ИНВЕСТ ЕАД</v>
      </c>
      <c r="B150" s="424" t="str">
        <f t="shared" si="13"/>
        <v>203840549</v>
      </c>
      <c r="C150" s="428">
        <f t="shared" si="14"/>
        <v>45930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КАМБАНА ИНВЕСТ ЕАД</v>
      </c>
      <c r="B151" s="424" t="str">
        <f t="shared" si="13"/>
        <v>203840549</v>
      </c>
      <c r="C151" s="428">
        <f t="shared" si="14"/>
        <v>45930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КАМБАНА ИНВЕСТ ЕАД</v>
      </c>
      <c r="B152" s="424" t="str">
        <f t="shared" si="13"/>
        <v>203840549</v>
      </c>
      <c r="C152" s="428">
        <f t="shared" si="14"/>
        <v>45930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КАМБАНА ИНВЕСТ ЕАД</v>
      </c>
      <c r="B153" s="424" t="str">
        <f t="shared" si="13"/>
        <v>203840549</v>
      </c>
      <c r="C153" s="428">
        <f t="shared" si="14"/>
        <v>45930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0</v>
      </c>
    </row>
    <row r="154" spans="1:8">
      <c r="A154" s="424" t="str">
        <f t="shared" si="12"/>
        <v>КАМБАНА ИНВЕСТ ЕАД</v>
      </c>
      <c r="B154" s="424" t="str">
        <f t="shared" si="13"/>
        <v>203840549</v>
      </c>
      <c r="C154" s="428">
        <f t="shared" si="14"/>
        <v>45930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КАМБАНА ИНВЕСТ ЕАД</v>
      </c>
      <c r="B155" s="424" t="str">
        <f t="shared" si="13"/>
        <v>203840549</v>
      </c>
      <c r="C155" s="428">
        <f t="shared" si="14"/>
        <v>45930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0</v>
      </c>
    </row>
    <row r="156" spans="1:8">
      <c r="A156" s="424" t="str">
        <f t="shared" si="12"/>
        <v>КАМБАНА ИНВЕСТ ЕАД</v>
      </c>
      <c r="B156" s="424" t="str">
        <f t="shared" si="13"/>
        <v>203840549</v>
      </c>
      <c r="C156" s="428">
        <f t="shared" si="14"/>
        <v>45930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1161</v>
      </c>
    </row>
    <row r="157" spans="1:8">
      <c r="A157" s="424" t="str">
        <f t="shared" si="12"/>
        <v>КАМБАНА ИНВЕСТ ЕАД</v>
      </c>
      <c r="B157" s="424" t="str">
        <f t="shared" si="13"/>
        <v>203840549</v>
      </c>
      <c r="C157" s="428">
        <f t="shared" si="14"/>
        <v>45930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КАМБАНА ИНВЕСТ ЕАД</v>
      </c>
      <c r="B158" s="424" t="str">
        <f t="shared" si="13"/>
        <v>203840549</v>
      </c>
      <c r="C158" s="428">
        <f t="shared" si="14"/>
        <v>45930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КАМБАНА ИНВЕСТ ЕАД</v>
      </c>
      <c r="B159" s="424" t="str">
        <f t="shared" ref="B159:B179" si="16">pdeBulstat</f>
        <v>203840549</v>
      </c>
      <c r="C159" s="428">
        <f t="shared" ref="C159:C179" si="17">endDate</f>
        <v>45930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0</v>
      </c>
    </row>
    <row r="160" spans="1:8">
      <c r="A160" s="424" t="str">
        <f t="shared" si="15"/>
        <v>КАМБАНА ИНВЕСТ ЕАД</v>
      </c>
      <c r="B160" s="424" t="str">
        <f t="shared" si="16"/>
        <v>203840549</v>
      </c>
      <c r="C160" s="428">
        <f t="shared" si="17"/>
        <v>45930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0</v>
      </c>
    </row>
    <row r="161" spans="1:8">
      <c r="A161" s="424" t="str">
        <f t="shared" si="15"/>
        <v>КАМБАНА ИНВЕСТ ЕАД</v>
      </c>
      <c r="B161" s="424" t="str">
        <f t="shared" si="16"/>
        <v>203840549</v>
      </c>
      <c r="C161" s="428">
        <f t="shared" si="17"/>
        <v>45930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0</v>
      </c>
    </row>
    <row r="162" spans="1:8">
      <c r="A162" s="424" t="str">
        <f t="shared" si="15"/>
        <v>КАМБАНА ИНВЕСТ ЕАД</v>
      </c>
      <c r="B162" s="424" t="str">
        <f t="shared" si="16"/>
        <v>203840549</v>
      </c>
      <c r="C162" s="428">
        <f t="shared" si="17"/>
        <v>45930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КАМБАНА ИНВЕСТ ЕАД</v>
      </c>
      <c r="B163" s="424" t="str">
        <f t="shared" si="16"/>
        <v>203840549</v>
      </c>
      <c r="C163" s="428">
        <f t="shared" si="17"/>
        <v>45930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КАМБАНА ИНВЕСТ ЕАД</v>
      </c>
      <c r="B164" s="424" t="str">
        <f t="shared" si="16"/>
        <v>203840549</v>
      </c>
      <c r="C164" s="428">
        <f t="shared" si="17"/>
        <v>45930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515</v>
      </c>
    </row>
    <row r="165" spans="1:8">
      <c r="A165" s="424" t="str">
        <f t="shared" si="15"/>
        <v>КАМБАНА ИНВЕСТ ЕАД</v>
      </c>
      <c r="B165" s="424" t="str">
        <f t="shared" si="16"/>
        <v>203840549</v>
      </c>
      <c r="C165" s="428">
        <f t="shared" si="17"/>
        <v>45930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КАМБАНА ИНВЕСТ ЕАД</v>
      </c>
      <c r="B166" s="424" t="str">
        <f t="shared" si="16"/>
        <v>203840549</v>
      </c>
      <c r="C166" s="428">
        <f t="shared" si="17"/>
        <v>45930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0</v>
      </c>
    </row>
    <row r="167" spans="1:8">
      <c r="A167" s="424" t="str">
        <f t="shared" si="15"/>
        <v>КАМБАНА ИНВЕСТ ЕАД</v>
      </c>
      <c r="B167" s="424" t="str">
        <f t="shared" si="16"/>
        <v>203840549</v>
      </c>
      <c r="C167" s="428">
        <f t="shared" si="17"/>
        <v>45930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КАМБАНА ИНВЕСТ ЕАД</v>
      </c>
      <c r="B168" s="424" t="str">
        <f t="shared" si="16"/>
        <v>203840549</v>
      </c>
      <c r="C168" s="428">
        <f t="shared" si="17"/>
        <v>45930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КАМБАНА ИНВЕСТ ЕАД</v>
      </c>
      <c r="B169" s="424" t="str">
        <f t="shared" si="16"/>
        <v>203840549</v>
      </c>
      <c r="C169" s="428">
        <f t="shared" si="17"/>
        <v>45930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515</v>
      </c>
    </row>
    <row r="170" spans="1:8">
      <c r="A170" s="424" t="str">
        <f t="shared" si="15"/>
        <v>КАМБАНА ИНВЕСТ ЕАД</v>
      </c>
      <c r="B170" s="424" t="str">
        <f t="shared" si="16"/>
        <v>203840549</v>
      </c>
      <c r="C170" s="428">
        <f t="shared" si="17"/>
        <v>45930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515</v>
      </c>
    </row>
    <row r="171" spans="1:8">
      <c r="A171" s="424" t="str">
        <f t="shared" si="15"/>
        <v>КАМБАНА ИНВЕСТ ЕАД</v>
      </c>
      <c r="B171" s="424" t="str">
        <f t="shared" si="16"/>
        <v>203840549</v>
      </c>
      <c r="C171" s="428">
        <f t="shared" si="17"/>
        <v>45930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646</v>
      </c>
    </row>
    <row r="172" spans="1:8">
      <c r="A172" s="424" t="str">
        <f t="shared" si="15"/>
        <v>КАМБАНА ИНВЕСТ ЕАД</v>
      </c>
      <c r="B172" s="424" t="str">
        <f t="shared" si="16"/>
        <v>203840549</v>
      </c>
      <c r="C172" s="428">
        <f t="shared" si="17"/>
        <v>45930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КАМБАНА ИНВЕСТ ЕАД</v>
      </c>
      <c r="B173" s="424" t="str">
        <f t="shared" si="16"/>
        <v>203840549</v>
      </c>
      <c r="C173" s="428">
        <f t="shared" si="17"/>
        <v>45930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КАМБАНА ИНВЕСТ ЕАД</v>
      </c>
      <c r="B174" s="424" t="str">
        <f t="shared" si="16"/>
        <v>203840549</v>
      </c>
      <c r="C174" s="428">
        <f t="shared" si="17"/>
        <v>45930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515</v>
      </c>
    </row>
    <row r="175" spans="1:8">
      <c r="A175" s="424" t="str">
        <f t="shared" si="15"/>
        <v>КАМБАНА ИНВЕСТ ЕАД</v>
      </c>
      <c r="B175" s="424" t="str">
        <f t="shared" si="16"/>
        <v>203840549</v>
      </c>
      <c r="C175" s="428">
        <f t="shared" si="17"/>
        <v>45930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646</v>
      </c>
    </row>
    <row r="176" spans="1:8">
      <c r="A176" s="424" t="str">
        <f t="shared" si="15"/>
        <v>КАМБАНА ИНВЕСТ ЕАД</v>
      </c>
      <c r="B176" s="424" t="str">
        <f t="shared" si="16"/>
        <v>203840549</v>
      </c>
      <c r="C176" s="428">
        <f t="shared" si="17"/>
        <v>45930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646</v>
      </c>
    </row>
    <row r="177" spans="1:8">
      <c r="A177" s="424" t="str">
        <f t="shared" si="15"/>
        <v>КАМБАНА ИНВЕСТ ЕАД</v>
      </c>
      <c r="B177" s="424" t="str">
        <f t="shared" si="16"/>
        <v>203840549</v>
      </c>
      <c r="C177" s="428">
        <f t="shared" si="17"/>
        <v>45930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КАМБАНА ИНВЕСТ ЕАД</v>
      </c>
      <c r="B178" s="424" t="str">
        <f t="shared" si="16"/>
        <v>203840549</v>
      </c>
      <c r="C178" s="428">
        <f t="shared" si="17"/>
        <v>45930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646</v>
      </c>
    </row>
    <row r="179" spans="1:8">
      <c r="A179" s="424" t="str">
        <f t="shared" si="15"/>
        <v>КАМБАНА ИНВЕСТ ЕАД</v>
      </c>
      <c r="B179" s="424" t="str">
        <f t="shared" si="16"/>
        <v>203840549</v>
      </c>
      <c r="C179" s="428">
        <f t="shared" si="17"/>
        <v>45930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1161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КАМБАНА ИНВЕСТ ЕАД</v>
      </c>
      <c r="B181" s="424" t="str">
        <f t="shared" ref="B181:B216" si="19">pdeBulstat</f>
        <v>203840549</v>
      </c>
      <c r="C181" s="428">
        <f t="shared" ref="C181:C216" si="20">endDate</f>
        <v>45930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0</v>
      </c>
    </row>
    <row r="182" spans="1:8">
      <c r="A182" s="424" t="str">
        <f t="shared" si="18"/>
        <v>КАМБАНА ИНВЕСТ ЕАД</v>
      </c>
      <c r="B182" s="424" t="str">
        <f t="shared" si="19"/>
        <v>203840549</v>
      </c>
      <c r="C182" s="428">
        <f t="shared" si="20"/>
        <v>45930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-65</v>
      </c>
    </row>
    <row r="183" spans="1:8">
      <c r="A183" s="424" t="str">
        <f t="shared" si="18"/>
        <v>КАМБАНА ИНВЕСТ ЕАД</v>
      </c>
      <c r="B183" s="424" t="str">
        <f t="shared" si="19"/>
        <v>203840549</v>
      </c>
      <c r="C183" s="428">
        <f t="shared" si="20"/>
        <v>45930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КАМБАНА ИНВЕСТ ЕАД</v>
      </c>
      <c r="B184" s="424" t="str">
        <f t="shared" si="19"/>
        <v>203840549</v>
      </c>
      <c r="C184" s="428">
        <f t="shared" si="20"/>
        <v>45930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-33</v>
      </c>
    </row>
    <row r="185" spans="1:8">
      <c r="A185" s="424" t="str">
        <f t="shared" si="18"/>
        <v>КАМБАНА ИНВЕСТ ЕАД</v>
      </c>
      <c r="B185" s="424" t="str">
        <f t="shared" si="19"/>
        <v>203840549</v>
      </c>
      <c r="C185" s="428">
        <f t="shared" si="20"/>
        <v>45930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0</v>
      </c>
    </row>
    <row r="186" spans="1:8">
      <c r="A186" s="424" t="str">
        <f t="shared" si="18"/>
        <v>КАМБАНА ИНВЕСТ ЕАД</v>
      </c>
      <c r="B186" s="424" t="str">
        <f t="shared" si="19"/>
        <v>203840549</v>
      </c>
      <c r="C186" s="428">
        <f t="shared" si="20"/>
        <v>45930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0</v>
      </c>
    </row>
    <row r="187" spans="1:8">
      <c r="A187" s="424" t="str">
        <f t="shared" si="18"/>
        <v>КАМБАНА ИНВЕСТ ЕАД</v>
      </c>
      <c r="B187" s="424" t="str">
        <f t="shared" si="19"/>
        <v>203840549</v>
      </c>
      <c r="C187" s="428">
        <f t="shared" si="20"/>
        <v>45930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КАМБАНА ИНВЕСТ ЕАД</v>
      </c>
      <c r="B188" s="424" t="str">
        <f t="shared" si="19"/>
        <v>203840549</v>
      </c>
      <c r="C188" s="428">
        <f t="shared" si="20"/>
        <v>45930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КАМБАНА ИНВЕСТ ЕАД</v>
      </c>
      <c r="B189" s="424" t="str">
        <f t="shared" si="19"/>
        <v>203840549</v>
      </c>
      <c r="C189" s="428">
        <f t="shared" si="20"/>
        <v>45930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КАМБАНА ИНВЕСТ ЕАД</v>
      </c>
      <c r="B190" s="424" t="str">
        <f t="shared" si="19"/>
        <v>203840549</v>
      </c>
      <c r="C190" s="428">
        <f t="shared" si="20"/>
        <v>45930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0</v>
      </c>
    </row>
    <row r="191" spans="1:8">
      <c r="A191" s="424" t="str">
        <f t="shared" si="18"/>
        <v>КАМБАНА ИНВЕСТ ЕАД</v>
      </c>
      <c r="B191" s="424" t="str">
        <f t="shared" si="19"/>
        <v>203840549</v>
      </c>
      <c r="C191" s="428">
        <f t="shared" si="20"/>
        <v>45930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-98</v>
      </c>
    </row>
    <row r="192" spans="1:8">
      <c r="A192" s="424" t="str">
        <f t="shared" si="18"/>
        <v>КАМБАНА ИНВЕСТ ЕАД</v>
      </c>
      <c r="B192" s="424" t="str">
        <f t="shared" si="19"/>
        <v>203840549</v>
      </c>
      <c r="C192" s="428">
        <f t="shared" si="20"/>
        <v>45930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КАМБАНА ИНВЕСТ ЕАД</v>
      </c>
      <c r="B193" s="424" t="str">
        <f t="shared" si="19"/>
        <v>203840549</v>
      </c>
      <c r="C193" s="428">
        <f t="shared" si="20"/>
        <v>45930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КАМБАНА ИНВЕСТ ЕАД</v>
      </c>
      <c r="B194" s="424" t="str">
        <f t="shared" si="19"/>
        <v>203840549</v>
      </c>
      <c r="C194" s="428">
        <f t="shared" si="20"/>
        <v>45930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0</v>
      </c>
    </row>
    <row r="195" spans="1:8">
      <c r="A195" s="424" t="str">
        <f t="shared" si="18"/>
        <v>КАМБАНА ИНВЕСТ ЕАД</v>
      </c>
      <c r="B195" s="424" t="str">
        <f t="shared" si="19"/>
        <v>203840549</v>
      </c>
      <c r="C195" s="428">
        <f t="shared" si="20"/>
        <v>45930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0</v>
      </c>
    </row>
    <row r="196" spans="1:8">
      <c r="A196" s="424" t="str">
        <f t="shared" si="18"/>
        <v>КАМБАНА ИНВЕСТ ЕАД</v>
      </c>
      <c r="B196" s="424" t="str">
        <f t="shared" si="19"/>
        <v>203840549</v>
      </c>
      <c r="C196" s="428">
        <f t="shared" si="20"/>
        <v>45930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КАМБАНА ИНВЕСТ ЕАД</v>
      </c>
      <c r="B197" s="424" t="str">
        <f t="shared" si="19"/>
        <v>203840549</v>
      </c>
      <c r="C197" s="428">
        <f t="shared" si="20"/>
        <v>45930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КАМБАНА ИНВЕСТ ЕАД</v>
      </c>
      <c r="B198" s="424" t="str">
        <f t="shared" si="19"/>
        <v>203840549</v>
      </c>
      <c r="C198" s="428">
        <f t="shared" si="20"/>
        <v>45930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КАМБАНА ИНВЕСТ ЕАД</v>
      </c>
      <c r="B199" s="424" t="str">
        <f t="shared" si="19"/>
        <v>203840549</v>
      </c>
      <c r="C199" s="428">
        <f t="shared" si="20"/>
        <v>45930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КАМБАНА ИНВЕСТ ЕАД</v>
      </c>
      <c r="B200" s="424" t="str">
        <f t="shared" si="19"/>
        <v>203840549</v>
      </c>
      <c r="C200" s="428">
        <f t="shared" si="20"/>
        <v>45930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КАМБАНА ИНВЕСТ ЕАД</v>
      </c>
      <c r="B201" s="424" t="str">
        <f t="shared" si="19"/>
        <v>203840549</v>
      </c>
      <c r="C201" s="428">
        <f t="shared" si="20"/>
        <v>45930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КАМБАНА ИНВЕСТ ЕАД</v>
      </c>
      <c r="B202" s="424" t="str">
        <f t="shared" si="19"/>
        <v>203840549</v>
      </c>
      <c r="C202" s="428">
        <f t="shared" si="20"/>
        <v>45930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0</v>
      </c>
    </row>
    <row r="203" spans="1:8">
      <c r="A203" s="424" t="str">
        <f t="shared" si="18"/>
        <v>КАМБАНА ИНВЕСТ ЕАД</v>
      </c>
      <c r="B203" s="424" t="str">
        <f t="shared" si="19"/>
        <v>203840549</v>
      </c>
      <c r="C203" s="428">
        <f t="shared" si="20"/>
        <v>45930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КАМБАНА ИНВЕСТ ЕАД</v>
      </c>
      <c r="B204" s="424" t="str">
        <f t="shared" si="19"/>
        <v>203840549</v>
      </c>
      <c r="C204" s="428">
        <f t="shared" si="20"/>
        <v>45930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КАМБАНА ИНВЕСТ ЕАД</v>
      </c>
      <c r="B205" s="424" t="str">
        <f t="shared" si="19"/>
        <v>203840549</v>
      </c>
      <c r="C205" s="428">
        <f t="shared" si="20"/>
        <v>45930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847</v>
      </c>
    </row>
    <row r="206" spans="1:8">
      <c r="A206" s="424" t="str">
        <f t="shared" si="18"/>
        <v>КАМБАНА ИНВЕСТ ЕАД</v>
      </c>
      <c r="B206" s="424" t="str">
        <f t="shared" si="19"/>
        <v>203840549</v>
      </c>
      <c r="C206" s="428">
        <f t="shared" si="20"/>
        <v>45930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-871</v>
      </c>
    </row>
    <row r="207" spans="1:8">
      <c r="A207" s="424" t="str">
        <f t="shared" si="18"/>
        <v>КАМБАНА ИНВЕСТ ЕАД</v>
      </c>
      <c r="B207" s="424" t="str">
        <f t="shared" si="19"/>
        <v>203840549</v>
      </c>
      <c r="C207" s="428">
        <f t="shared" si="20"/>
        <v>45930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КАМБАНА ИНВЕСТ ЕАД</v>
      </c>
      <c r="B208" s="424" t="str">
        <f t="shared" si="19"/>
        <v>203840549</v>
      </c>
      <c r="C208" s="428">
        <f t="shared" si="20"/>
        <v>45930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0</v>
      </c>
    </row>
    <row r="209" spans="1:8">
      <c r="A209" s="424" t="str">
        <f t="shared" si="18"/>
        <v>КАМБАНА ИНВЕСТ ЕАД</v>
      </c>
      <c r="B209" s="424" t="str">
        <f t="shared" si="19"/>
        <v>203840549</v>
      </c>
      <c r="C209" s="428">
        <f t="shared" si="20"/>
        <v>45930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КАМБАНА ИНВЕСТ ЕАД</v>
      </c>
      <c r="B210" s="424" t="str">
        <f t="shared" si="19"/>
        <v>203840549</v>
      </c>
      <c r="C210" s="428">
        <f t="shared" si="20"/>
        <v>45930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КАМБАНА ИНВЕСТ ЕАД</v>
      </c>
      <c r="B211" s="424" t="str">
        <f t="shared" si="19"/>
        <v>203840549</v>
      </c>
      <c r="C211" s="428">
        <f t="shared" si="20"/>
        <v>45930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-24</v>
      </c>
    </row>
    <row r="212" spans="1:8">
      <c r="A212" s="424" t="str">
        <f t="shared" si="18"/>
        <v>КАМБАНА ИНВЕСТ ЕАД</v>
      </c>
      <c r="B212" s="424" t="str">
        <f t="shared" si="19"/>
        <v>203840549</v>
      </c>
      <c r="C212" s="428">
        <f t="shared" si="20"/>
        <v>45930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-122</v>
      </c>
    </row>
    <row r="213" spans="1:8">
      <c r="A213" s="424" t="str">
        <f t="shared" si="18"/>
        <v>КАМБАНА ИНВЕСТ ЕАД</v>
      </c>
      <c r="B213" s="424" t="str">
        <f t="shared" si="19"/>
        <v>203840549</v>
      </c>
      <c r="C213" s="428">
        <f t="shared" si="20"/>
        <v>45930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172</v>
      </c>
    </row>
    <row r="214" spans="1:8">
      <c r="A214" s="424" t="str">
        <f t="shared" si="18"/>
        <v>КАМБАНА ИНВЕСТ ЕАД</v>
      </c>
      <c r="B214" s="424" t="str">
        <f t="shared" si="19"/>
        <v>203840549</v>
      </c>
      <c r="C214" s="428">
        <f t="shared" si="20"/>
        <v>45930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50</v>
      </c>
    </row>
    <row r="215" spans="1:8">
      <c r="A215" s="424" t="str">
        <f t="shared" si="18"/>
        <v>КАМБАНА ИНВЕСТ ЕАД</v>
      </c>
      <c r="B215" s="424" t="str">
        <f t="shared" si="19"/>
        <v>203840549</v>
      </c>
      <c r="C215" s="428">
        <f t="shared" si="20"/>
        <v>45930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50</v>
      </c>
    </row>
    <row r="216" spans="1:8">
      <c r="A216" s="424" t="str">
        <f t="shared" si="18"/>
        <v>КАМБАНА ИНВЕСТ ЕАД</v>
      </c>
      <c r="B216" s="424" t="str">
        <f t="shared" si="19"/>
        <v>203840549</v>
      </c>
      <c r="C216" s="428">
        <f t="shared" si="20"/>
        <v>45930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КАМБАНА ИНВЕСТ ЕАД</v>
      </c>
      <c r="B218" s="424" t="str">
        <f t="shared" ref="B218:B281" si="22">pdeBulstat</f>
        <v>203840549</v>
      </c>
      <c r="C218" s="428">
        <f t="shared" ref="C218:C281" si="23">endDate</f>
        <v>45930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5000</v>
      </c>
    </row>
    <row r="219" spans="1:8">
      <c r="A219" s="424" t="str">
        <f t="shared" si="21"/>
        <v>КАМБАНА ИНВЕСТ ЕАД</v>
      </c>
      <c r="B219" s="424" t="str">
        <f t="shared" si="22"/>
        <v>203840549</v>
      </c>
      <c r="C219" s="428">
        <f t="shared" si="23"/>
        <v>45930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КАМБАНА ИНВЕСТ ЕАД</v>
      </c>
      <c r="B220" s="424" t="str">
        <f t="shared" si="22"/>
        <v>203840549</v>
      </c>
      <c r="C220" s="428">
        <f t="shared" si="23"/>
        <v>45930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КАМБАНА ИНВЕСТ ЕАД</v>
      </c>
      <c r="B221" s="424" t="str">
        <f t="shared" si="22"/>
        <v>203840549</v>
      </c>
      <c r="C221" s="428">
        <f t="shared" si="23"/>
        <v>45930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КАМБАНА ИНВЕСТ ЕАД</v>
      </c>
      <c r="B222" s="424" t="str">
        <f t="shared" si="22"/>
        <v>203840549</v>
      </c>
      <c r="C222" s="428">
        <f t="shared" si="23"/>
        <v>45930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5000</v>
      </c>
    </row>
    <row r="223" spans="1:8">
      <c r="A223" s="424" t="str">
        <f t="shared" si="21"/>
        <v>КАМБАНА ИНВЕСТ ЕАД</v>
      </c>
      <c r="B223" s="424" t="str">
        <f t="shared" si="22"/>
        <v>203840549</v>
      </c>
      <c r="C223" s="428">
        <f t="shared" si="23"/>
        <v>45930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КАМБАНА ИНВЕСТ ЕАД</v>
      </c>
      <c r="B224" s="424" t="str">
        <f t="shared" si="22"/>
        <v>203840549</v>
      </c>
      <c r="C224" s="428">
        <f t="shared" si="23"/>
        <v>45930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КАМБАНА ИНВЕСТ ЕАД</v>
      </c>
      <c r="B225" s="424" t="str">
        <f t="shared" si="22"/>
        <v>203840549</v>
      </c>
      <c r="C225" s="428">
        <f t="shared" si="23"/>
        <v>45930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КАМБАНА ИНВЕСТ ЕАД</v>
      </c>
      <c r="B226" s="424" t="str">
        <f t="shared" si="22"/>
        <v>203840549</v>
      </c>
      <c r="C226" s="428">
        <f t="shared" si="23"/>
        <v>45930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КАМБАНА ИНВЕСТ ЕАД</v>
      </c>
      <c r="B227" s="424" t="str">
        <f t="shared" si="22"/>
        <v>203840549</v>
      </c>
      <c r="C227" s="428">
        <f t="shared" si="23"/>
        <v>45930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КАМБАНА ИНВЕСТ ЕАД</v>
      </c>
      <c r="B228" s="424" t="str">
        <f t="shared" si="22"/>
        <v>203840549</v>
      </c>
      <c r="C228" s="428">
        <f t="shared" si="23"/>
        <v>45930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КАМБАНА ИНВЕСТ ЕАД</v>
      </c>
      <c r="B229" s="424" t="str">
        <f t="shared" si="22"/>
        <v>203840549</v>
      </c>
      <c r="C229" s="428">
        <f t="shared" si="23"/>
        <v>45930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КАМБАНА ИНВЕСТ ЕАД</v>
      </c>
      <c r="B230" s="424" t="str">
        <f t="shared" si="22"/>
        <v>203840549</v>
      </c>
      <c r="C230" s="428">
        <f t="shared" si="23"/>
        <v>45930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КАМБАНА ИНВЕСТ ЕАД</v>
      </c>
      <c r="B231" s="424" t="str">
        <f t="shared" si="22"/>
        <v>203840549</v>
      </c>
      <c r="C231" s="428">
        <f t="shared" si="23"/>
        <v>45930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КАМБАНА ИНВЕСТ ЕАД</v>
      </c>
      <c r="B232" s="424" t="str">
        <f t="shared" si="22"/>
        <v>203840549</v>
      </c>
      <c r="C232" s="428">
        <f t="shared" si="23"/>
        <v>45930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КАМБАНА ИНВЕСТ ЕАД</v>
      </c>
      <c r="B233" s="424" t="str">
        <f t="shared" si="22"/>
        <v>203840549</v>
      </c>
      <c r="C233" s="428">
        <f t="shared" si="23"/>
        <v>45930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КАМБАНА ИНВЕСТ ЕАД</v>
      </c>
      <c r="B234" s="424" t="str">
        <f t="shared" si="22"/>
        <v>203840549</v>
      </c>
      <c r="C234" s="428">
        <f t="shared" si="23"/>
        <v>45930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КАМБАНА ИНВЕСТ ЕАД</v>
      </c>
      <c r="B235" s="424" t="str">
        <f t="shared" si="22"/>
        <v>203840549</v>
      </c>
      <c r="C235" s="428">
        <f t="shared" si="23"/>
        <v>45930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КАМБАНА ИНВЕСТ ЕАД</v>
      </c>
      <c r="B236" s="424" t="str">
        <f t="shared" si="22"/>
        <v>203840549</v>
      </c>
      <c r="C236" s="428">
        <f t="shared" si="23"/>
        <v>45930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5000</v>
      </c>
    </row>
    <row r="237" spans="1:8">
      <c r="A237" s="424" t="str">
        <f t="shared" si="21"/>
        <v>КАМБАНА ИНВЕСТ ЕАД</v>
      </c>
      <c r="B237" s="424" t="str">
        <f t="shared" si="22"/>
        <v>203840549</v>
      </c>
      <c r="C237" s="428">
        <f t="shared" si="23"/>
        <v>45930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КАМБАНА ИНВЕСТ ЕАД</v>
      </c>
      <c r="B238" s="424" t="str">
        <f t="shared" si="22"/>
        <v>203840549</v>
      </c>
      <c r="C238" s="428">
        <f t="shared" si="23"/>
        <v>45930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КАМБАНА ИНВЕСТ ЕАД</v>
      </c>
      <c r="B239" s="424" t="str">
        <f t="shared" si="22"/>
        <v>203840549</v>
      </c>
      <c r="C239" s="428">
        <f t="shared" si="23"/>
        <v>45930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5000</v>
      </c>
    </row>
    <row r="240" spans="1:8">
      <c r="A240" s="424" t="str">
        <f t="shared" si="21"/>
        <v>КАМБАНА ИНВЕСТ ЕАД</v>
      </c>
      <c r="B240" s="424" t="str">
        <f t="shared" si="22"/>
        <v>203840549</v>
      </c>
      <c r="C240" s="428">
        <f t="shared" si="23"/>
        <v>45930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КАМБАНА ИНВЕСТ ЕАД</v>
      </c>
      <c r="B241" s="424" t="str">
        <f t="shared" si="22"/>
        <v>203840549</v>
      </c>
      <c r="C241" s="428">
        <f t="shared" si="23"/>
        <v>45930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КАМБАНА ИНВЕСТ ЕАД</v>
      </c>
      <c r="B242" s="424" t="str">
        <f t="shared" si="22"/>
        <v>203840549</v>
      </c>
      <c r="C242" s="428">
        <f t="shared" si="23"/>
        <v>45930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КАМБАНА ИНВЕСТ ЕАД</v>
      </c>
      <c r="B243" s="424" t="str">
        <f t="shared" si="22"/>
        <v>203840549</v>
      </c>
      <c r="C243" s="428">
        <f t="shared" si="23"/>
        <v>45930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КАМБАНА ИНВЕСТ ЕАД</v>
      </c>
      <c r="B244" s="424" t="str">
        <f t="shared" si="22"/>
        <v>203840549</v>
      </c>
      <c r="C244" s="428">
        <f t="shared" si="23"/>
        <v>45930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КАМБАНА ИНВЕСТ ЕАД</v>
      </c>
      <c r="B245" s="424" t="str">
        <f t="shared" si="22"/>
        <v>203840549</v>
      </c>
      <c r="C245" s="428">
        <f t="shared" si="23"/>
        <v>45930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КАМБАНА ИНВЕСТ ЕАД</v>
      </c>
      <c r="B246" s="424" t="str">
        <f t="shared" si="22"/>
        <v>203840549</v>
      </c>
      <c r="C246" s="428">
        <f t="shared" si="23"/>
        <v>45930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КАМБАНА ИНВЕСТ ЕАД</v>
      </c>
      <c r="B247" s="424" t="str">
        <f t="shared" si="22"/>
        <v>203840549</v>
      </c>
      <c r="C247" s="428">
        <f t="shared" si="23"/>
        <v>45930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КАМБАНА ИНВЕСТ ЕАД</v>
      </c>
      <c r="B248" s="424" t="str">
        <f t="shared" si="22"/>
        <v>203840549</v>
      </c>
      <c r="C248" s="428">
        <f t="shared" si="23"/>
        <v>45930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КАМБАНА ИНВЕСТ ЕАД</v>
      </c>
      <c r="B249" s="424" t="str">
        <f t="shared" si="22"/>
        <v>203840549</v>
      </c>
      <c r="C249" s="428">
        <f t="shared" si="23"/>
        <v>45930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КАМБАНА ИНВЕСТ ЕАД</v>
      </c>
      <c r="B250" s="424" t="str">
        <f t="shared" si="22"/>
        <v>203840549</v>
      </c>
      <c r="C250" s="428">
        <f t="shared" si="23"/>
        <v>45930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КАМБАНА ИНВЕСТ ЕАД</v>
      </c>
      <c r="B251" s="424" t="str">
        <f t="shared" si="22"/>
        <v>203840549</v>
      </c>
      <c r="C251" s="428">
        <f t="shared" si="23"/>
        <v>45930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КАМБАНА ИНВЕСТ ЕАД</v>
      </c>
      <c r="B252" s="424" t="str">
        <f t="shared" si="22"/>
        <v>203840549</v>
      </c>
      <c r="C252" s="428">
        <f t="shared" si="23"/>
        <v>45930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КАМБАНА ИНВЕСТ ЕАД</v>
      </c>
      <c r="B253" s="424" t="str">
        <f t="shared" si="22"/>
        <v>203840549</v>
      </c>
      <c r="C253" s="428">
        <f t="shared" si="23"/>
        <v>45930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КАМБАНА ИНВЕСТ ЕАД</v>
      </c>
      <c r="B254" s="424" t="str">
        <f t="shared" si="22"/>
        <v>203840549</v>
      </c>
      <c r="C254" s="428">
        <f t="shared" si="23"/>
        <v>45930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КАМБАНА ИНВЕСТ ЕАД</v>
      </c>
      <c r="B255" s="424" t="str">
        <f t="shared" si="22"/>
        <v>203840549</v>
      </c>
      <c r="C255" s="428">
        <f t="shared" si="23"/>
        <v>45930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КАМБАНА ИНВЕСТ ЕАД</v>
      </c>
      <c r="B256" s="424" t="str">
        <f t="shared" si="22"/>
        <v>203840549</v>
      </c>
      <c r="C256" s="428">
        <f t="shared" si="23"/>
        <v>45930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КАМБАНА ИНВЕСТ ЕАД</v>
      </c>
      <c r="B257" s="424" t="str">
        <f t="shared" si="22"/>
        <v>203840549</v>
      </c>
      <c r="C257" s="428">
        <f t="shared" si="23"/>
        <v>45930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КАМБАНА ИНВЕСТ ЕАД</v>
      </c>
      <c r="B258" s="424" t="str">
        <f t="shared" si="22"/>
        <v>203840549</v>
      </c>
      <c r="C258" s="428">
        <f t="shared" si="23"/>
        <v>45930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КАМБАНА ИНВЕСТ ЕАД</v>
      </c>
      <c r="B259" s="424" t="str">
        <f t="shared" si="22"/>
        <v>203840549</v>
      </c>
      <c r="C259" s="428">
        <f t="shared" si="23"/>
        <v>45930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КАМБАНА ИНВЕСТ ЕАД</v>
      </c>
      <c r="B260" s="424" t="str">
        <f t="shared" si="22"/>
        <v>203840549</v>
      </c>
      <c r="C260" s="428">
        <f t="shared" si="23"/>
        <v>45930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КАМБАНА ИНВЕСТ ЕАД</v>
      </c>
      <c r="B261" s="424" t="str">
        <f t="shared" si="22"/>
        <v>203840549</v>
      </c>
      <c r="C261" s="428">
        <f t="shared" si="23"/>
        <v>45930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КАМБАНА ИНВЕСТ ЕАД</v>
      </c>
      <c r="B262" s="424" t="str">
        <f t="shared" si="22"/>
        <v>203840549</v>
      </c>
      <c r="C262" s="428">
        <f t="shared" si="23"/>
        <v>45930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0</v>
      </c>
    </row>
    <row r="263" spans="1:8">
      <c r="A263" s="424" t="str">
        <f t="shared" si="21"/>
        <v>КАМБАНА ИНВЕСТ ЕАД</v>
      </c>
      <c r="B263" s="424" t="str">
        <f t="shared" si="22"/>
        <v>203840549</v>
      </c>
      <c r="C263" s="428">
        <f t="shared" si="23"/>
        <v>45930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КАМБАНА ИНВЕСТ ЕАД</v>
      </c>
      <c r="B264" s="424" t="str">
        <f t="shared" si="22"/>
        <v>203840549</v>
      </c>
      <c r="C264" s="428">
        <f t="shared" si="23"/>
        <v>45930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КАМБАНА ИНВЕСТ ЕАД</v>
      </c>
      <c r="B265" s="424" t="str">
        <f t="shared" si="22"/>
        <v>203840549</v>
      </c>
      <c r="C265" s="428">
        <f t="shared" si="23"/>
        <v>45930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КАМБАНА ИНВЕСТ ЕАД</v>
      </c>
      <c r="B266" s="424" t="str">
        <f t="shared" si="22"/>
        <v>203840549</v>
      </c>
      <c r="C266" s="428">
        <f t="shared" si="23"/>
        <v>45930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0</v>
      </c>
    </row>
    <row r="267" spans="1:8">
      <c r="A267" s="424" t="str">
        <f t="shared" si="21"/>
        <v>КАМБАНА ИНВЕСТ ЕАД</v>
      </c>
      <c r="B267" s="424" t="str">
        <f t="shared" si="22"/>
        <v>203840549</v>
      </c>
      <c r="C267" s="428">
        <f t="shared" si="23"/>
        <v>45930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КАМБАНА ИНВЕСТ ЕАД</v>
      </c>
      <c r="B268" s="424" t="str">
        <f t="shared" si="22"/>
        <v>203840549</v>
      </c>
      <c r="C268" s="428">
        <f t="shared" si="23"/>
        <v>45930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КАМБАНА ИНВЕСТ ЕАД</v>
      </c>
      <c r="B269" s="424" t="str">
        <f t="shared" si="22"/>
        <v>203840549</v>
      </c>
      <c r="C269" s="428">
        <f t="shared" si="23"/>
        <v>45930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КАМБАНА ИНВЕСТ ЕАД</v>
      </c>
      <c r="B270" s="424" t="str">
        <f t="shared" si="22"/>
        <v>203840549</v>
      </c>
      <c r="C270" s="428">
        <f t="shared" si="23"/>
        <v>45930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КАМБАНА ИНВЕСТ ЕАД</v>
      </c>
      <c r="B271" s="424" t="str">
        <f t="shared" si="22"/>
        <v>203840549</v>
      </c>
      <c r="C271" s="428">
        <f t="shared" si="23"/>
        <v>45930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КАМБАНА ИНВЕСТ ЕАД</v>
      </c>
      <c r="B272" s="424" t="str">
        <f t="shared" si="22"/>
        <v>203840549</v>
      </c>
      <c r="C272" s="428">
        <f t="shared" si="23"/>
        <v>45930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КАМБАНА ИНВЕСТ ЕАД</v>
      </c>
      <c r="B273" s="424" t="str">
        <f t="shared" si="22"/>
        <v>203840549</v>
      </c>
      <c r="C273" s="428">
        <f t="shared" si="23"/>
        <v>45930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КАМБАНА ИНВЕСТ ЕАД</v>
      </c>
      <c r="B274" s="424" t="str">
        <f t="shared" si="22"/>
        <v>203840549</v>
      </c>
      <c r="C274" s="428">
        <f t="shared" si="23"/>
        <v>45930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КАМБАНА ИНВЕСТ ЕАД</v>
      </c>
      <c r="B275" s="424" t="str">
        <f t="shared" si="22"/>
        <v>203840549</v>
      </c>
      <c r="C275" s="428">
        <f t="shared" si="23"/>
        <v>45930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КАМБАНА ИНВЕСТ ЕАД</v>
      </c>
      <c r="B276" s="424" t="str">
        <f t="shared" si="22"/>
        <v>203840549</v>
      </c>
      <c r="C276" s="428">
        <f t="shared" si="23"/>
        <v>45930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КАМБАНА ИНВЕСТ ЕАД</v>
      </c>
      <c r="B277" s="424" t="str">
        <f t="shared" si="22"/>
        <v>203840549</v>
      </c>
      <c r="C277" s="428">
        <f t="shared" si="23"/>
        <v>45930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КАМБАНА ИНВЕСТ ЕАД</v>
      </c>
      <c r="B278" s="424" t="str">
        <f t="shared" si="22"/>
        <v>203840549</v>
      </c>
      <c r="C278" s="428">
        <f t="shared" si="23"/>
        <v>45930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КАМБАНА ИНВЕСТ ЕАД</v>
      </c>
      <c r="B279" s="424" t="str">
        <f t="shared" si="22"/>
        <v>203840549</v>
      </c>
      <c r="C279" s="428">
        <f t="shared" si="23"/>
        <v>45930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КАМБАНА ИНВЕСТ ЕАД</v>
      </c>
      <c r="B280" s="424" t="str">
        <f t="shared" si="22"/>
        <v>203840549</v>
      </c>
      <c r="C280" s="428">
        <f t="shared" si="23"/>
        <v>45930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0</v>
      </c>
    </row>
    <row r="281" spans="1:8">
      <c r="A281" s="424" t="str">
        <f t="shared" si="21"/>
        <v>КАМБАНА ИНВЕСТ ЕАД</v>
      </c>
      <c r="B281" s="424" t="str">
        <f t="shared" si="22"/>
        <v>203840549</v>
      </c>
      <c r="C281" s="428">
        <f t="shared" si="23"/>
        <v>45930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КАМБАНА ИНВЕСТ ЕАД</v>
      </c>
      <c r="B282" s="424" t="str">
        <f t="shared" ref="B282:B345" si="25">pdeBulstat</f>
        <v>203840549</v>
      </c>
      <c r="C282" s="428">
        <f t="shared" ref="C282:C345" si="26">endDate</f>
        <v>45930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КАМБАНА ИНВЕСТ ЕАД</v>
      </c>
      <c r="B283" s="424" t="str">
        <f t="shared" si="25"/>
        <v>203840549</v>
      </c>
      <c r="C283" s="428">
        <f t="shared" si="26"/>
        <v>45930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0</v>
      </c>
    </row>
    <row r="284" spans="1:8">
      <c r="A284" s="424" t="str">
        <f t="shared" si="24"/>
        <v>КАМБАНА ИНВЕСТ ЕАД</v>
      </c>
      <c r="B284" s="424" t="str">
        <f t="shared" si="25"/>
        <v>203840549</v>
      </c>
      <c r="C284" s="428">
        <f t="shared" si="26"/>
        <v>45930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0</v>
      </c>
    </row>
    <row r="285" spans="1:8">
      <c r="A285" s="424" t="str">
        <f t="shared" si="24"/>
        <v>КАМБАНА ИНВЕСТ ЕАД</v>
      </c>
      <c r="B285" s="424" t="str">
        <f t="shared" si="25"/>
        <v>203840549</v>
      </c>
      <c r="C285" s="428">
        <f t="shared" si="26"/>
        <v>45930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КАМБАНА ИНВЕСТ ЕАД</v>
      </c>
      <c r="B286" s="424" t="str">
        <f t="shared" si="25"/>
        <v>203840549</v>
      </c>
      <c r="C286" s="428">
        <f t="shared" si="26"/>
        <v>45930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КАМБАНА ИНВЕСТ ЕАД</v>
      </c>
      <c r="B287" s="424" t="str">
        <f t="shared" si="25"/>
        <v>203840549</v>
      </c>
      <c r="C287" s="428">
        <f t="shared" si="26"/>
        <v>45930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КАМБАНА ИНВЕСТ ЕАД</v>
      </c>
      <c r="B288" s="424" t="str">
        <f t="shared" si="25"/>
        <v>203840549</v>
      </c>
      <c r="C288" s="428">
        <f t="shared" si="26"/>
        <v>45930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0</v>
      </c>
    </row>
    <row r="289" spans="1:8">
      <c r="A289" s="424" t="str">
        <f t="shared" si="24"/>
        <v>КАМБАНА ИНВЕСТ ЕАД</v>
      </c>
      <c r="B289" s="424" t="str">
        <f t="shared" si="25"/>
        <v>203840549</v>
      </c>
      <c r="C289" s="428">
        <f t="shared" si="26"/>
        <v>45930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КАМБАНА ИНВЕСТ ЕАД</v>
      </c>
      <c r="B290" s="424" t="str">
        <f t="shared" si="25"/>
        <v>203840549</v>
      </c>
      <c r="C290" s="428">
        <f t="shared" si="26"/>
        <v>45930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КАМБАНА ИНВЕСТ ЕАД</v>
      </c>
      <c r="B291" s="424" t="str">
        <f t="shared" si="25"/>
        <v>203840549</v>
      </c>
      <c r="C291" s="428">
        <f t="shared" si="26"/>
        <v>45930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КАМБАНА ИНВЕСТ ЕАД</v>
      </c>
      <c r="B292" s="424" t="str">
        <f t="shared" si="25"/>
        <v>203840549</v>
      </c>
      <c r="C292" s="428">
        <f t="shared" si="26"/>
        <v>45930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КАМБАНА ИНВЕСТ ЕАД</v>
      </c>
      <c r="B293" s="424" t="str">
        <f t="shared" si="25"/>
        <v>203840549</v>
      </c>
      <c r="C293" s="428">
        <f t="shared" si="26"/>
        <v>45930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КАМБАНА ИНВЕСТ ЕАД</v>
      </c>
      <c r="B294" s="424" t="str">
        <f t="shared" si="25"/>
        <v>203840549</v>
      </c>
      <c r="C294" s="428">
        <f t="shared" si="26"/>
        <v>45930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КАМБАНА ИНВЕСТ ЕАД</v>
      </c>
      <c r="B295" s="424" t="str">
        <f t="shared" si="25"/>
        <v>203840549</v>
      </c>
      <c r="C295" s="428">
        <f t="shared" si="26"/>
        <v>45930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КАМБАНА ИНВЕСТ ЕАД</v>
      </c>
      <c r="B296" s="424" t="str">
        <f t="shared" si="25"/>
        <v>203840549</v>
      </c>
      <c r="C296" s="428">
        <f t="shared" si="26"/>
        <v>45930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КАМБАНА ИНВЕСТ ЕАД</v>
      </c>
      <c r="B297" s="424" t="str">
        <f t="shared" si="25"/>
        <v>203840549</v>
      </c>
      <c r="C297" s="428">
        <f t="shared" si="26"/>
        <v>45930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КАМБАНА ИНВЕСТ ЕАД</v>
      </c>
      <c r="B298" s="424" t="str">
        <f t="shared" si="25"/>
        <v>203840549</v>
      </c>
      <c r="C298" s="428">
        <f t="shared" si="26"/>
        <v>45930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КАМБАНА ИНВЕСТ ЕАД</v>
      </c>
      <c r="B299" s="424" t="str">
        <f t="shared" si="25"/>
        <v>203840549</v>
      </c>
      <c r="C299" s="428">
        <f t="shared" si="26"/>
        <v>45930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КАМБАНА ИНВЕСТ ЕАД</v>
      </c>
      <c r="B300" s="424" t="str">
        <f t="shared" si="25"/>
        <v>203840549</v>
      </c>
      <c r="C300" s="428">
        <f t="shared" si="26"/>
        <v>45930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КАМБАНА ИНВЕСТ ЕАД</v>
      </c>
      <c r="B301" s="424" t="str">
        <f t="shared" si="25"/>
        <v>203840549</v>
      </c>
      <c r="C301" s="428">
        <f t="shared" si="26"/>
        <v>45930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КАМБАНА ИНВЕСТ ЕАД</v>
      </c>
      <c r="B302" s="424" t="str">
        <f t="shared" si="25"/>
        <v>203840549</v>
      </c>
      <c r="C302" s="428">
        <f t="shared" si="26"/>
        <v>45930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0</v>
      </c>
    </row>
    <row r="303" spans="1:8">
      <c r="A303" s="424" t="str">
        <f t="shared" si="24"/>
        <v>КАМБАНА ИНВЕСТ ЕАД</v>
      </c>
      <c r="B303" s="424" t="str">
        <f t="shared" si="25"/>
        <v>203840549</v>
      </c>
      <c r="C303" s="428">
        <f t="shared" si="26"/>
        <v>45930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КАМБАНА ИНВЕСТ ЕАД</v>
      </c>
      <c r="B304" s="424" t="str">
        <f t="shared" si="25"/>
        <v>203840549</v>
      </c>
      <c r="C304" s="428">
        <f t="shared" si="26"/>
        <v>45930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КАМБАНА ИНВЕСТ ЕАД</v>
      </c>
      <c r="B305" s="424" t="str">
        <f t="shared" si="25"/>
        <v>203840549</v>
      </c>
      <c r="C305" s="428">
        <f t="shared" si="26"/>
        <v>45930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0</v>
      </c>
    </row>
    <row r="306" spans="1:8">
      <c r="A306" s="424" t="str">
        <f t="shared" si="24"/>
        <v>КАМБАНА ИНВЕСТ ЕАД</v>
      </c>
      <c r="B306" s="424" t="str">
        <f t="shared" si="25"/>
        <v>203840549</v>
      </c>
      <c r="C306" s="428">
        <f t="shared" si="26"/>
        <v>45930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КАМБАНА ИНВЕСТ ЕАД</v>
      </c>
      <c r="B307" s="424" t="str">
        <f t="shared" si="25"/>
        <v>203840549</v>
      </c>
      <c r="C307" s="428">
        <f t="shared" si="26"/>
        <v>45930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КАМБАНА ИНВЕСТ ЕАД</v>
      </c>
      <c r="B308" s="424" t="str">
        <f t="shared" si="25"/>
        <v>203840549</v>
      </c>
      <c r="C308" s="428">
        <f t="shared" si="26"/>
        <v>45930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КАМБАНА ИНВЕСТ ЕАД</v>
      </c>
      <c r="B309" s="424" t="str">
        <f t="shared" si="25"/>
        <v>203840549</v>
      </c>
      <c r="C309" s="428">
        <f t="shared" si="26"/>
        <v>45930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КАМБАНА ИНВЕСТ ЕАД</v>
      </c>
      <c r="B310" s="424" t="str">
        <f t="shared" si="25"/>
        <v>203840549</v>
      </c>
      <c r="C310" s="428">
        <f t="shared" si="26"/>
        <v>45930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КАМБАНА ИНВЕСТ ЕАД</v>
      </c>
      <c r="B311" s="424" t="str">
        <f t="shared" si="25"/>
        <v>203840549</v>
      </c>
      <c r="C311" s="428">
        <f t="shared" si="26"/>
        <v>45930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КАМБАНА ИНВЕСТ ЕАД</v>
      </c>
      <c r="B312" s="424" t="str">
        <f t="shared" si="25"/>
        <v>203840549</v>
      </c>
      <c r="C312" s="428">
        <f t="shared" si="26"/>
        <v>45930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КАМБАНА ИНВЕСТ ЕАД</v>
      </c>
      <c r="B313" s="424" t="str">
        <f t="shared" si="25"/>
        <v>203840549</v>
      </c>
      <c r="C313" s="428">
        <f t="shared" si="26"/>
        <v>45930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КАМБАНА ИНВЕСТ ЕАД</v>
      </c>
      <c r="B314" s="424" t="str">
        <f t="shared" si="25"/>
        <v>203840549</v>
      </c>
      <c r="C314" s="428">
        <f t="shared" si="26"/>
        <v>45930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КАМБАНА ИНВЕСТ ЕАД</v>
      </c>
      <c r="B315" s="424" t="str">
        <f t="shared" si="25"/>
        <v>203840549</v>
      </c>
      <c r="C315" s="428">
        <f t="shared" si="26"/>
        <v>45930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КАМБАНА ИНВЕСТ ЕАД</v>
      </c>
      <c r="B316" s="424" t="str">
        <f t="shared" si="25"/>
        <v>203840549</v>
      </c>
      <c r="C316" s="428">
        <f t="shared" si="26"/>
        <v>45930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КАМБАНА ИНВЕСТ ЕАД</v>
      </c>
      <c r="B317" s="424" t="str">
        <f t="shared" si="25"/>
        <v>203840549</v>
      </c>
      <c r="C317" s="428">
        <f t="shared" si="26"/>
        <v>45930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КАМБАНА ИНВЕСТ ЕАД</v>
      </c>
      <c r="B318" s="424" t="str">
        <f t="shared" si="25"/>
        <v>203840549</v>
      </c>
      <c r="C318" s="428">
        <f t="shared" si="26"/>
        <v>45930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КАМБАНА ИНВЕСТ ЕАД</v>
      </c>
      <c r="B319" s="424" t="str">
        <f t="shared" si="25"/>
        <v>203840549</v>
      </c>
      <c r="C319" s="428">
        <f t="shared" si="26"/>
        <v>45930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КАМБАНА ИНВЕСТ ЕАД</v>
      </c>
      <c r="B320" s="424" t="str">
        <f t="shared" si="25"/>
        <v>203840549</v>
      </c>
      <c r="C320" s="428">
        <f t="shared" si="26"/>
        <v>45930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КАМБАНА ИНВЕСТ ЕАД</v>
      </c>
      <c r="B321" s="424" t="str">
        <f t="shared" si="25"/>
        <v>203840549</v>
      </c>
      <c r="C321" s="428">
        <f t="shared" si="26"/>
        <v>45930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КАМБАНА ИНВЕСТ ЕАД</v>
      </c>
      <c r="B322" s="424" t="str">
        <f t="shared" si="25"/>
        <v>203840549</v>
      </c>
      <c r="C322" s="428">
        <f t="shared" si="26"/>
        <v>45930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КАМБАНА ИНВЕСТ ЕАД</v>
      </c>
      <c r="B323" s="424" t="str">
        <f t="shared" si="25"/>
        <v>203840549</v>
      </c>
      <c r="C323" s="428">
        <f t="shared" si="26"/>
        <v>45930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КАМБАНА ИНВЕСТ ЕАД</v>
      </c>
      <c r="B324" s="424" t="str">
        <f t="shared" si="25"/>
        <v>203840549</v>
      </c>
      <c r="C324" s="428">
        <f t="shared" si="26"/>
        <v>45930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КАМБАНА ИНВЕСТ ЕАД</v>
      </c>
      <c r="B325" s="424" t="str">
        <f t="shared" si="25"/>
        <v>203840549</v>
      </c>
      <c r="C325" s="428">
        <f t="shared" si="26"/>
        <v>45930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КАМБАНА ИНВЕСТ ЕАД</v>
      </c>
      <c r="B326" s="424" t="str">
        <f t="shared" si="25"/>
        <v>203840549</v>
      </c>
      <c r="C326" s="428">
        <f t="shared" si="26"/>
        <v>45930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КАМБАНА ИНВЕСТ ЕАД</v>
      </c>
      <c r="B327" s="424" t="str">
        <f t="shared" si="25"/>
        <v>203840549</v>
      </c>
      <c r="C327" s="428">
        <f t="shared" si="26"/>
        <v>45930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КАМБАНА ИНВЕСТ ЕАД</v>
      </c>
      <c r="B328" s="424" t="str">
        <f t="shared" si="25"/>
        <v>203840549</v>
      </c>
      <c r="C328" s="428">
        <f t="shared" si="26"/>
        <v>45930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0</v>
      </c>
    </row>
    <row r="329" spans="1:8">
      <c r="A329" s="424" t="str">
        <f t="shared" si="24"/>
        <v>КАМБАНА ИНВЕСТ ЕАД</v>
      </c>
      <c r="B329" s="424" t="str">
        <f t="shared" si="25"/>
        <v>203840549</v>
      </c>
      <c r="C329" s="428">
        <f t="shared" si="26"/>
        <v>45930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КАМБАНА ИНВЕСТ ЕАД</v>
      </c>
      <c r="B330" s="424" t="str">
        <f t="shared" si="25"/>
        <v>203840549</v>
      </c>
      <c r="C330" s="428">
        <f t="shared" si="26"/>
        <v>45930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КАМБАНА ИНВЕСТ ЕАД</v>
      </c>
      <c r="B331" s="424" t="str">
        <f t="shared" si="25"/>
        <v>203840549</v>
      </c>
      <c r="C331" s="428">
        <f t="shared" si="26"/>
        <v>45930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КАМБАНА ИНВЕСТ ЕАД</v>
      </c>
      <c r="B332" s="424" t="str">
        <f t="shared" si="25"/>
        <v>203840549</v>
      </c>
      <c r="C332" s="428">
        <f t="shared" si="26"/>
        <v>45930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0</v>
      </c>
    </row>
    <row r="333" spans="1:8">
      <c r="A333" s="424" t="str">
        <f t="shared" si="24"/>
        <v>КАМБАНА ИНВЕСТ ЕАД</v>
      </c>
      <c r="B333" s="424" t="str">
        <f t="shared" si="25"/>
        <v>203840549</v>
      </c>
      <c r="C333" s="428">
        <f t="shared" si="26"/>
        <v>45930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КАМБАНА ИНВЕСТ ЕАД</v>
      </c>
      <c r="B334" s="424" t="str">
        <f t="shared" si="25"/>
        <v>203840549</v>
      </c>
      <c r="C334" s="428">
        <f t="shared" si="26"/>
        <v>45930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КАМБАНА ИНВЕСТ ЕАД</v>
      </c>
      <c r="B335" s="424" t="str">
        <f t="shared" si="25"/>
        <v>203840549</v>
      </c>
      <c r="C335" s="428">
        <f t="shared" si="26"/>
        <v>45930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КАМБАНА ИНВЕСТ ЕАД</v>
      </c>
      <c r="B336" s="424" t="str">
        <f t="shared" si="25"/>
        <v>203840549</v>
      </c>
      <c r="C336" s="428">
        <f t="shared" si="26"/>
        <v>45930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КАМБАНА ИНВЕСТ ЕАД</v>
      </c>
      <c r="B337" s="424" t="str">
        <f t="shared" si="25"/>
        <v>203840549</v>
      </c>
      <c r="C337" s="428">
        <f t="shared" si="26"/>
        <v>45930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КАМБАНА ИНВЕСТ ЕАД</v>
      </c>
      <c r="B338" s="424" t="str">
        <f t="shared" si="25"/>
        <v>203840549</v>
      </c>
      <c r="C338" s="428">
        <f t="shared" si="26"/>
        <v>45930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КАМБАНА ИНВЕСТ ЕАД</v>
      </c>
      <c r="B339" s="424" t="str">
        <f t="shared" si="25"/>
        <v>203840549</v>
      </c>
      <c r="C339" s="428">
        <f t="shared" si="26"/>
        <v>45930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КАМБАНА ИНВЕСТ ЕАД</v>
      </c>
      <c r="B340" s="424" t="str">
        <f t="shared" si="25"/>
        <v>203840549</v>
      </c>
      <c r="C340" s="428">
        <f t="shared" si="26"/>
        <v>45930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КАМБАНА ИНВЕСТ ЕАД</v>
      </c>
      <c r="B341" s="424" t="str">
        <f t="shared" si="25"/>
        <v>203840549</v>
      </c>
      <c r="C341" s="428">
        <f t="shared" si="26"/>
        <v>45930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КАМБАНА ИНВЕСТ ЕАД</v>
      </c>
      <c r="B342" s="424" t="str">
        <f t="shared" si="25"/>
        <v>203840549</v>
      </c>
      <c r="C342" s="428">
        <f t="shared" si="26"/>
        <v>45930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КАМБАНА ИНВЕСТ ЕАД</v>
      </c>
      <c r="B343" s="424" t="str">
        <f t="shared" si="25"/>
        <v>203840549</v>
      </c>
      <c r="C343" s="428">
        <f t="shared" si="26"/>
        <v>45930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КАМБАНА ИНВЕСТ ЕАД</v>
      </c>
      <c r="B344" s="424" t="str">
        <f t="shared" si="25"/>
        <v>203840549</v>
      </c>
      <c r="C344" s="428">
        <f t="shared" si="26"/>
        <v>45930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КАМБАНА ИНВЕСТ ЕАД</v>
      </c>
      <c r="B345" s="424" t="str">
        <f t="shared" si="25"/>
        <v>203840549</v>
      </c>
      <c r="C345" s="428">
        <f t="shared" si="26"/>
        <v>45930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КАМБАНА ИНВЕСТ ЕАД</v>
      </c>
      <c r="B346" s="424" t="str">
        <f t="shared" ref="B346:B409" si="28">pdeBulstat</f>
        <v>203840549</v>
      </c>
      <c r="C346" s="428">
        <f t="shared" ref="C346:C409" si="29">endDate</f>
        <v>45930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КАМБАНА ИНВЕСТ ЕАД</v>
      </c>
      <c r="B347" s="424" t="str">
        <f t="shared" si="28"/>
        <v>203840549</v>
      </c>
      <c r="C347" s="428">
        <f t="shared" si="29"/>
        <v>45930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КАМБАНА ИНВЕСТ ЕАД</v>
      </c>
      <c r="B348" s="424" t="str">
        <f t="shared" si="28"/>
        <v>203840549</v>
      </c>
      <c r="C348" s="428">
        <f t="shared" si="29"/>
        <v>45930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КАМБАНА ИНВЕСТ ЕАД</v>
      </c>
      <c r="B349" s="424" t="str">
        <f t="shared" si="28"/>
        <v>203840549</v>
      </c>
      <c r="C349" s="428">
        <f t="shared" si="29"/>
        <v>45930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КАМБАНА ИНВЕСТ ЕАД</v>
      </c>
      <c r="B350" s="424" t="str">
        <f t="shared" si="28"/>
        <v>203840549</v>
      </c>
      <c r="C350" s="428">
        <f t="shared" si="29"/>
        <v>45930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8972</v>
      </c>
    </row>
    <row r="351" spans="1:8">
      <c r="A351" s="424" t="str">
        <f t="shared" si="27"/>
        <v>КАМБАНА ИНВЕСТ ЕАД</v>
      </c>
      <c r="B351" s="424" t="str">
        <f t="shared" si="28"/>
        <v>203840549</v>
      </c>
      <c r="C351" s="428">
        <f t="shared" si="29"/>
        <v>45930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КАМБАНА ИНВЕСТ ЕАД</v>
      </c>
      <c r="B352" s="424" t="str">
        <f t="shared" si="28"/>
        <v>203840549</v>
      </c>
      <c r="C352" s="428">
        <f t="shared" si="29"/>
        <v>45930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КАМБАНА ИНВЕСТ ЕАД</v>
      </c>
      <c r="B353" s="424" t="str">
        <f t="shared" si="28"/>
        <v>203840549</v>
      </c>
      <c r="C353" s="428">
        <f t="shared" si="29"/>
        <v>45930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КАМБАНА ИНВЕСТ ЕАД</v>
      </c>
      <c r="B354" s="424" t="str">
        <f t="shared" si="28"/>
        <v>203840549</v>
      </c>
      <c r="C354" s="428">
        <f t="shared" si="29"/>
        <v>45930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8972</v>
      </c>
    </row>
    <row r="355" spans="1:8">
      <c r="A355" s="424" t="str">
        <f t="shared" si="27"/>
        <v>КАМБАНА ИНВЕСТ ЕАД</v>
      </c>
      <c r="B355" s="424" t="str">
        <f t="shared" si="28"/>
        <v>203840549</v>
      </c>
      <c r="C355" s="428">
        <f t="shared" si="29"/>
        <v>45930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0</v>
      </c>
    </row>
    <row r="356" spans="1:8">
      <c r="A356" s="424" t="str">
        <f t="shared" si="27"/>
        <v>КАМБАНА ИНВЕСТ ЕАД</v>
      </c>
      <c r="B356" s="424" t="str">
        <f t="shared" si="28"/>
        <v>203840549</v>
      </c>
      <c r="C356" s="428">
        <f t="shared" si="29"/>
        <v>45930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КАМБАНА ИНВЕСТ ЕАД</v>
      </c>
      <c r="B357" s="424" t="str">
        <f t="shared" si="28"/>
        <v>203840549</v>
      </c>
      <c r="C357" s="428">
        <f t="shared" si="29"/>
        <v>45930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КАМБАНА ИНВЕСТ ЕАД</v>
      </c>
      <c r="B358" s="424" t="str">
        <f t="shared" si="28"/>
        <v>203840549</v>
      </c>
      <c r="C358" s="428">
        <f t="shared" si="29"/>
        <v>45930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КАМБАНА ИНВЕСТ ЕАД</v>
      </c>
      <c r="B359" s="424" t="str">
        <f t="shared" si="28"/>
        <v>203840549</v>
      </c>
      <c r="C359" s="428">
        <f t="shared" si="29"/>
        <v>45930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0</v>
      </c>
    </row>
    <row r="360" spans="1:8">
      <c r="A360" s="424" t="str">
        <f t="shared" si="27"/>
        <v>КАМБАНА ИНВЕСТ ЕАД</v>
      </c>
      <c r="B360" s="424" t="str">
        <f t="shared" si="28"/>
        <v>203840549</v>
      </c>
      <c r="C360" s="428">
        <f t="shared" si="29"/>
        <v>45930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КАМБАНА ИНВЕСТ ЕАД</v>
      </c>
      <c r="B361" s="424" t="str">
        <f t="shared" si="28"/>
        <v>203840549</v>
      </c>
      <c r="C361" s="428">
        <f t="shared" si="29"/>
        <v>45930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КАМБАНА ИНВЕСТ ЕАД</v>
      </c>
      <c r="B362" s="424" t="str">
        <f t="shared" si="28"/>
        <v>203840549</v>
      </c>
      <c r="C362" s="428">
        <f t="shared" si="29"/>
        <v>45930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КАМБАНА ИНВЕСТ ЕАД</v>
      </c>
      <c r="B363" s="424" t="str">
        <f t="shared" si="28"/>
        <v>203840549</v>
      </c>
      <c r="C363" s="428">
        <f t="shared" si="29"/>
        <v>45930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КАМБАНА ИНВЕСТ ЕАД</v>
      </c>
      <c r="B364" s="424" t="str">
        <f t="shared" si="28"/>
        <v>203840549</v>
      </c>
      <c r="C364" s="428">
        <f t="shared" si="29"/>
        <v>45930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КАМБАНА ИНВЕСТ ЕАД</v>
      </c>
      <c r="B365" s="424" t="str">
        <f t="shared" si="28"/>
        <v>203840549</v>
      </c>
      <c r="C365" s="428">
        <f t="shared" si="29"/>
        <v>45930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КАМБАНА ИНВЕСТ ЕАД</v>
      </c>
      <c r="B366" s="424" t="str">
        <f t="shared" si="28"/>
        <v>203840549</v>
      </c>
      <c r="C366" s="428">
        <f t="shared" si="29"/>
        <v>45930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КАМБАНА ИНВЕСТ ЕАД</v>
      </c>
      <c r="B367" s="424" t="str">
        <f t="shared" si="28"/>
        <v>203840549</v>
      </c>
      <c r="C367" s="428">
        <f t="shared" si="29"/>
        <v>45930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КАМБАНА ИНВЕСТ ЕАД</v>
      </c>
      <c r="B368" s="424" t="str">
        <f t="shared" si="28"/>
        <v>203840549</v>
      </c>
      <c r="C368" s="428">
        <f t="shared" si="29"/>
        <v>45930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8972</v>
      </c>
    </row>
    <row r="369" spans="1:8">
      <c r="A369" s="424" t="str">
        <f t="shared" si="27"/>
        <v>КАМБАНА ИНВЕСТ ЕАД</v>
      </c>
      <c r="B369" s="424" t="str">
        <f t="shared" si="28"/>
        <v>203840549</v>
      </c>
      <c r="C369" s="428">
        <f t="shared" si="29"/>
        <v>45930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КАМБАНА ИНВЕСТ ЕАД</v>
      </c>
      <c r="B370" s="424" t="str">
        <f t="shared" si="28"/>
        <v>203840549</v>
      </c>
      <c r="C370" s="428">
        <f t="shared" si="29"/>
        <v>45930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КАМБАНА ИНВЕСТ ЕАД</v>
      </c>
      <c r="B371" s="424" t="str">
        <f t="shared" si="28"/>
        <v>203840549</v>
      </c>
      <c r="C371" s="428">
        <f t="shared" si="29"/>
        <v>45930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8972</v>
      </c>
    </row>
    <row r="372" spans="1:8">
      <c r="A372" s="424" t="str">
        <f t="shared" si="27"/>
        <v>КАМБАНА ИНВЕСТ ЕАД</v>
      </c>
      <c r="B372" s="424" t="str">
        <f t="shared" si="28"/>
        <v>203840549</v>
      </c>
      <c r="C372" s="428">
        <f t="shared" si="29"/>
        <v>45930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-4114</v>
      </c>
    </row>
    <row r="373" spans="1:8">
      <c r="A373" s="424" t="str">
        <f t="shared" si="27"/>
        <v>КАМБАНА ИНВЕСТ ЕАД</v>
      </c>
      <c r="B373" s="424" t="str">
        <f t="shared" si="28"/>
        <v>203840549</v>
      </c>
      <c r="C373" s="428">
        <f t="shared" si="29"/>
        <v>45930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КАМБАНА ИНВЕСТ ЕАД</v>
      </c>
      <c r="B374" s="424" t="str">
        <f t="shared" si="28"/>
        <v>203840549</v>
      </c>
      <c r="C374" s="428">
        <f t="shared" si="29"/>
        <v>45930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КАМБАНА ИНВЕСТ ЕАД</v>
      </c>
      <c r="B375" s="424" t="str">
        <f t="shared" si="28"/>
        <v>203840549</v>
      </c>
      <c r="C375" s="428">
        <f t="shared" si="29"/>
        <v>45930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КАМБАНА ИНВЕСТ ЕАД</v>
      </c>
      <c r="B376" s="424" t="str">
        <f t="shared" si="28"/>
        <v>203840549</v>
      </c>
      <c r="C376" s="428">
        <f t="shared" si="29"/>
        <v>45930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-4114</v>
      </c>
    </row>
    <row r="377" spans="1:8">
      <c r="A377" s="424" t="str">
        <f t="shared" si="27"/>
        <v>КАМБАНА ИНВЕСТ ЕАД</v>
      </c>
      <c r="B377" s="424" t="str">
        <f t="shared" si="28"/>
        <v>203840549</v>
      </c>
      <c r="C377" s="428">
        <f t="shared" si="29"/>
        <v>45930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-646</v>
      </c>
    </row>
    <row r="378" spans="1:8">
      <c r="A378" s="424" t="str">
        <f t="shared" si="27"/>
        <v>КАМБАНА ИНВЕСТ ЕАД</v>
      </c>
      <c r="B378" s="424" t="str">
        <f t="shared" si="28"/>
        <v>203840549</v>
      </c>
      <c r="C378" s="428">
        <f t="shared" si="29"/>
        <v>45930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КАМБАНА ИНВЕСТ ЕАД</v>
      </c>
      <c r="B379" s="424" t="str">
        <f t="shared" si="28"/>
        <v>203840549</v>
      </c>
      <c r="C379" s="428">
        <f t="shared" si="29"/>
        <v>45930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КАМБАНА ИНВЕСТ ЕАД</v>
      </c>
      <c r="B380" s="424" t="str">
        <f t="shared" si="28"/>
        <v>203840549</v>
      </c>
      <c r="C380" s="428">
        <f t="shared" si="29"/>
        <v>45930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КАМБАНА ИНВЕСТ ЕАД</v>
      </c>
      <c r="B381" s="424" t="str">
        <f t="shared" si="28"/>
        <v>203840549</v>
      </c>
      <c r="C381" s="428">
        <f t="shared" si="29"/>
        <v>45930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0</v>
      </c>
    </row>
    <row r="382" spans="1:8">
      <c r="A382" s="424" t="str">
        <f t="shared" si="27"/>
        <v>КАМБАНА ИНВЕСТ ЕАД</v>
      </c>
      <c r="B382" s="424" t="str">
        <f t="shared" si="28"/>
        <v>203840549</v>
      </c>
      <c r="C382" s="428">
        <f t="shared" si="29"/>
        <v>45930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КАМБАНА ИНВЕСТ ЕАД</v>
      </c>
      <c r="B383" s="424" t="str">
        <f t="shared" si="28"/>
        <v>203840549</v>
      </c>
      <c r="C383" s="428">
        <f t="shared" si="29"/>
        <v>45930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КАМБАНА ИНВЕСТ ЕАД</v>
      </c>
      <c r="B384" s="424" t="str">
        <f t="shared" si="28"/>
        <v>203840549</v>
      </c>
      <c r="C384" s="428">
        <f t="shared" si="29"/>
        <v>45930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КАМБАНА ИНВЕСТ ЕАД</v>
      </c>
      <c r="B385" s="424" t="str">
        <f t="shared" si="28"/>
        <v>203840549</v>
      </c>
      <c r="C385" s="428">
        <f t="shared" si="29"/>
        <v>45930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КАМБАНА ИНВЕСТ ЕАД</v>
      </c>
      <c r="B386" s="424" t="str">
        <f t="shared" si="28"/>
        <v>203840549</v>
      </c>
      <c r="C386" s="428">
        <f t="shared" si="29"/>
        <v>45930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КАМБАНА ИНВЕСТ ЕАД</v>
      </c>
      <c r="B387" s="424" t="str">
        <f t="shared" si="28"/>
        <v>203840549</v>
      </c>
      <c r="C387" s="428">
        <f t="shared" si="29"/>
        <v>45930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КАМБАНА ИНВЕСТ ЕАД</v>
      </c>
      <c r="B388" s="424" t="str">
        <f t="shared" si="28"/>
        <v>203840549</v>
      </c>
      <c r="C388" s="428">
        <f t="shared" si="29"/>
        <v>45930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КАМБАНА ИНВЕСТ ЕАД</v>
      </c>
      <c r="B389" s="424" t="str">
        <f t="shared" si="28"/>
        <v>203840549</v>
      </c>
      <c r="C389" s="428">
        <f t="shared" si="29"/>
        <v>45930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КАМБАНА ИНВЕСТ ЕАД</v>
      </c>
      <c r="B390" s="424" t="str">
        <f t="shared" si="28"/>
        <v>203840549</v>
      </c>
      <c r="C390" s="428">
        <f t="shared" si="29"/>
        <v>45930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-4760</v>
      </c>
    </row>
    <row r="391" spans="1:8">
      <c r="A391" s="424" t="str">
        <f t="shared" si="27"/>
        <v>КАМБАНА ИНВЕСТ ЕАД</v>
      </c>
      <c r="B391" s="424" t="str">
        <f t="shared" si="28"/>
        <v>203840549</v>
      </c>
      <c r="C391" s="428">
        <f t="shared" si="29"/>
        <v>45930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КАМБАНА ИНВЕСТ ЕАД</v>
      </c>
      <c r="B392" s="424" t="str">
        <f t="shared" si="28"/>
        <v>203840549</v>
      </c>
      <c r="C392" s="428">
        <f t="shared" si="29"/>
        <v>45930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КАМБАНА ИНВЕСТ ЕАД</v>
      </c>
      <c r="B393" s="424" t="str">
        <f t="shared" si="28"/>
        <v>203840549</v>
      </c>
      <c r="C393" s="428">
        <f t="shared" si="29"/>
        <v>45930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-4760</v>
      </c>
    </row>
    <row r="394" spans="1:8">
      <c r="A394" s="424" t="str">
        <f t="shared" si="27"/>
        <v>КАМБАНА ИНВЕСТ ЕАД</v>
      </c>
      <c r="B394" s="424" t="str">
        <f t="shared" si="28"/>
        <v>203840549</v>
      </c>
      <c r="C394" s="428">
        <f t="shared" si="29"/>
        <v>45930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КАМБАНА ИНВЕСТ ЕАД</v>
      </c>
      <c r="B395" s="424" t="str">
        <f t="shared" si="28"/>
        <v>203840549</v>
      </c>
      <c r="C395" s="428">
        <f t="shared" si="29"/>
        <v>45930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КАМБАНА ИНВЕСТ ЕАД</v>
      </c>
      <c r="B396" s="424" t="str">
        <f t="shared" si="28"/>
        <v>203840549</v>
      </c>
      <c r="C396" s="428">
        <f t="shared" si="29"/>
        <v>45930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КАМБАНА ИНВЕСТ ЕАД</v>
      </c>
      <c r="B397" s="424" t="str">
        <f t="shared" si="28"/>
        <v>203840549</v>
      </c>
      <c r="C397" s="428">
        <f t="shared" si="29"/>
        <v>45930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КАМБАНА ИНВЕСТ ЕАД</v>
      </c>
      <c r="B398" s="424" t="str">
        <f t="shared" si="28"/>
        <v>203840549</v>
      </c>
      <c r="C398" s="428">
        <f t="shared" si="29"/>
        <v>45930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КАМБАНА ИНВЕСТ ЕАД</v>
      </c>
      <c r="B399" s="424" t="str">
        <f t="shared" si="28"/>
        <v>203840549</v>
      </c>
      <c r="C399" s="428">
        <f t="shared" si="29"/>
        <v>45930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КАМБАНА ИНВЕСТ ЕАД</v>
      </c>
      <c r="B400" s="424" t="str">
        <f t="shared" si="28"/>
        <v>203840549</v>
      </c>
      <c r="C400" s="428">
        <f t="shared" si="29"/>
        <v>45930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КАМБАНА ИНВЕСТ ЕАД</v>
      </c>
      <c r="B401" s="424" t="str">
        <f t="shared" si="28"/>
        <v>203840549</v>
      </c>
      <c r="C401" s="428">
        <f t="shared" si="29"/>
        <v>45930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КАМБАНА ИНВЕСТ ЕАД</v>
      </c>
      <c r="B402" s="424" t="str">
        <f t="shared" si="28"/>
        <v>203840549</v>
      </c>
      <c r="C402" s="428">
        <f t="shared" si="29"/>
        <v>45930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КАМБАНА ИНВЕСТ ЕАД</v>
      </c>
      <c r="B403" s="424" t="str">
        <f t="shared" si="28"/>
        <v>203840549</v>
      </c>
      <c r="C403" s="428">
        <f t="shared" si="29"/>
        <v>45930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КАМБАНА ИНВЕСТ ЕАД</v>
      </c>
      <c r="B404" s="424" t="str">
        <f t="shared" si="28"/>
        <v>203840549</v>
      </c>
      <c r="C404" s="428">
        <f t="shared" si="29"/>
        <v>45930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КАМБАНА ИНВЕСТ ЕАД</v>
      </c>
      <c r="B405" s="424" t="str">
        <f t="shared" si="28"/>
        <v>203840549</v>
      </c>
      <c r="C405" s="428">
        <f t="shared" si="29"/>
        <v>45930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КАМБАНА ИНВЕСТ ЕАД</v>
      </c>
      <c r="B406" s="424" t="str">
        <f t="shared" si="28"/>
        <v>203840549</v>
      </c>
      <c r="C406" s="428">
        <f t="shared" si="29"/>
        <v>45930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КАМБАНА ИНВЕСТ ЕАД</v>
      </c>
      <c r="B407" s="424" t="str">
        <f t="shared" si="28"/>
        <v>203840549</v>
      </c>
      <c r="C407" s="428">
        <f t="shared" si="29"/>
        <v>45930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КАМБАНА ИНВЕСТ ЕАД</v>
      </c>
      <c r="B408" s="424" t="str">
        <f t="shared" si="28"/>
        <v>203840549</v>
      </c>
      <c r="C408" s="428">
        <f t="shared" si="29"/>
        <v>45930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КАМБАНА ИНВЕСТ ЕАД</v>
      </c>
      <c r="B409" s="424" t="str">
        <f t="shared" si="28"/>
        <v>203840549</v>
      </c>
      <c r="C409" s="428">
        <f t="shared" si="29"/>
        <v>45930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КАМБАНА ИНВЕСТ ЕАД</v>
      </c>
      <c r="B410" s="424" t="str">
        <f t="shared" ref="B410:B459" si="31">pdeBulstat</f>
        <v>203840549</v>
      </c>
      <c r="C410" s="428">
        <f t="shared" ref="C410:C459" si="32">endDate</f>
        <v>45930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КАМБАНА ИНВЕСТ ЕАД</v>
      </c>
      <c r="B411" s="424" t="str">
        <f t="shared" si="31"/>
        <v>203840549</v>
      </c>
      <c r="C411" s="428">
        <f t="shared" si="32"/>
        <v>45930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КАМБАНА ИНВЕСТ ЕАД</v>
      </c>
      <c r="B412" s="424" t="str">
        <f t="shared" si="31"/>
        <v>203840549</v>
      </c>
      <c r="C412" s="428">
        <f t="shared" si="32"/>
        <v>45930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КАМБАНА ИНВЕСТ ЕАД</v>
      </c>
      <c r="B413" s="424" t="str">
        <f t="shared" si="31"/>
        <v>203840549</v>
      </c>
      <c r="C413" s="428">
        <f t="shared" si="32"/>
        <v>45930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КАМБАНА ИНВЕСТ ЕАД</v>
      </c>
      <c r="B414" s="424" t="str">
        <f t="shared" si="31"/>
        <v>203840549</v>
      </c>
      <c r="C414" s="428">
        <f t="shared" si="32"/>
        <v>45930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КАМБАНА ИНВЕСТ ЕАД</v>
      </c>
      <c r="B415" s="424" t="str">
        <f t="shared" si="31"/>
        <v>203840549</v>
      </c>
      <c r="C415" s="428">
        <f t="shared" si="32"/>
        <v>45930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КАМБАНА ИНВЕСТ ЕАД</v>
      </c>
      <c r="B416" s="424" t="str">
        <f t="shared" si="31"/>
        <v>203840549</v>
      </c>
      <c r="C416" s="428">
        <f t="shared" si="32"/>
        <v>45930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9858</v>
      </c>
    </row>
    <row r="417" spans="1:8">
      <c r="A417" s="424" t="str">
        <f t="shared" si="30"/>
        <v>КАМБАНА ИНВЕСТ ЕАД</v>
      </c>
      <c r="B417" s="424" t="str">
        <f t="shared" si="31"/>
        <v>203840549</v>
      </c>
      <c r="C417" s="428">
        <f t="shared" si="32"/>
        <v>45930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КАМБАНА ИНВЕСТ ЕАД</v>
      </c>
      <c r="B418" s="424" t="str">
        <f t="shared" si="31"/>
        <v>203840549</v>
      </c>
      <c r="C418" s="428">
        <f t="shared" si="32"/>
        <v>45930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КАМБАНА ИНВЕСТ ЕАД</v>
      </c>
      <c r="B419" s="424" t="str">
        <f t="shared" si="31"/>
        <v>203840549</v>
      </c>
      <c r="C419" s="428">
        <f t="shared" si="32"/>
        <v>45930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КАМБАНА ИНВЕСТ ЕАД</v>
      </c>
      <c r="B420" s="424" t="str">
        <f t="shared" si="31"/>
        <v>203840549</v>
      </c>
      <c r="C420" s="428">
        <f t="shared" si="32"/>
        <v>45930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9858</v>
      </c>
    </row>
    <row r="421" spans="1:8">
      <c r="A421" s="424" t="str">
        <f t="shared" si="30"/>
        <v>КАМБАНА ИНВЕСТ ЕАД</v>
      </c>
      <c r="B421" s="424" t="str">
        <f t="shared" si="31"/>
        <v>203840549</v>
      </c>
      <c r="C421" s="428">
        <f t="shared" si="32"/>
        <v>45930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-646</v>
      </c>
    </row>
    <row r="422" spans="1:8">
      <c r="A422" s="424" t="str">
        <f t="shared" si="30"/>
        <v>КАМБАНА ИНВЕСТ ЕАД</v>
      </c>
      <c r="B422" s="424" t="str">
        <f t="shared" si="31"/>
        <v>203840549</v>
      </c>
      <c r="C422" s="428">
        <f t="shared" si="32"/>
        <v>45930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КАМБАНА ИНВЕСТ ЕАД</v>
      </c>
      <c r="B423" s="424" t="str">
        <f t="shared" si="31"/>
        <v>203840549</v>
      </c>
      <c r="C423" s="428">
        <f t="shared" si="32"/>
        <v>45930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КАМБАНА ИНВЕСТ ЕАД</v>
      </c>
      <c r="B424" s="424" t="str">
        <f t="shared" si="31"/>
        <v>203840549</v>
      </c>
      <c r="C424" s="428">
        <f t="shared" si="32"/>
        <v>45930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КАМБАНА ИНВЕСТ ЕАД</v>
      </c>
      <c r="B425" s="424" t="str">
        <f t="shared" si="31"/>
        <v>203840549</v>
      </c>
      <c r="C425" s="428">
        <f t="shared" si="32"/>
        <v>45930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КАМБАНА ИНВЕСТ ЕАД</v>
      </c>
      <c r="B426" s="424" t="str">
        <f t="shared" si="31"/>
        <v>203840549</v>
      </c>
      <c r="C426" s="428">
        <f t="shared" si="32"/>
        <v>45930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КАМБАНА ИНВЕСТ ЕАД</v>
      </c>
      <c r="B427" s="424" t="str">
        <f t="shared" si="31"/>
        <v>203840549</v>
      </c>
      <c r="C427" s="428">
        <f t="shared" si="32"/>
        <v>45930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КАМБАНА ИНВЕСТ ЕАД</v>
      </c>
      <c r="B428" s="424" t="str">
        <f t="shared" si="31"/>
        <v>203840549</v>
      </c>
      <c r="C428" s="428">
        <f t="shared" si="32"/>
        <v>45930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КАМБАНА ИНВЕСТ ЕАД</v>
      </c>
      <c r="B429" s="424" t="str">
        <f t="shared" si="31"/>
        <v>203840549</v>
      </c>
      <c r="C429" s="428">
        <f t="shared" si="32"/>
        <v>45930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КАМБАНА ИНВЕСТ ЕАД</v>
      </c>
      <c r="B430" s="424" t="str">
        <f t="shared" si="31"/>
        <v>203840549</v>
      </c>
      <c r="C430" s="428">
        <f t="shared" si="32"/>
        <v>45930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КАМБАНА ИНВЕСТ ЕАД</v>
      </c>
      <c r="B431" s="424" t="str">
        <f t="shared" si="31"/>
        <v>203840549</v>
      </c>
      <c r="C431" s="428">
        <f t="shared" si="32"/>
        <v>45930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КАМБАНА ИНВЕСТ ЕАД</v>
      </c>
      <c r="B432" s="424" t="str">
        <f t="shared" si="31"/>
        <v>203840549</v>
      </c>
      <c r="C432" s="428">
        <f t="shared" si="32"/>
        <v>45930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КАМБАНА ИНВЕСТ ЕАД</v>
      </c>
      <c r="B433" s="424" t="str">
        <f t="shared" si="31"/>
        <v>203840549</v>
      </c>
      <c r="C433" s="428">
        <f t="shared" si="32"/>
        <v>45930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КАМБАНА ИНВЕСТ ЕАД</v>
      </c>
      <c r="B434" s="424" t="str">
        <f t="shared" si="31"/>
        <v>203840549</v>
      </c>
      <c r="C434" s="428">
        <f t="shared" si="32"/>
        <v>45930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9212</v>
      </c>
    </row>
    <row r="435" spans="1:8">
      <c r="A435" s="424" t="str">
        <f t="shared" si="30"/>
        <v>КАМБАНА ИНВЕСТ ЕАД</v>
      </c>
      <c r="B435" s="424" t="str">
        <f t="shared" si="31"/>
        <v>203840549</v>
      </c>
      <c r="C435" s="428">
        <f t="shared" si="32"/>
        <v>45930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КАМБАНА ИНВЕСТ ЕАД</v>
      </c>
      <c r="B436" s="424" t="str">
        <f t="shared" si="31"/>
        <v>203840549</v>
      </c>
      <c r="C436" s="428">
        <f t="shared" si="32"/>
        <v>45930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КАМБАНА ИНВЕСТ ЕАД</v>
      </c>
      <c r="B437" s="424" t="str">
        <f t="shared" si="31"/>
        <v>203840549</v>
      </c>
      <c r="C437" s="428">
        <f t="shared" si="32"/>
        <v>45930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9212</v>
      </c>
    </row>
    <row r="438" spans="1:8">
      <c r="A438" s="424" t="str">
        <f t="shared" si="30"/>
        <v>КАМБАНА ИНВЕСТ ЕАД</v>
      </c>
      <c r="B438" s="424" t="str">
        <f t="shared" si="31"/>
        <v>203840549</v>
      </c>
      <c r="C438" s="428">
        <f t="shared" si="32"/>
        <v>45930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КАМБАНА ИНВЕСТ ЕАД</v>
      </c>
      <c r="B439" s="424" t="str">
        <f t="shared" si="31"/>
        <v>203840549</v>
      </c>
      <c r="C439" s="428">
        <f t="shared" si="32"/>
        <v>45930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КАМБАНА ИНВЕСТ ЕАД</v>
      </c>
      <c r="B440" s="424" t="str">
        <f t="shared" si="31"/>
        <v>203840549</v>
      </c>
      <c r="C440" s="428">
        <f t="shared" si="32"/>
        <v>45930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КАМБАНА ИНВЕСТ ЕАД</v>
      </c>
      <c r="B441" s="424" t="str">
        <f t="shared" si="31"/>
        <v>203840549</v>
      </c>
      <c r="C441" s="428">
        <f t="shared" si="32"/>
        <v>45930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КАМБАНА ИНВЕСТ ЕАД</v>
      </c>
      <c r="B442" s="424" t="str">
        <f t="shared" si="31"/>
        <v>203840549</v>
      </c>
      <c r="C442" s="428">
        <f t="shared" si="32"/>
        <v>45930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КАМБАНА ИНВЕСТ ЕАД</v>
      </c>
      <c r="B443" s="424" t="str">
        <f t="shared" si="31"/>
        <v>203840549</v>
      </c>
      <c r="C443" s="428">
        <f t="shared" si="32"/>
        <v>45930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КАМБАНА ИНВЕСТ ЕАД</v>
      </c>
      <c r="B444" s="424" t="str">
        <f t="shared" si="31"/>
        <v>203840549</v>
      </c>
      <c r="C444" s="428">
        <f t="shared" si="32"/>
        <v>45930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КАМБАНА ИНВЕСТ ЕАД</v>
      </c>
      <c r="B445" s="424" t="str">
        <f t="shared" si="31"/>
        <v>203840549</v>
      </c>
      <c r="C445" s="428">
        <f t="shared" si="32"/>
        <v>45930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КАМБАНА ИНВЕСТ ЕАД</v>
      </c>
      <c r="B446" s="424" t="str">
        <f t="shared" si="31"/>
        <v>203840549</v>
      </c>
      <c r="C446" s="428">
        <f t="shared" si="32"/>
        <v>45930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КАМБАНА ИНВЕСТ ЕАД</v>
      </c>
      <c r="B447" s="424" t="str">
        <f t="shared" si="31"/>
        <v>203840549</v>
      </c>
      <c r="C447" s="428">
        <f t="shared" si="32"/>
        <v>45930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КАМБАНА ИНВЕСТ ЕАД</v>
      </c>
      <c r="B448" s="424" t="str">
        <f t="shared" si="31"/>
        <v>203840549</v>
      </c>
      <c r="C448" s="428">
        <f t="shared" si="32"/>
        <v>45930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КАМБАНА ИНВЕСТ ЕАД</v>
      </c>
      <c r="B449" s="424" t="str">
        <f t="shared" si="31"/>
        <v>203840549</v>
      </c>
      <c r="C449" s="428">
        <f t="shared" si="32"/>
        <v>45930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КАМБАНА ИНВЕСТ ЕАД</v>
      </c>
      <c r="B450" s="424" t="str">
        <f t="shared" si="31"/>
        <v>203840549</v>
      </c>
      <c r="C450" s="428">
        <f t="shared" si="32"/>
        <v>45930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КАМБАНА ИНВЕСТ ЕАД</v>
      </c>
      <c r="B451" s="424" t="str">
        <f t="shared" si="31"/>
        <v>203840549</v>
      </c>
      <c r="C451" s="428">
        <f t="shared" si="32"/>
        <v>45930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КАМБАНА ИНВЕСТ ЕАД</v>
      </c>
      <c r="B452" s="424" t="str">
        <f t="shared" si="31"/>
        <v>203840549</v>
      </c>
      <c r="C452" s="428">
        <f t="shared" si="32"/>
        <v>45930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КАМБАНА ИНВЕСТ ЕАД</v>
      </c>
      <c r="B453" s="424" t="str">
        <f t="shared" si="31"/>
        <v>203840549</v>
      </c>
      <c r="C453" s="428">
        <f t="shared" si="32"/>
        <v>45930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КАМБАНА ИНВЕСТ ЕАД</v>
      </c>
      <c r="B454" s="424" t="str">
        <f t="shared" si="31"/>
        <v>203840549</v>
      </c>
      <c r="C454" s="428">
        <f t="shared" si="32"/>
        <v>45930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КАМБАНА ИНВЕСТ ЕАД</v>
      </c>
      <c r="B455" s="424" t="str">
        <f t="shared" si="31"/>
        <v>203840549</v>
      </c>
      <c r="C455" s="428">
        <f t="shared" si="32"/>
        <v>45930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КАМБАНА ИНВЕСТ ЕАД</v>
      </c>
      <c r="B456" s="424" t="str">
        <f t="shared" si="31"/>
        <v>203840549</v>
      </c>
      <c r="C456" s="428">
        <f t="shared" si="32"/>
        <v>45930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КАМБАНА ИНВЕСТ ЕАД</v>
      </c>
      <c r="B457" s="424" t="str">
        <f t="shared" si="31"/>
        <v>203840549</v>
      </c>
      <c r="C457" s="428">
        <f t="shared" si="32"/>
        <v>45930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КАМБАНА ИНВЕСТ ЕАД</v>
      </c>
      <c r="B458" s="424" t="str">
        <f t="shared" si="31"/>
        <v>203840549</v>
      </c>
      <c r="C458" s="428">
        <f t="shared" si="32"/>
        <v>45930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КАМБАНА ИНВЕСТ ЕАД</v>
      </c>
      <c r="B459" s="424" t="str">
        <f t="shared" si="31"/>
        <v>203840549</v>
      </c>
      <c r="C459" s="428">
        <f t="shared" si="32"/>
        <v>45930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КАМБАНА ИНВЕСТ ЕАД</v>
      </c>
      <c r="B461" s="424" t="str">
        <f t="shared" ref="B461:B524" si="34">pdeBulstat</f>
        <v>203840549</v>
      </c>
      <c r="C461" s="428">
        <f t="shared" ref="C461:C524" si="35">endDate</f>
        <v>45930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КАМБАНА ИНВЕСТ ЕАД</v>
      </c>
      <c r="B462" s="424" t="str">
        <f t="shared" si="34"/>
        <v>203840549</v>
      </c>
      <c r="C462" s="428">
        <f t="shared" si="35"/>
        <v>45930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КАМБАНА ИНВЕСТ ЕАД</v>
      </c>
      <c r="B463" s="424" t="str">
        <f t="shared" si="34"/>
        <v>203840549</v>
      </c>
      <c r="C463" s="428">
        <f t="shared" si="35"/>
        <v>45930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КАМБАНА ИНВЕСТ ЕАД</v>
      </c>
      <c r="B464" s="424" t="str">
        <f t="shared" si="34"/>
        <v>203840549</v>
      </c>
      <c r="C464" s="428">
        <f t="shared" si="35"/>
        <v>45930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КАМБАНА ИНВЕСТ ЕАД</v>
      </c>
      <c r="B465" s="424" t="str">
        <f t="shared" si="34"/>
        <v>203840549</v>
      </c>
      <c r="C465" s="428">
        <f t="shared" si="35"/>
        <v>45930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КАМБАНА ИНВЕСТ ЕАД</v>
      </c>
      <c r="B466" s="424" t="str">
        <f t="shared" si="34"/>
        <v>203840549</v>
      </c>
      <c r="C466" s="428">
        <f t="shared" si="35"/>
        <v>45930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КАМБАНА ИНВЕСТ ЕАД</v>
      </c>
      <c r="B467" s="424" t="str">
        <f t="shared" si="34"/>
        <v>203840549</v>
      </c>
      <c r="C467" s="428">
        <f t="shared" si="35"/>
        <v>45930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КАМБАНА ИНВЕСТ ЕАД</v>
      </c>
      <c r="B468" s="424" t="str">
        <f t="shared" si="34"/>
        <v>203840549</v>
      </c>
      <c r="C468" s="428">
        <f t="shared" si="35"/>
        <v>45930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КАМБАНА ИНВЕСТ ЕАД</v>
      </c>
      <c r="B469" s="424" t="str">
        <f t="shared" si="34"/>
        <v>203840549</v>
      </c>
      <c r="C469" s="428">
        <f t="shared" si="35"/>
        <v>45930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КАМБАНА ИНВЕСТ ЕАД</v>
      </c>
      <c r="B470" s="424" t="str">
        <f t="shared" si="34"/>
        <v>203840549</v>
      </c>
      <c r="C470" s="428">
        <f t="shared" si="35"/>
        <v>45930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КАМБАНА ИНВЕСТ ЕАД</v>
      </c>
      <c r="B471" s="424" t="str">
        <f t="shared" si="34"/>
        <v>203840549</v>
      </c>
      <c r="C471" s="428">
        <f t="shared" si="35"/>
        <v>45930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КАМБАНА ИНВЕСТ ЕАД</v>
      </c>
      <c r="B472" s="424" t="str">
        <f t="shared" si="34"/>
        <v>203840549</v>
      </c>
      <c r="C472" s="428">
        <f t="shared" si="35"/>
        <v>45930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КАМБАНА ИНВЕСТ ЕАД</v>
      </c>
      <c r="B473" s="424" t="str">
        <f t="shared" si="34"/>
        <v>203840549</v>
      </c>
      <c r="C473" s="428">
        <f t="shared" si="35"/>
        <v>45930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КАМБАНА ИНВЕСТ ЕАД</v>
      </c>
      <c r="B474" s="424" t="str">
        <f t="shared" si="34"/>
        <v>203840549</v>
      </c>
      <c r="C474" s="428">
        <f t="shared" si="35"/>
        <v>45930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КАМБАНА ИНВЕСТ ЕАД</v>
      </c>
      <c r="B475" s="424" t="str">
        <f t="shared" si="34"/>
        <v>203840549</v>
      </c>
      <c r="C475" s="428">
        <f t="shared" si="35"/>
        <v>45930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КАМБАНА ИНВЕСТ ЕАД</v>
      </c>
      <c r="B476" s="424" t="str">
        <f t="shared" si="34"/>
        <v>203840549</v>
      </c>
      <c r="C476" s="428">
        <f t="shared" si="35"/>
        <v>45930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КАМБАНА ИНВЕСТ ЕАД</v>
      </c>
      <c r="B477" s="424" t="str">
        <f t="shared" si="34"/>
        <v>203840549</v>
      </c>
      <c r="C477" s="428">
        <f t="shared" si="35"/>
        <v>45930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КАМБАНА ИНВЕСТ ЕАД</v>
      </c>
      <c r="B478" s="424" t="str">
        <f t="shared" si="34"/>
        <v>203840549</v>
      </c>
      <c r="C478" s="428">
        <f t="shared" si="35"/>
        <v>45930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КАМБАНА ИНВЕСТ ЕАД</v>
      </c>
      <c r="B479" s="424" t="str">
        <f t="shared" si="34"/>
        <v>203840549</v>
      </c>
      <c r="C479" s="428">
        <f t="shared" si="35"/>
        <v>45930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КАМБАНА ИНВЕСТ ЕАД</v>
      </c>
      <c r="B480" s="424" t="str">
        <f t="shared" si="34"/>
        <v>203840549</v>
      </c>
      <c r="C480" s="428">
        <f t="shared" si="35"/>
        <v>45930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КАМБАНА ИНВЕСТ ЕАД</v>
      </c>
      <c r="B481" s="424" t="str">
        <f t="shared" si="34"/>
        <v>203840549</v>
      </c>
      <c r="C481" s="428">
        <f t="shared" si="35"/>
        <v>45930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КАМБАНА ИНВЕСТ ЕАД</v>
      </c>
      <c r="B482" s="424" t="str">
        <f t="shared" si="34"/>
        <v>203840549</v>
      </c>
      <c r="C482" s="428">
        <f t="shared" si="35"/>
        <v>45930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КАМБАНА ИНВЕСТ ЕАД</v>
      </c>
      <c r="B483" s="424" t="str">
        <f t="shared" si="34"/>
        <v>203840549</v>
      </c>
      <c r="C483" s="428">
        <f t="shared" si="35"/>
        <v>45930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КАМБАНА ИНВЕСТ ЕАД</v>
      </c>
      <c r="B484" s="424" t="str">
        <f t="shared" si="34"/>
        <v>203840549</v>
      </c>
      <c r="C484" s="428">
        <f t="shared" si="35"/>
        <v>45930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КАМБАНА ИНВЕСТ ЕАД</v>
      </c>
      <c r="B485" s="424" t="str">
        <f t="shared" si="34"/>
        <v>203840549</v>
      </c>
      <c r="C485" s="428">
        <f t="shared" si="35"/>
        <v>45930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КАМБАНА ИНВЕСТ ЕАД</v>
      </c>
      <c r="B486" s="424" t="str">
        <f t="shared" si="34"/>
        <v>203840549</v>
      </c>
      <c r="C486" s="428">
        <f t="shared" si="35"/>
        <v>45930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КАМБАНА ИНВЕСТ ЕАД</v>
      </c>
      <c r="B487" s="424" t="str">
        <f t="shared" si="34"/>
        <v>203840549</v>
      </c>
      <c r="C487" s="428">
        <f t="shared" si="35"/>
        <v>45930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КАМБАНА ИНВЕСТ ЕАД</v>
      </c>
      <c r="B488" s="424" t="str">
        <f t="shared" si="34"/>
        <v>203840549</v>
      </c>
      <c r="C488" s="428">
        <f t="shared" si="35"/>
        <v>45930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КАМБАНА ИНВЕСТ ЕАД</v>
      </c>
      <c r="B489" s="424" t="str">
        <f t="shared" si="34"/>
        <v>203840549</v>
      </c>
      <c r="C489" s="428">
        <f t="shared" si="35"/>
        <v>45930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КАМБАНА ИНВЕСТ ЕАД</v>
      </c>
      <c r="B490" s="424" t="str">
        <f t="shared" si="34"/>
        <v>203840549</v>
      </c>
      <c r="C490" s="428">
        <f t="shared" si="35"/>
        <v>45930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КАМБАНА ИНВЕСТ ЕАД</v>
      </c>
      <c r="B491" s="424" t="str">
        <f t="shared" si="34"/>
        <v>203840549</v>
      </c>
      <c r="C491" s="428">
        <f t="shared" si="35"/>
        <v>45930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КАМБАНА ИНВЕСТ ЕАД</v>
      </c>
      <c r="B492" s="424" t="str">
        <f t="shared" si="34"/>
        <v>203840549</v>
      </c>
      <c r="C492" s="428">
        <f t="shared" si="35"/>
        <v>45930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КАМБАНА ИНВЕСТ ЕАД</v>
      </c>
      <c r="B493" s="424" t="str">
        <f t="shared" si="34"/>
        <v>203840549</v>
      </c>
      <c r="C493" s="428">
        <f t="shared" si="35"/>
        <v>45930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КАМБАНА ИНВЕСТ ЕАД</v>
      </c>
      <c r="B494" s="424" t="str">
        <f t="shared" si="34"/>
        <v>203840549</v>
      </c>
      <c r="C494" s="428">
        <f t="shared" si="35"/>
        <v>45930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КАМБАНА ИНВЕСТ ЕАД</v>
      </c>
      <c r="B495" s="424" t="str">
        <f t="shared" si="34"/>
        <v>203840549</v>
      </c>
      <c r="C495" s="428">
        <f t="shared" si="35"/>
        <v>45930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КАМБАНА ИНВЕСТ ЕАД</v>
      </c>
      <c r="B496" s="424" t="str">
        <f t="shared" si="34"/>
        <v>203840549</v>
      </c>
      <c r="C496" s="428">
        <f t="shared" si="35"/>
        <v>45930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КАМБАНА ИНВЕСТ ЕАД</v>
      </c>
      <c r="B497" s="424" t="str">
        <f t="shared" si="34"/>
        <v>203840549</v>
      </c>
      <c r="C497" s="428">
        <f t="shared" si="35"/>
        <v>45930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КАМБАНА ИНВЕСТ ЕАД</v>
      </c>
      <c r="B498" s="424" t="str">
        <f t="shared" si="34"/>
        <v>203840549</v>
      </c>
      <c r="C498" s="428">
        <f t="shared" si="35"/>
        <v>45930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КАМБАНА ИНВЕСТ ЕАД</v>
      </c>
      <c r="B499" s="424" t="str">
        <f t="shared" si="34"/>
        <v>203840549</v>
      </c>
      <c r="C499" s="428">
        <f t="shared" si="35"/>
        <v>45930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КАМБАНА ИНВЕСТ ЕАД</v>
      </c>
      <c r="B500" s="424" t="str">
        <f t="shared" si="34"/>
        <v>203840549</v>
      </c>
      <c r="C500" s="428">
        <f t="shared" si="35"/>
        <v>45930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КАМБАНА ИНВЕСТ ЕАД</v>
      </c>
      <c r="B501" s="424" t="str">
        <f t="shared" si="34"/>
        <v>203840549</v>
      </c>
      <c r="C501" s="428">
        <f t="shared" si="35"/>
        <v>45930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КАМБАНА ИНВЕСТ ЕАД</v>
      </c>
      <c r="B502" s="424" t="str">
        <f t="shared" si="34"/>
        <v>203840549</v>
      </c>
      <c r="C502" s="428">
        <f t="shared" si="35"/>
        <v>45930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КАМБАНА ИНВЕСТ ЕАД</v>
      </c>
      <c r="B503" s="424" t="str">
        <f t="shared" si="34"/>
        <v>203840549</v>
      </c>
      <c r="C503" s="428">
        <f t="shared" si="35"/>
        <v>45930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КАМБАНА ИНВЕСТ ЕАД</v>
      </c>
      <c r="B504" s="424" t="str">
        <f t="shared" si="34"/>
        <v>203840549</v>
      </c>
      <c r="C504" s="428">
        <f t="shared" si="35"/>
        <v>45930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КАМБАНА ИНВЕСТ ЕАД</v>
      </c>
      <c r="B505" s="424" t="str">
        <f t="shared" si="34"/>
        <v>203840549</v>
      </c>
      <c r="C505" s="428">
        <f t="shared" si="35"/>
        <v>45930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КАМБАНА ИНВЕСТ ЕАД</v>
      </c>
      <c r="B506" s="424" t="str">
        <f t="shared" si="34"/>
        <v>203840549</v>
      </c>
      <c r="C506" s="428">
        <f t="shared" si="35"/>
        <v>45930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КАМБАНА ИНВЕСТ ЕАД</v>
      </c>
      <c r="B507" s="424" t="str">
        <f t="shared" si="34"/>
        <v>203840549</v>
      </c>
      <c r="C507" s="428">
        <f t="shared" si="35"/>
        <v>45930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КАМБАНА ИНВЕСТ ЕАД</v>
      </c>
      <c r="B508" s="424" t="str">
        <f t="shared" si="34"/>
        <v>203840549</v>
      </c>
      <c r="C508" s="428">
        <f t="shared" si="35"/>
        <v>45930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КАМБАНА ИНВЕСТ ЕАД</v>
      </c>
      <c r="B509" s="424" t="str">
        <f t="shared" si="34"/>
        <v>203840549</v>
      </c>
      <c r="C509" s="428">
        <f t="shared" si="35"/>
        <v>45930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КАМБАНА ИНВЕСТ ЕАД</v>
      </c>
      <c r="B510" s="424" t="str">
        <f t="shared" si="34"/>
        <v>203840549</v>
      </c>
      <c r="C510" s="428">
        <f t="shared" si="35"/>
        <v>45930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КАМБАНА ИНВЕСТ ЕАД</v>
      </c>
      <c r="B511" s="424" t="str">
        <f t="shared" si="34"/>
        <v>203840549</v>
      </c>
      <c r="C511" s="428">
        <f t="shared" si="35"/>
        <v>45930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КАМБАНА ИНВЕСТ ЕАД</v>
      </c>
      <c r="B512" s="424" t="str">
        <f t="shared" si="34"/>
        <v>203840549</v>
      </c>
      <c r="C512" s="428">
        <f t="shared" si="35"/>
        <v>45930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КАМБАНА ИНВЕСТ ЕАД</v>
      </c>
      <c r="B513" s="424" t="str">
        <f t="shared" si="34"/>
        <v>203840549</v>
      </c>
      <c r="C513" s="428">
        <f t="shared" si="35"/>
        <v>45930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КАМБАНА ИНВЕСТ ЕАД</v>
      </c>
      <c r="B514" s="424" t="str">
        <f t="shared" si="34"/>
        <v>203840549</v>
      </c>
      <c r="C514" s="428">
        <f t="shared" si="35"/>
        <v>45930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КАМБАНА ИНВЕСТ ЕАД</v>
      </c>
      <c r="B515" s="424" t="str">
        <f t="shared" si="34"/>
        <v>203840549</v>
      </c>
      <c r="C515" s="428">
        <f t="shared" si="35"/>
        <v>45930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КАМБАНА ИНВЕСТ ЕАД</v>
      </c>
      <c r="B516" s="424" t="str">
        <f t="shared" si="34"/>
        <v>203840549</v>
      </c>
      <c r="C516" s="428">
        <f t="shared" si="35"/>
        <v>45930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КАМБАНА ИНВЕСТ ЕАД</v>
      </c>
      <c r="B517" s="424" t="str">
        <f t="shared" si="34"/>
        <v>203840549</v>
      </c>
      <c r="C517" s="428">
        <f t="shared" si="35"/>
        <v>45930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КАМБАНА ИНВЕСТ ЕАД</v>
      </c>
      <c r="B518" s="424" t="str">
        <f t="shared" si="34"/>
        <v>203840549</v>
      </c>
      <c r="C518" s="428">
        <f t="shared" si="35"/>
        <v>45930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КАМБАНА ИНВЕСТ ЕАД</v>
      </c>
      <c r="B519" s="424" t="str">
        <f t="shared" si="34"/>
        <v>203840549</v>
      </c>
      <c r="C519" s="428">
        <f t="shared" si="35"/>
        <v>45930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КАМБАНА ИНВЕСТ ЕАД</v>
      </c>
      <c r="B520" s="424" t="str">
        <f t="shared" si="34"/>
        <v>203840549</v>
      </c>
      <c r="C520" s="428">
        <f t="shared" si="35"/>
        <v>45930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КАМБАНА ИНВЕСТ ЕАД</v>
      </c>
      <c r="B521" s="424" t="str">
        <f t="shared" si="34"/>
        <v>203840549</v>
      </c>
      <c r="C521" s="428">
        <f t="shared" si="35"/>
        <v>45930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КАМБАНА ИНВЕСТ ЕАД</v>
      </c>
      <c r="B522" s="424" t="str">
        <f t="shared" si="34"/>
        <v>203840549</v>
      </c>
      <c r="C522" s="428">
        <f t="shared" si="35"/>
        <v>45930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КАМБАНА ИНВЕСТ ЕАД</v>
      </c>
      <c r="B523" s="424" t="str">
        <f t="shared" si="34"/>
        <v>203840549</v>
      </c>
      <c r="C523" s="428">
        <f t="shared" si="35"/>
        <v>45930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КАМБАНА ИНВЕСТ ЕАД</v>
      </c>
      <c r="B524" s="424" t="str">
        <f t="shared" si="34"/>
        <v>203840549</v>
      </c>
      <c r="C524" s="428">
        <f t="shared" si="35"/>
        <v>45930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КАМБАНА ИНВЕСТ ЕАД</v>
      </c>
      <c r="B525" s="424" t="str">
        <f t="shared" ref="B525:B588" si="37">pdeBulstat</f>
        <v>203840549</v>
      </c>
      <c r="C525" s="428">
        <f t="shared" ref="C525:C588" si="38">endDate</f>
        <v>45930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КАМБАНА ИНВЕСТ ЕАД</v>
      </c>
      <c r="B526" s="424" t="str">
        <f t="shared" si="37"/>
        <v>203840549</v>
      </c>
      <c r="C526" s="428">
        <f t="shared" si="38"/>
        <v>45930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КАМБАНА ИНВЕСТ ЕАД</v>
      </c>
      <c r="B527" s="424" t="str">
        <f t="shared" si="37"/>
        <v>203840549</v>
      </c>
      <c r="C527" s="428">
        <f t="shared" si="38"/>
        <v>45930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КАМБАНА ИНВЕСТ ЕАД</v>
      </c>
      <c r="B528" s="424" t="str">
        <f t="shared" si="37"/>
        <v>203840549</v>
      </c>
      <c r="C528" s="428">
        <f t="shared" si="38"/>
        <v>45930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КАМБАНА ИНВЕСТ ЕАД</v>
      </c>
      <c r="B529" s="424" t="str">
        <f t="shared" si="37"/>
        <v>203840549</v>
      </c>
      <c r="C529" s="428">
        <f t="shared" si="38"/>
        <v>45930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КАМБАНА ИНВЕСТ ЕАД</v>
      </c>
      <c r="B530" s="424" t="str">
        <f t="shared" si="37"/>
        <v>203840549</v>
      </c>
      <c r="C530" s="428">
        <f t="shared" si="38"/>
        <v>45930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КАМБАНА ИНВЕСТ ЕАД</v>
      </c>
      <c r="B531" s="424" t="str">
        <f t="shared" si="37"/>
        <v>203840549</v>
      </c>
      <c r="C531" s="428">
        <f t="shared" si="38"/>
        <v>45930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КАМБАНА ИНВЕСТ ЕАД</v>
      </c>
      <c r="B532" s="424" t="str">
        <f t="shared" si="37"/>
        <v>203840549</v>
      </c>
      <c r="C532" s="428">
        <f t="shared" si="38"/>
        <v>45930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КАМБАНА ИНВЕСТ ЕАД</v>
      </c>
      <c r="B533" s="424" t="str">
        <f t="shared" si="37"/>
        <v>203840549</v>
      </c>
      <c r="C533" s="428">
        <f t="shared" si="38"/>
        <v>45930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КАМБАНА ИНВЕСТ ЕАД</v>
      </c>
      <c r="B534" s="424" t="str">
        <f t="shared" si="37"/>
        <v>203840549</v>
      </c>
      <c r="C534" s="428">
        <f t="shared" si="38"/>
        <v>45930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КАМБАНА ИНВЕСТ ЕАД</v>
      </c>
      <c r="B535" s="424" t="str">
        <f t="shared" si="37"/>
        <v>203840549</v>
      </c>
      <c r="C535" s="428">
        <f t="shared" si="38"/>
        <v>45930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КАМБАНА ИНВЕСТ ЕАД</v>
      </c>
      <c r="B536" s="424" t="str">
        <f t="shared" si="37"/>
        <v>203840549</v>
      </c>
      <c r="C536" s="428">
        <f t="shared" si="38"/>
        <v>45930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КАМБАНА ИНВЕСТ ЕАД</v>
      </c>
      <c r="B537" s="424" t="str">
        <f t="shared" si="37"/>
        <v>203840549</v>
      </c>
      <c r="C537" s="428">
        <f t="shared" si="38"/>
        <v>45930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КАМБАНА ИНВЕСТ ЕАД</v>
      </c>
      <c r="B538" s="424" t="str">
        <f t="shared" si="37"/>
        <v>203840549</v>
      </c>
      <c r="C538" s="428">
        <f t="shared" si="38"/>
        <v>45930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КАМБАНА ИНВЕСТ ЕАД</v>
      </c>
      <c r="B539" s="424" t="str">
        <f t="shared" si="37"/>
        <v>203840549</v>
      </c>
      <c r="C539" s="428">
        <f t="shared" si="38"/>
        <v>45930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КАМБАНА ИНВЕСТ ЕАД</v>
      </c>
      <c r="B540" s="424" t="str">
        <f t="shared" si="37"/>
        <v>203840549</v>
      </c>
      <c r="C540" s="428">
        <f t="shared" si="38"/>
        <v>45930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КАМБАНА ИНВЕСТ ЕАД</v>
      </c>
      <c r="B541" s="424" t="str">
        <f t="shared" si="37"/>
        <v>203840549</v>
      </c>
      <c r="C541" s="428">
        <f t="shared" si="38"/>
        <v>45930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КАМБАНА ИНВЕСТ ЕАД</v>
      </c>
      <c r="B542" s="424" t="str">
        <f t="shared" si="37"/>
        <v>203840549</v>
      </c>
      <c r="C542" s="428">
        <f t="shared" si="38"/>
        <v>45930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КАМБАНА ИНВЕСТ ЕАД</v>
      </c>
      <c r="B543" s="424" t="str">
        <f t="shared" si="37"/>
        <v>203840549</v>
      </c>
      <c r="C543" s="428">
        <f t="shared" si="38"/>
        <v>45930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КАМБАНА ИНВЕСТ ЕАД</v>
      </c>
      <c r="B544" s="424" t="str">
        <f t="shared" si="37"/>
        <v>203840549</v>
      </c>
      <c r="C544" s="428">
        <f t="shared" si="38"/>
        <v>45930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КАМБАНА ИНВЕСТ ЕАД</v>
      </c>
      <c r="B545" s="424" t="str">
        <f t="shared" si="37"/>
        <v>203840549</v>
      </c>
      <c r="C545" s="428">
        <f t="shared" si="38"/>
        <v>45930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КАМБАНА ИНВЕСТ ЕАД</v>
      </c>
      <c r="B546" s="424" t="str">
        <f t="shared" si="37"/>
        <v>203840549</v>
      </c>
      <c r="C546" s="428">
        <f t="shared" si="38"/>
        <v>45930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КАМБАНА ИНВЕСТ ЕАД</v>
      </c>
      <c r="B547" s="424" t="str">
        <f t="shared" si="37"/>
        <v>203840549</v>
      </c>
      <c r="C547" s="428">
        <f t="shared" si="38"/>
        <v>45930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КАМБАНА ИНВЕСТ ЕАД</v>
      </c>
      <c r="B548" s="424" t="str">
        <f t="shared" si="37"/>
        <v>203840549</v>
      </c>
      <c r="C548" s="428">
        <f t="shared" si="38"/>
        <v>45930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КАМБАНА ИНВЕСТ ЕАД</v>
      </c>
      <c r="B549" s="424" t="str">
        <f t="shared" si="37"/>
        <v>203840549</v>
      </c>
      <c r="C549" s="428">
        <f t="shared" si="38"/>
        <v>45930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КАМБАНА ИНВЕСТ ЕАД</v>
      </c>
      <c r="B550" s="424" t="str">
        <f t="shared" si="37"/>
        <v>203840549</v>
      </c>
      <c r="C550" s="428">
        <f t="shared" si="38"/>
        <v>45930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КАМБАНА ИНВЕСТ ЕАД</v>
      </c>
      <c r="B551" s="424" t="str">
        <f t="shared" si="37"/>
        <v>203840549</v>
      </c>
      <c r="C551" s="428">
        <f t="shared" si="38"/>
        <v>45930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КАМБАНА ИНВЕСТ ЕАД</v>
      </c>
      <c r="B552" s="424" t="str">
        <f t="shared" si="37"/>
        <v>203840549</v>
      </c>
      <c r="C552" s="428">
        <f t="shared" si="38"/>
        <v>45930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КАМБАНА ИНВЕСТ ЕАД</v>
      </c>
      <c r="B553" s="424" t="str">
        <f t="shared" si="37"/>
        <v>203840549</v>
      </c>
      <c r="C553" s="428">
        <f t="shared" si="38"/>
        <v>45930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КАМБАНА ИНВЕСТ ЕАД</v>
      </c>
      <c r="B554" s="424" t="str">
        <f t="shared" si="37"/>
        <v>203840549</v>
      </c>
      <c r="C554" s="428">
        <f t="shared" si="38"/>
        <v>45930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КАМБАНА ИНВЕСТ ЕАД</v>
      </c>
      <c r="B555" s="424" t="str">
        <f t="shared" si="37"/>
        <v>203840549</v>
      </c>
      <c r="C555" s="428">
        <f t="shared" si="38"/>
        <v>45930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КАМБАНА ИНВЕСТ ЕАД</v>
      </c>
      <c r="B556" s="424" t="str">
        <f t="shared" si="37"/>
        <v>203840549</v>
      </c>
      <c r="C556" s="428">
        <f t="shared" si="38"/>
        <v>45930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КАМБАНА ИНВЕСТ ЕАД</v>
      </c>
      <c r="B557" s="424" t="str">
        <f t="shared" si="37"/>
        <v>203840549</v>
      </c>
      <c r="C557" s="428">
        <f t="shared" si="38"/>
        <v>45930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КАМБАНА ИНВЕСТ ЕАД</v>
      </c>
      <c r="B558" s="424" t="str">
        <f t="shared" si="37"/>
        <v>203840549</v>
      </c>
      <c r="C558" s="428">
        <f t="shared" si="38"/>
        <v>45930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КАМБАНА ИНВЕСТ ЕАД</v>
      </c>
      <c r="B559" s="424" t="str">
        <f t="shared" si="37"/>
        <v>203840549</v>
      </c>
      <c r="C559" s="428">
        <f t="shared" si="38"/>
        <v>45930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КАМБАНА ИНВЕСТ ЕАД</v>
      </c>
      <c r="B560" s="424" t="str">
        <f t="shared" si="37"/>
        <v>203840549</v>
      </c>
      <c r="C560" s="428">
        <f t="shared" si="38"/>
        <v>45930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КАМБАНА ИНВЕСТ ЕАД</v>
      </c>
      <c r="B561" s="424" t="str">
        <f t="shared" si="37"/>
        <v>203840549</v>
      </c>
      <c r="C561" s="428">
        <f t="shared" si="38"/>
        <v>45930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КАМБАНА ИНВЕСТ ЕАД</v>
      </c>
      <c r="B562" s="424" t="str">
        <f t="shared" si="37"/>
        <v>203840549</v>
      </c>
      <c r="C562" s="428">
        <f t="shared" si="38"/>
        <v>45930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КАМБАНА ИНВЕСТ ЕАД</v>
      </c>
      <c r="B563" s="424" t="str">
        <f t="shared" si="37"/>
        <v>203840549</v>
      </c>
      <c r="C563" s="428">
        <f t="shared" si="38"/>
        <v>45930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КАМБАНА ИНВЕСТ ЕАД</v>
      </c>
      <c r="B564" s="424" t="str">
        <f t="shared" si="37"/>
        <v>203840549</v>
      </c>
      <c r="C564" s="428">
        <f t="shared" si="38"/>
        <v>45930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КАМБАНА ИНВЕСТ ЕАД</v>
      </c>
      <c r="B565" s="424" t="str">
        <f t="shared" si="37"/>
        <v>203840549</v>
      </c>
      <c r="C565" s="428">
        <f t="shared" si="38"/>
        <v>45930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КАМБАНА ИНВЕСТ ЕАД</v>
      </c>
      <c r="B566" s="424" t="str">
        <f t="shared" si="37"/>
        <v>203840549</v>
      </c>
      <c r="C566" s="428">
        <f t="shared" si="38"/>
        <v>45930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КАМБАНА ИНВЕСТ ЕАД</v>
      </c>
      <c r="B567" s="424" t="str">
        <f t="shared" si="37"/>
        <v>203840549</v>
      </c>
      <c r="C567" s="428">
        <f t="shared" si="38"/>
        <v>45930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КАМБАНА ИНВЕСТ ЕАД</v>
      </c>
      <c r="B568" s="424" t="str">
        <f t="shared" si="37"/>
        <v>203840549</v>
      </c>
      <c r="C568" s="428">
        <f t="shared" si="38"/>
        <v>45930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КАМБАНА ИНВЕСТ ЕАД</v>
      </c>
      <c r="B569" s="424" t="str">
        <f t="shared" si="37"/>
        <v>203840549</v>
      </c>
      <c r="C569" s="428">
        <f t="shared" si="38"/>
        <v>45930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КАМБАНА ИНВЕСТ ЕАД</v>
      </c>
      <c r="B570" s="424" t="str">
        <f t="shared" si="37"/>
        <v>203840549</v>
      </c>
      <c r="C570" s="428">
        <f t="shared" si="38"/>
        <v>45930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КАМБАНА ИНВЕСТ ЕАД</v>
      </c>
      <c r="B571" s="424" t="str">
        <f t="shared" si="37"/>
        <v>203840549</v>
      </c>
      <c r="C571" s="428">
        <f t="shared" si="38"/>
        <v>45930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КАМБАНА ИНВЕСТ ЕАД</v>
      </c>
      <c r="B572" s="424" t="str">
        <f t="shared" si="37"/>
        <v>203840549</v>
      </c>
      <c r="C572" s="428">
        <f t="shared" si="38"/>
        <v>45930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КАМБАНА ИНВЕСТ ЕАД</v>
      </c>
      <c r="B573" s="424" t="str">
        <f t="shared" si="37"/>
        <v>203840549</v>
      </c>
      <c r="C573" s="428">
        <f t="shared" si="38"/>
        <v>45930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КАМБАНА ИНВЕСТ ЕАД</v>
      </c>
      <c r="B574" s="424" t="str">
        <f t="shared" si="37"/>
        <v>203840549</v>
      </c>
      <c r="C574" s="428">
        <f t="shared" si="38"/>
        <v>45930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КАМБАНА ИНВЕСТ ЕАД</v>
      </c>
      <c r="B575" s="424" t="str">
        <f t="shared" si="37"/>
        <v>203840549</v>
      </c>
      <c r="C575" s="428">
        <f t="shared" si="38"/>
        <v>45930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КАМБАНА ИНВЕСТ ЕАД</v>
      </c>
      <c r="B576" s="424" t="str">
        <f t="shared" si="37"/>
        <v>203840549</v>
      </c>
      <c r="C576" s="428">
        <f t="shared" si="38"/>
        <v>45930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КАМБАНА ИНВЕСТ ЕАД</v>
      </c>
      <c r="B577" s="424" t="str">
        <f t="shared" si="37"/>
        <v>203840549</v>
      </c>
      <c r="C577" s="428">
        <f t="shared" si="38"/>
        <v>45930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КАМБАНА ИНВЕСТ ЕАД</v>
      </c>
      <c r="B578" s="424" t="str">
        <f t="shared" si="37"/>
        <v>203840549</v>
      </c>
      <c r="C578" s="428">
        <f t="shared" si="38"/>
        <v>45930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КАМБАНА ИНВЕСТ ЕАД</v>
      </c>
      <c r="B579" s="424" t="str">
        <f t="shared" si="37"/>
        <v>203840549</v>
      </c>
      <c r="C579" s="428">
        <f t="shared" si="38"/>
        <v>45930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КАМБАНА ИНВЕСТ ЕАД</v>
      </c>
      <c r="B580" s="424" t="str">
        <f t="shared" si="37"/>
        <v>203840549</v>
      </c>
      <c r="C580" s="428">
        <f t="shared" si="38"/>
        <v>45930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КАМБАНА ИНВЕСТ ЕАД</v>
      </c>
      <c r="B581" s="424" t="str">
        <f t="shared" si="37"/>
        <v>203840549</v>
      </c>
      <c r="C581" s="428">
        <f t="shared" si="38"/>
        <v>45930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КАМБАНА ИНВЕСТ ЕАД</v>
      </c>
      <c r="B582" s="424" t="str">
        <f t="shared" si="37"/>
        <v>203840549</v>
      </c>
      <c r="C582" s="428">
        <f t="shared" si="38"/>
        <v>45930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КАМБАНА ИНВЕСТ ЕАД</v>
      </c>
      <c r="B583" s="424" t="str">
        <f t="shared" si="37"/>
        <v>203840549</v>
      </c>
      <c r="C583" s="428">
        <f t="shared" si="38"/>
        <v>45930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КАМБАНА ИНВЕСТ ЕАД</v>
      </c>
      <c r="B584" s="424" t="str">
        <f t="shared" si="37"/>
        <v>203840549</v>
      </c>
      <c r="C584" s="428">
        <f t="shared" si="38"/>
        <v>45930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КАМБАНА ИНВЕСТ ЕАД</v>
      </c>
      <c r="B585" s="424" t="str">
        <f t="shared" si="37"/>
        <v>203840549</v>
      </c>
      <c r="C585" s="428">
        <f t="shared" si="38"/>
        <v>45930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КАМБАНА ИНВЕСТ ЕАД</v>
      </c>
      <c r="B586" s="424" t="str">
        <f t="shared" si="37"/>
        <v>203840549</v>
      </c>
      <c r="C586" s="428">
        <f t="shared" si="38"/>
        <v>45930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КАМБАНА ИНВЕСТ ЕАД</v>
      </c>
      <c r="B587" s="424" t="str">
        <f t="shared" si="37"/>
        <v>203840549</v>
      </c>
      <c r="C587" s="428">
        <f t="shared" si="38"/>
        <v>45930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КАМБАНА ИНВЕСТ ЕАД</v>
      </c>
      <c r="B588" s="424" t="str">
        <f t="shared" si="37"/>
        <v>203840549</v>
      </c>
      <c r="C588" s="428">
        <f t="shared" si="38"/>
        <v>45930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КАМБАНА ИНВЕСТ ЕАД</v>
      </c>
      <c r="B589" s="424" t="str">
        <f t="shared" ref="B589:B652" si="40">pdeBulstat</f>
        <v>203840549</v>
      </c>
      <c r="C589" s="428">
        <f t="shared" ref="C589:C652" si="41">endDate</f>
        <v>45930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КАМБАНА ИНВЕСТ ЕАД</v>
      </c>
      <c r="B590" s="424" t="str">
        <f t="shared" si="40"/>
        <v>203840549</v>
      </c>
      <c r="C590" s="428">
        <f t="shared" si="41"/>
        <v>45930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КАМБАНА ИНВЕСТ ЕАД</v>
      </c>
      <c r="B591" s="424" t="str">
        <f t="shared" si="40"/>
        <v>203840549</v>
      </c>
      <c r="C591" s="428">
        <f t="shared" si="41"/>
        <v>45930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КАМБАНА ИНВЕСТ ЕАД</v>
      </c>
      <c r="B592" s="424" t="str">
        <f t="shared" si="40"/>
        <v>203840549</v>
      </c>
      <c r="C592" s="428">
        <f t="shared" si="41"/>
        <v>45930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КАМБАНА ИНВЕСТ ЕАД</v>
      </c>
      <c r="B593" s="424" t="str">
        <f t="shared" si="40"/>
        <v>203840549</v>
      </c>
      <c r="C593" s="428">
        <f t="shared" si="41"/>
        <v>45930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КАМБАНА ИНВЕСТ ЕАД</v>
      </c>
      <c r="B594" s="424" t="str">
        <f t="shared" si="40"/>
        <v>203840549</v>
      </c>
      <c r="C594" s="428">
        <f t="shared" si="41"/>
        <v>45930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КАМБАНА ИНВЕСТ ЕАД</v>
      </c>
      <c r="B595" s="424" t="str">
        <f t="shared" si="40"/>
        <v>203840549</v>
      </c>
      <c r="C595" s="428">
        <f t="shared" si="41"/>
        <v>45930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КАМБАНА ИНВЕСТ ЕАД</v>
      </c>
      <c r="B596" s="424" t="str">
        <f t="shared" si="40"/>
        <v>203840549</v>
      </c>
      <c r="C596" s="428">
        <f t="shared" si="41"/>
        <v>45930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КАМБАНА ИНВЕСТ ЕАД</v>
      </c>
      <c r="B597" s="424" t="str">
        <f t="shared" si="40"/>
        <v>203840549</v>
      </c>
      <c r="C597" s="428">
        <f t="shared" si="41"/>
        <v>45930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КАМБАНА ИНВЕСТ ЕАД</v>
      </c>
      <c r="B598" s="424" t="str">
        <f t="shared" si="40"/>
        <v>203840549</v>
      </c>
      <c r="C598" s="428">
        <f t="shared" si="41"/>
        <v>45930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КАМБАНА ИНВЕСТ ЕАД</v>
      </c>
      <c r="B599" s="424" t="str">
        <f t="shared" si="40"/>
        <v>203840549</v>
      </c>
      <c r="C599" s="428">
        <f t="shared" si="41"/>
        <v>45930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КАМБАНА ИНВЕСТ ЕАД</v>
      </c>
      <c r="B600" s="424" t="str">
        <f t="shared" si="40"/>
        <v>203840549</v>
      </c>
      <c r="C600" s="428">
        <f t="shared" si="41"/>
        <v>45930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КАМБАНА ИНВЕСТ ЕАД</v>
      </c>
      <c r="B601" s="424" t="str">
        <f t="shared" si="40"/>
        <v>203840549</v>
      </c>
      <c r="C601" s="428">
        <f t="shared" si="41"/>
        <v>45930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КАМБАНА ИНВЕСТ ЕАД</v>
      </c>
      <c r="B602" s="424" t="str">
        <f t="shared" si="40"/>
        <v>203840549</v>
      </c>
      <c r="C602" s="428">
        <f t="shared" si="41"/>
        <v>45930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КАМБАНА ИНВЕСТ ЕАД</v>
      </c>
      <c r="B603" s="424" t="str">
        <f t="shared" si="40"/>
        <v>203840549</v>
      </c>
      <c r="C603" s="428">
        <f t="shared" si="41"/>
        <v>45930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КАМБАНА ИНВЕСТ ЕАД</v>
      </c>
      <c r="B604" s="424" t="str">
        <f t="shared" si="40"/>
        <v>203840549</v>
      </c>
      <c r="C604" s="428">
        <f t="shared" si="41"/>
        <v>45930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КАМБАНА ИНВЕСТ ЕАД</v>
      </c>
      <c r="B605" s="424" t="str">
        <f t="shared" si="40"/>
        <v>203840549</v>
      </c>
      <c r="C605" s="428">
        <f t="shared" si="41"/>
        <v>45930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КАМБАНА ИНВЕСТ ЕАД</v>
      </c>
      <c r="B606" s="424" t="str">
        <f t="shared" si="40"/>
        <v>203840549</v>
      </c>
      <c r="C606" s="428">
        <f t="shared" si="41"/>
        <v>45930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КАМБАНА ИНВЕСТ ЕАД</v>
      </c>
      <c r="B607" s="424" t="str">
        <f t="shared" si="40"/>
        <v>203840549</v>
      </c>
      <c r="C607" s="428">
        <f t="shared" si="41"/>
        <v>45930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КАМБАНА ИНВЕСТ ЕАД</v>
      </c>
      <c r="B608" s="424" t="str">
        <f t="shared" si="40"/>
        <v>203840549</v>
      </c>
      <c r="C608" s="428">
        <f t="shared" si="41"/>
        <v>45930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КАМБАНА ИНВЕСТ ЕАД</v>
      </c>
      <c r="B609" s="424" t="str">
        <f t="shared" si="40"/>
        <v>203840549</v>
      </c>
      <c r="C609" s="428">
        <f t="shared" si="41"/>
        <v>45930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КАМБАНА ИНВЕСТ ЕАД</v>
      </c>
      <c r="B610" s="424" t="str">
        <f t="shared" si="40"/>
        <v>203840549</v>
      </c>
      <c r="C610" s="428">
        <f t="shared" si="41"/>
        <v>45930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КАМБАНА ИНВЕСТ ЕАД</v>
      </c>
      <c r="B611" s="424" t="str">
        <f t="shared" si="40"/>
        <v>203840549</v>
      </c>
      <c r="C611" s="428">
        <f t="shared" si="41"/>
        <v>45930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КАМБАНА ИНВЕСТ ЕАД</v>
      </c>
      <c r="B612" s="424" t="str">
        <f t="shared" si="40"/>
        <v>203840549</v>
      </c>
      <c r="C612" s="428">
        <f t="shared" si="41"/>
        <v>45930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КАМБАНА ИНВЕСТ ЕАД</v>
      </c>
      <c r="B613" s="424" t="str">
        <f t="shared" si="40"/>
        <v>203840549</v>
      </c>
      <c r="C613" s="428">
        <f t="shared" si="41"/>
        <v>45930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КАМБАНА ИНВЕСТ ЕАД</v>
      </c>
      <c r="B614" s="424" t="str">
        <f t="shared" si="40"/>
        <v>203840549</v>
      </c>
      <c r="C614" s="428">
        <f t="shared" si="41"/>
        <v>45930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КАМБАНА ИНВЕСТ ЕАД</v>
      </c>
      <c r="B615" s="424" t="str">
        <f t="shared" si="40"/>
        <v>203840549</v>
      </c>
      <c r="C615" s="428">
        <f t="shared" si="41"/>
        <v>45930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КАМБАНА ИНВЕСТ ЕАД</v>
      </c>
      <c r="B616" s="424" t="str">
        <f t="shared" si="40"/>
        <v>203840549</v>
      </c>
      <c r="C616" s="428">
        <f t="shared" si="41"/>
        <v>45930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КАМБАНА ИНВЕСТ ЕАД</v>
      </c>
      <c r="B617" s="424" t="str">
        <f t="shared" si="40"/>
        <v>203840549</v>
      </c>
      <c r="C617" s="428">
        <f t="shared" si="41"/>
        <v>45930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КАМБАНА ИНВЕСТ ЕАД</v>
      </c>
      <c r="B618" s="424" t="str">
        <f t="shared" si="40"/>
        <v>203840549</v>
      </c>
      <c r="C618" s="428">
        <f t="shared" si="41"/>
        <v>45930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КАМБАНА ИНВЕСТ ЕАД</v>
      </c>
      <c r="B619" s="424" t="str">
        <f t="shared" si="40"/>
        <v>203840549</v>
      </c>
      <c r="C619" s="428">
        <f t="shared" si="41"/>
        <v>45930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КАМБАНА ИНВЕСТ ЕАД</v>
      </c>
      <c r="B620" s="424" t="str">
        <f t="shared" si="40"/>
        <v>203840549</v>
      </c>
      <c r="C620" s="428">
        <f t="shared" si="41"/>
        <v>45930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КАМБАНА ИНВЕСТ ЕАД</v>
      </c>
      <c r="B621" s="424" t="str">
        <f t="shared" si="40"/>
        <v>203840549</v>
      </c>
      <c r="C621" s="428">
        <f t="shared" si="41"/>
        <v>45930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КАМБАНА ИНВЕСТ ЕАД</v>
      </c>
      <c r="B622" s="424" t="str">
        <f t="shared" si="40"/>
        <v>203840549</v>
      </c>
      <c r="C622" s="428">
        <f t="shared" si="41"/>
        <v>45930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КАМБАНА ИНВЕСТ ЕАД</v>
      </c>
      <c r="B623" s="424" t="str">
        <f t="shared" si="40"/>
        <v>203840549</v>
      </c>
      <c r="C623" s="428">
        <f t="shared" si="41"/>
        <v>45930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КАМБАНА ИНВЕСТ ЕАД</v>
      </c>
      <c r="B624" s="424" t="str">
        <f t="shared" si="40"/>
        <v>203840549</v>
      </c>
      <c r="C624" s="428">
        <f t="shared" si="41"/>
        <v>45930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КАМБАНА ИНВЕСТ ЕАД</v>
      </c>
      <c r="B625" s="424" t="str">
        <f t="shared" si="40"/>
        <v>203840549</v>
      </c>
      <c r="C625" s="428">
        <f t="shared" si="41"/>
        <v>45930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КАМБАНА ИНВЕСТ ЕАД</v>
      </c>
      <c r="B626" s="424" t="str">
        <f t="shared" si="40"/>
        <v>203840549</v>
      </c>
      <c r="C626" s="428">
        <f t="shared" si="41"/>
        <v>45930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КАМБАНА ИНВЕСТ ЕАД</v>
      </c>
      <c r="B627" s="424" t="str">
        <f t="shared" si="40"/>
        <v>203840549</v>
      </c>
      <c r="C627" s="428">
        <f t="shared" si="41"/>
        <v>45930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КАМБАНА ИНВЕСТ ЕАД</v>
      </c>
      <c r="B628" s="424" t="str">
        <f t="shared" si="40"/>
        <v>203840549</v>
      </c>
      <c r="C628" s="428">
        <f t="shared" si="41"/>
        <v>45930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КАМБАНА ИНВЕСТ ЕАД</v>
      </c>
      <c r="B629" s="424" t="str">
        <f t="shared" si="40"/>
        <v>203840549</v>
      </c>
      <c r="C629" s="428">
        <f t="shared" si="41"/>
        <v>45930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КАМБАНА ИНВЕСТ ЕАД</v>
      </c>
      <c r="B630" s="424" t="str">
        <f t="shared" si="40"/>
        <v>203840549</v>
      </c>
      <c r="C630" s="428">
        <f t="shared" si="41"/>
        <v>45930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КАМБАНА ИНВЕСТ ЕАД</v>
      </c>
      <c r="B631" s="424" t="str">
        <f t="shared" si="40"/>
        <v>203840549</v>
      </c>
      <c r="C631" s="428">
        <f t="shared" si="41"/>
        <v>45930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КАМБАНА ИНВЕСТ ЕАД</v>
      </c>
      <c r="B632" s="424" t="str">
        <f t="shared" si="40"/>
        <v>203840549</v>
      </c>
      <c r="C632" s="428">
        <f t="shared" si="41"/>
        <v>45930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КАМБАНА ИНВЕСТ ЕАД</v>
      </c>
      <c r="B633" s="424" t="str">
        <f t="shared" si="40"/>
        <v>203840549</v>
      </c>
      <c r="C633" s="428">
        <f t="shared" si="41"/>
        <v>45930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КАМБАНА ИНВЕСТ ЕАД</v>
      </c>
      <c r="B634" s="424" t="str">
        <f t="shared" si="40"/>
        <v>203840549</v>
      </c>
      <c r="C634" s="428">
        <f t="shared" si="41"/>
        <v>45930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КАМБАНА ИНВЕСТ ЕАД</v>
      </c>
      <c r="B635" s="424" t="str">
        <f t="shared" si="40"/>
        <v>203840549</v>
      </c>
      <c r="C635" s="428">
        <f t="shared" si="41"/>
        <v>45930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КАМБАНА ИНВЕСТ ЕАД</v>
      </c>
      <c r="B636" s="424" t="str">
        <f t="shared" si="40"/>
        <v>203840549</v>
      </c>
      <c r="C636" s="428">
        <f t="shared" si="41"/>
        <v>45930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КАМБАНА ИНВЕСТ ЕАД</v>
      </c>
      <c r="B637" s="424" t="str">
        <f t="shared" si="40"/>
        <v>203840549</v>
      </c>
      <c r="C637" s="428">
        <f t="shared" si="41"/>
        <v>45930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КАМБАНА ИНВЕСТ ЕАД</v>
      </c>
      <c r="B638" s="424" t="str">
        <f t="shared" si="40"/>
        <v>203840549</v>
      </c>
      <c r="C638" s="428">
        <f t="shared" si="41"/>
        <v>45930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КАМБАНА ИНВЕСТ ЕАД</v>
      </c>
      <c r="B639" s="424" t="str">
        <f t="shared" si="40"/>
        <v>203840549</v>
      </c>
      <c r="C639" s="428">
        <f t="shared" si="41"/>
        <v>45930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КАМБАНА ИНВЕСТ ЕАД</v>
      </c>
      <c r="B640" s="424" t="str">
        <f t="shared" si="40"/>
        <v>203840549</v>
      </c>
      <c r="C640" s="428">
        <f t="shared" si="41"/>
        <v>45930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КАМБАНА ИНВЕСТ ЕАД</v>
      </c>
      <c r="B641" s="424" t="str">
        <f t="shared" si="40"/>
        <v>203840549</v>
      </c>
      <c r="C641" s="428">
        <f t="shared" si="41"/>
        <v>45930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КАМБАНА ИНВЕСТ ЕАД</v>
      </c>
      <c r="B642" s="424" t="str">
        <f t="shared" si="40"/>
        <v>203840549</v>
      </c>
      <c r="C642" s="428">
        <f t="shared" si="41"/>
        <v>45930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КАМБАНА ИНВЕСТ ЕАД</v>
      </c>
      <c r="B643" s="424" t="str">
        <f t="shared" si="40"/>
        <v>203840549</v>
      </c>
      <c r="C643" s="428">
        <f t="shared" si="41"/>
        <v>45930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КАМБАНА ИНВЕСТ ЕАД</v>
      </c>
      <c r="B644" s="424" t="str">
        <f t="shared" si="40"/>
        <v>203840549</v>
      </c>
      <c r="C644" s="428">
        <f t="shared" si="41"/>
        <v>45930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КАМБАНА ИНВЕСТ ЕАД</v>
      </c>
      <c r="B645" s="424" t="str">
        <f t="shared" si="40"/>
        <v>203840549</v>
      </c>
      <c r="C645" s="428">
        <f t="shared" si="41"/>
        <v>45930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КАМБАНА ИНВЕСТ ЕАД</v>
      </c>
      <c r="B646" s="424" t="str">
        <f t="shared" si="40"/>
        <v>203840549</v>
      </c>
      <c r="C646" s="428">
        <f t="shared" si="41"/>
        <v>45930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КАМБАНА ИНВЕСТ ЕАД</v>
      </c>
      <c r="B647" s="424" t="str">
        <f t="shared" si="40"/>
        <v>203840549</v>
      </c>
      <c r="C647" s="428">
        <f t="shared" si="41"/>
        <v>45930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КАМБАНА ИНВЕСТ ЕАД</v>
      </c>
      <c r="B648" s="424" t="str">
        <f t="shared" si="40"/>
        <v>203840549</v>
      </c>
      <c r="C648" s="428">
        <f t="shared" si="41"/>
        <v>45930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КАМБАНА ИНВЕСТ ЕАД</v>
      </c>
      <c r="B649" s="424" t="str">
        <f t="shared" si="40"/>
        <v>203840549</v>
      </c>
      <c r="C649" s="428">
        <f t="shared" si="41"/>
        <v>45930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КАМБАНА ИНВЕСТ ЕАД</v>
      </c>
      <c r="B650" s="424" t="str">
        <f t="shared" si="40"/>
        <v>203840549</v>
      </c>
      <c r="C650" s="428">
        <f t="shared" si="41"/>
        <v>45930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КАМБАНА ИНВЕСТ ЕАД</v>
      </c>
      <c r="B651" s="424" t="str">
        <f t="shared" si="40"/>
        <v>203840549</v>
      </c>
      <c r="C651" s="428">
        <f t="shared" si="41"/>
        <v>45930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КАМБАНА ИНВЕСТ ЕАД</v>
      </c>
      <c r="B652" s="424" t="str">
        <f t="shared" si="40"/>
        <v>203840549</v>
      </c>
      <c r="C652" s="428">
        <f t="shared" si="41"/>
        <v>45930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КАМБАНА ИНВЕСТ ЕАД</v>
      </c>
      <c r="B653" s="424" t="str">
        <f t="shared" ref="B653:B716" si="43">pdeBulstat</f>
        <v>203840549</v>
      </c>
      <c r="C653" s="428">
        <f t="shared" ref="C653:C716" si="44">endDate</f>
        <v>45930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КАМБАНА ИНВЕСТ ЕАД</v>
      </c>
      <c r="B654" s="424" t="str">
        <f t="shared" si="43"/>
        <v>203840549</v>
      </c>
      <c r="C654" s="428">
        <f t="shared" si="44"/>
        <v>45930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КАМБАНА ИНВЕСТ ЕАД</v>
      </c>
      <c r="B655" s="424" t="str">
        <f t="shared" si="43"/>
        <v>203840549</v>
      </c>
      <c r="C655" s="428">
        <f t="shared" si="44"/>
        <v>45930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КАМБАНА ИНВЕСТ ЕАД</v>
      </c>
      <c r="B656" s="424" t="str">
        <f t="shared" si="43"/>
        <v>203840549</v>
      </c>
      <c r="C656" s="428">
        <f t="shared" si="44"/>
        <v>45930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КАМБАНА ИНВЕСТ ЕАД</v>
      </c>
      <c r="B657" s="424" t="str">
        <f t="shared" si="43"/>
        <v>203840549</v>
      </c>
      <c r="C657" s="428">
        <f t="shared" si="44"/>
        <v>45930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КАМБАНА ИНВЕСТ ЕАД</v>
      </c>
      <c r="B658" s="424" t="str">
        <f t="shared" si="43"/>
        <v>203840549</v>
      </c>
      <c r="C658" s="428">
        <f t="shared" si="44"/>
        <v>45930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КАМБАНА ИНВЕСТ ЕАД</v>
      </c>
      <c r="B659" s="424" t="str">
        <f t="shared" si="43"/>
        <v>203840549</v>
      </c>
      <c r="C659" s="428">
        <f t="shared" si="44"/>
        <v>45930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КАМБАНА ИНВЕСТ ЕАД</v>
      </c>
      <c r="B660" s="424" t="str">
        <f t="shared" si="43"/>
        <v>203840549</v>
      </c>
      <c r="C660" s="428">
        <f t="shared" si="44"/>
        <v>45930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КАМБАНА ИНВЕСТ ЕАД</v>
      </c>
      <c r="B661" s="424" t="str">
        <f t="shared" si="43"/>
        <v>203840549</v>
      </c>
      <c r="C661" s="428">
        <f t="shared" si="44"/>
        <v>45930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КАМБАНА ИНВЕСТ ЕАД</v>
      </c>
      <c r="B662" s="424" t="str">
        <f t="shared" si="43"/>
        <v>203840549</v>
      </c>
      <c r="C662" s="428">
        <f t="shared" si="44"/>
        <v>45930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КАМБАНА ИНВЕСТ ЕАД</v>
      </c>
      <c r="B663" s="424" t="str">
        <f t="shared" si="43"/>
        <v>203840549</v>
      </c>
      <c r="C663" s="428">
        <f t="shared" si="44"/>
        <v>45930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КАМБАНА ИНВЕСТ ЕАД</v>
      </c>
      <c r="B664" s="424" t="str">
        <f t="shared" si="43"/>
        <v>203840549</v>
      </c>
      <c r="C664" s="428">
        <f t="shared" si="44"/>
        <v>45930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КАМБАНА ИНВЕСТ ЕАД</v>
      </c>
      <c r="B665" s="424" t="str">
        <f t="shared" si="43"/>
        <v>203840549</v>
      </c>
      <c r="C665" s="428">
        <f t="shared" si="44"/>
        <v>45930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КАМБАНА ИНВЕСТ ЕАД</v>
      </c>
      <c r="B666" s="424" t="str">
        <f t="shared" si="43"/>
        <v>203840549</v>
      </c>
      <c r="C666" s="428">
        <f t="shared" si="44"/>
        <v>45930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КАМБАНА ИНВЕСТ ЕАД</v>
      </c>
      <c r="B667" s="424" t="str">
        <f t="shared" si="43"/>
        <v>203840549</v>
      </c>
      <c r="C667" s="428">
        <f t="shared" si="44"/>
        <v>45930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КАМБАНА ИНВЕСТ ЕАД</v>
      </c>
      <c r="B668" s="424" t="str">
        <f t="shared" si="43"/>
        <v>203840549</v>
      </c>
      <c r="C668" s="428">
        <f t="shared" si="44"/>
        <v>45930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КАМБАНА ИНВЕСТ ЕАД</v>
      </c>
      <c r="B669" s="424" t="str">
        <f t="shared" si="43"/>
        <v>203840549</v>
      </c>
      <c r="C669" s="428">
        <f t="shared" si="44"/>
        <v>45930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КАМБАНА ИНВЕСТ ЕАД</v>
      </c>
      <c r="B670" s="424" t="str">
        <f t="shared" si="43"/>
        <v>203840549</v>
      </c>
      <c r="C670" s="428">
        <f t="shared" si="44"/>
        <v>45930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КАМБАНА ИНВЕСТ ЕАД</v>
      </c>
      <c r="B671" s="424" t="str">
        <f t="shared" si="43"/>
        <v>203840549</v>
      </c>
      <c r="C671" s="428">
        <f t="shared" si="44"/>
        <v>45930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КАМБАНА ИНВЕСТ ЕАД</v>
      </c>
      <c r="B672" s="424" t="str">
        <f t="shared" si="43"/>
        <v>203840549</v>
      </c>
      <c r="C672" s="428">
        <f t="shared" si="44"/>
        <v>45930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КАМБАНА ИНВЕСТ ЕАД</v>
      </c>
      <c r="B673" s="424" t="str">
        <f t="shared" si="43"/>
        <v>203840549</v>
      </c>
      <c r="C673" s="428">
        <f t="shared" si="44"/>
        <v>45930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КАМБАНА ИНВЕСТ ЕАД</v>
      </c>
      <c r="B674" s="424" t="str">
        <f t="shared" si="43"/>
        <v>203840549</v>
      </c>
      <c r="C674" s="428">
        <f t="shared" si="44"/>
        <v>45930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КАМБАНА ИНВЕСТ ЕАД</v>
      </c>
      <c r="B675" s="424" t="str">
        <f t="shared" si="43"/>
        <v>203840549</v>
      </c>
      <c r="C675" s="428">
        <f t="shared" si="44"/>
        <v>45930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КАМБАНА ИНВЕСТ ЕАД</v>
      </c>
      <c r="B676" s="424" t="str">
        <f t="shared" si="43"/>
        <v>203840549</v>
      </c>
      <c r="C676" s="428">
        <f t="shared" si="44"/>
        <v>45930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КАМБАНА ИНВЕСТ ЕАД</v>
      </c>
      <c r="B677" s="424" t="str">
        <f t="shared" si="43"/>
        <v>203840549</v>
      </c>
      <c r="C677" s="428">
        <f t="shared" si="44"/>
        <v>45930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КАМБАНА ИНВЕСТ ЕАД</v>
      </c>
      <c r="B678" s="424" t="str">
        <f t="shared" si="43"/>
        <v>203840549</v>
      </c>
      <c r="C678" s="428">
        <f t="shared" si="44"/>
        <v>45930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КАМБАНА ИНВЕСТ ЕАД</v>
      </c>
      <c r="B679" s="424" t="str">
        <f t="shared" si="43"/>
        <v>203840549</v>
      </c>
      <c r="C679" s="428">
        <f t="shared" si="44"/>
        <v>45930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КАМБАНА ИНВЕСТ ЕАД</v>
      </c>
      <c r="B680" s="424" t="str">
        <f t="shared" si="43"/>
        <v>203840549</v>
      </c>
      <c r="C680" s="428">
        <f t="shared" si="44"/>
        <v>45930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КАМБАНА ИНВЕСТ ЕАД</v>
      </c>
      <c r="B681" s="424" t="str">
        <f t="shared" si="43"/>
        <v>203840549</v>
      </c>
      <c r="C681" s="428">
        <f t="shared" si="44"/>
        <v>45930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КАМБАНА ИНВЕСТ ЕАД</v>
      </c>
      <c r="B682" s="424" t="str">
        <f t="shared" si="43"/>
        <v>203840549</v>
      </c>
      <c r="C682" s="428">
        <f t="shared" si="44"/>
        <v>45930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КАМБАНА ИНВЕСТ ЕАД</v>
      </c>
      <c r="B683" s="424" t="str">
        <f t="shared" si="43"/>
        <v>203840549</v>
      </c>
      <c r="C683" s="428">
        <f t="shared" si="44"/>
        <v>45930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КАМБАНА ИНВЕСТ ЕАД</v>
      </c>
      <c r="B684" s="424" t="str">
        <f t="shared" si="43"/>
        <v>203840549</v>
      </c>
      <c r="C684" s="428">
        <f t="shared" si="44"/>
        <v>45930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КАМБАНА ИНВЕСТ ЕАД</v>
      </c>
      <c r="B685" s="424" t="str">
        <f t="shared" si="43"/>
        <v>203840549</v>
      </c>
      <c r="C685" s="428">
        <f t="shared" si="44"/>
        <v>45930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КАМБАНА ИНВЕСТ ЕАД</v>
      </c>
      <c r="B686" s="424" t="str">
        <f t="shared" si="43"/>
        <v>203840549</v>
      </c>
      <c r="C686" s="428">
        <f t="shared" si="44"/>
        <v>45930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КАМБАНА ИНВЕСТ ЕАД</v>
      </c>
      <c r="B687" s="424" t="str">
        <f t="shared" si="43"/>
        <v>203840549</v>
      </c>
      <c r="C687" s="428">
        <f t="shared" si="44"/>
        <v>45930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КАМБАНА ИНВЕСТ ЕАД</v>
      </c>
      <c r="B688" s="424" t="str">
        <f t="shared" si="43"/>
        <v>203840549</v>
      </c>
      <c r="C688" s="428">
        <f t="shared" si="44"/>
        <v>45930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КАМБАНА ИНВЕСТ ЕАД</v>
      </c>
      <c r="B689" s="424" t="str">
        <f t="shared" si="43"/>
        <v>203840549</v>
      </c>
      <c r="C689" s="428">
        <f t="shared" si="44"/>
        <v>45930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КАМБАНА ИНВЕСТ ЕАД</v>
      </c>
      <c r="B690" s="424" t="str">
        <f t="shared" si="43"/>
        <v>203840549</v>
      </c>
      <c r="C690" s="428">
        <f t="shared" si="44"/>
        <v>45930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КАМБАНА ИНВЕСТ ЕАД</v>
      </c>
      <c r="B691" s="424" t="str">
        <f t="shared" si="43"/>
        <v>203840549</v>
      </c>
      <c r="C691" s="428">
        <f t="shared" si="44"/>
        <v>45930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КАМБАНА ИНВЕСТ ЕАД</v>
      </c>
      <c r="B692" s="424" t="str">
        <f t="shared" si="43"/>
        <v>203840549</v>
      </c>
      <c r="C692" s="428">
        <f t="shared" si="44"/>
        <v>45930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КАМБАНА ИНВЕСТ ЕАД</v>
      </c>
      <c r="B693" s="424" t="str">
        <f t="shared" si="43"/>
        <v>203840549</v>
      </c>
      <c r="C693" s="428">
        <f t="shared" si="44"/>
        <v>45930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КАМБАНА ИНВЕСТ ЕАД</v>
      </c>
      <c r="B694" s="424" t="str">
        <f t="shared" si="43"/>
        <v>203840549</v>
      </c>
      <c r="C694" s="428">
        <f t="shared" si="44"/>
        <v>45930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КАМБАНА ИНВЕСТ ЕАД</v>
      </c>
      <c r="B695" s="424" t="str">
        <f t="shared" si="43"/>
        <v>203840549</v>
      </c>
      <c r="C695" s="428">
        <f t="shared" si="44"/>
        <v>45930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КАМБАНА ИНВЕСТ ЕАД</v>
      </c>
      <c r="B696" s="424" t="str">
        <f t="shared" si="43"/>
        <v>203840549</v>
      </c>
      <c r="C696" s="428">
        <f t="shared" si="44"/>
        <v>45930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КАМБАНА ИНВЕСТ ЕАД</v>
      </c>
      <c r="B697" s="424" t="str">
        <f t="shared" si="43"/>
        <v>203840549</v>
      </c>
      <c r="C697" s="428">
        <f t="shared" si="44"/>
        <v>45930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КАМБАНА ИНВЕСТ ЕАД</v>
      </c>
      <c r="B698" s="424" t="str">
        <f t="shared" si="43"/>
        <v>203840549</v>
      </c>
      <c r="C698" s="428">
        <f t="shared" si="44"/>
        <v>45930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КАМБАНА ИНВЕСТ ЕАД</v>
      </c>
      <c r="B699" s="424" t="str">
        <f t="shared" si="43"/>
        <v>203840549</v>
      </c>
      <c r="C699" s="428">
        <f t="shared" si="44"/>
        <v>45930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КАМБАНА ИНВЕСТ ЕАД</v>
      </c>
      <c r="B700" s="424" t="str">
        <f t="shared" si="43"/>
        <v>203840549</v>
      </c>
      <c r="C700" s="428">
        <f t="shared" si="44"/>
        <v>45930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КАМБАНА ИНВЕСТ ЕАД</v>
      </c>
      <c r="B701" s="424" t="str">
        <f t="shared" si="43"/>
        <v>203840549</v>
      </c>
      <c r="C701" s="428">
        <f t="shared" si="44"/>
        <v>45930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КАМБАНА ИНВЕСТ ЕАД</v>
      </c>
      <c r="B702" s="424" t="str">
        <f t="shared" si="43"/>
        <v>203840549</v>
      </c>
      <c r="C702" s="428">
        <f t="shared" si="44"/>
        <v>45930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КАМБАНА ИНВЕСТ ЕАД</v>
      </c>
      <c r="B703" s="424" t="str">
        <f t="shared" si="43"/>
        <v>203840549</v>
      </c>
      <c r="C703" s="428">
        <f t="shared" si="44"/>
        <v>45930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КАМБАНА ИНВЕСТ ЕАД</v>
      </c>
      <c r="B704" s="424" t="str">
        <f t="shared" si="43"/>
        <v>203840549</v>
      </c>
      <c r="C704" s="428">
        <f t="shared" si="44"/>
        <v>45930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КАМБАНА ИНВЕСТ ЕАД</v>
      </c>
      <c r="B705" s="424" t="str">
        <f t="shared" si="43"/>
        <v>203840549</v>
      </c>
      <c r="C705" s="428">
        <f t="shared" si="44"/>
        <v>45930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КАМБАНА ИНВЕСТ ЕАД</v>
      </c>
      <c r="B706" s="424" t="str">
        <f t="shared" si="43"/>
        <v>203840549</v>
      </c>
      <c r="C706" s="428">
        <f t="shared" si="44"/>
        <v>45930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КАМБАНА ИНВЕСТ ЕАД</v>
      </c>
      <c r="B707" s="424" t="str">
        <f t="shared" si="43"/>
        <v>203840549</v>
      </c>
      <c r="C707" s="428">
        <f t="shared" si="44"/>
        <v>45930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КАМБАНА ИНВЕСТ ЕАД</v>
      </c>
      <c r="B708" s="424" t="str">
        <f t="shared" si="43"/>
        <v>203840549</v>
      </c>
      <c r="C708" s="428">
        <f t="shared" si="44"/>
        <v>45930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КАМБАНА ИНВЕСТ ЕАД</v>
      </c>
      <c r="B709" s="424" t="str">
        <f t="shared" si="43"/>
        <v>203840549</v>
      </c>
      <c r="C709" s="428">
        <f t="shared" si="44"/>
        <v>45930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КАМБАНА ИНВЕСТ ЕАД</v>
      </c>
      <c r="B710" s="424" t="str">
        <f t="shared" si="43"/>
        <v>203840549</v>
      </c>
      <c r="C710" s="428">
        <f t="shared" si="44"/>
        <v>45930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КАМБАНА ИНВЕСТ ЕАД</v>
      </c>
      <c r="B711" s="424" t="str">
        <f t="shared" si="43"/>
        <v>203840549</v>
      </c>
      <c r="C711" s="428">
        <f t="shared" si="44"/>
        <v>45930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КАМБАНА ИНВЕСТ ЕАД</v>
      </c>
      <c r="B712" s="424" t="str">
        <f t="shared" si="43"/>
        <v>203840549</v>
      </c>
      <c r="C712" s="428">
        <f t="shared" si="44"/>
        <v>45930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КАМБАНА ИНВЕСТ ЕАД</v>
      </c>
      <c r="B713" s="424" t="str">
        <f t="shared" si="43"/>
        <v>203840549</v>
      </c>
      <c r="C713" s="428">
        <f t="shared" si="44"/>
        <v>45930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КАМБАНА ИНВЕСТ ЕАД</v>
      </c>
      <c r="B714" s="424" t="str">
        <f t="shared" si="43"/>
        <v>203840549</v>
      </c>
      <c r="C714" s="428">
        <f t="shared" si="44"/>
        <v>45930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КАМБАНА ИНВЕСТ ЕАД</v>
      </c>
      <c r="B715" s="424" t="str">
        <f t="shared" si="43"/>
        <v>203840549</v>
      </c>
      <c r="C715" s="428">
        <f t="shared" si="44"/>
        <v>45930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КАМБАНА ИНВЕСТ ЕАД</v>
      </c>
      <c r="B716" s="424" t="str">
        <f t="shared" si="43"/>
        <v>203840549</v>
      </c>
      <c r="C716" s="428">
        <f t="shared" si="44"/>
        <v>45930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КАМБАНА ИНВЕСТ ЕАД</v>
      </c>
      <c r="B717" s="424" t="str">
        <f t="shared" ref="B717:B780" si="46">pdeBulstat</f>
        <v>203840549</v>
      </c>
      <c r="C717" s="428">
        <f t="shared" ref="C717:C780" si="47">endDate</f>
        <v>45930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КАМБАНА ИНВЕСТ ЕАД</v>
      </c>
      <c r="B718" s="424" t="str">
        <f t="shared" si="46"/>
        <v>203840549</v>
      </c>
      <c r="C718" s="428">
        <f t="shared" si="47"/>
        <v>45930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КАМБАНА ИНВЕСТ ЕАД</v>
      </c>
      <c r="B719" s="424" t="str">
        <f t="shared" si="46"/>
        <v>203840549</v>
      </c>
      <c r="C719" s="428">
        <f t="shared" si="47"/>
        <v>45930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КАМБАНА ИНВЕСТ ЕАД</v>
      </c>
      <c r="B720" s="424" t="str">
        <f t="shared" si="46"/>
        <v>203840549</v>
      </c>
      <c r="C720" s="428">
        <f t="shared" si="47"/>
        <v>45930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КАМБАНА ИНВЕСТ ЕАД</v>
      </c>
      <c r="B721" s="424" t="str">
        <f t="shared" si="46"/>
        <v>203840549</v>
      </c>
      <c r="C721" s="428">
        <f t="shared" si="47"/>
        <v>45930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КАМБАНА ИНВЕСТ ЕАД</v>
      </c>
      <c r="B722" s="424" t="str">
        <f t="shared" si="46"/>
        <v>203840549</v>
      </c>
      <c r="C722" s="428">
        <f t="shared" si="47"/>
        <v>45930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КАМБАНА ИНВЕСТ ЕАД</v>
      </c>
      <c r="B723" s="424" t="str">
        <f t="shared" si="46"/>
        <v>203840549</v>
      </c>
      <c r="C723" s="428">
        <f t="shared" si="47"/>
        <v>45930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КАМБАНА ИНВЕСТ ЕАД</v>
      </c>
      <c r="B724" s="424" t="str">
        <f t="shared" si="46"/>
        <v>203840549</v>
      </c>
      <c r="C724" s="428">
        <f t="shared" si="47"/>
        <v>45930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КАМБАНА ИНВЕСТ ЕАД</v>
      </c>
      <c r="B725" s="424" t="str">
        <f t="shared" si="46"/>
        <v>203840549</v>
      </c>
      <c r="C725" s="428">
        <f t="shared" si="47"/>
        <v>45930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КАМБАНА ИНВЕСТ ЕАД</v>
      </c>
      <c r="B726" s="424" t="str">
        <f t="shared" si="46"/>
        <v>203840549</v>
      </c>
      <c r="C726" s="428">
        <f t="shared" si="47"/>
        <v>45930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КАМБАНА ИНВЕСТ ЕАД</v>
      </c>
      <c r="B727" s="424" t="str">
        <f t="shared" si="46"/>
        <v>203840549</v>
      </c>
      <c r="C727" s="428">
        <f t="shared" si="47"/>
        <v>45930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КАМБАНА ИНВЕСТ ЕАД</v>
      </c>
      <c r="B728" s="424" t="str">
        <f t="shared" si="46"/>
        <v>203840549</v>
      </c>
      <c r="C728" s="428">
        <f t="shared" si="47"/>
        <v>45930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КАМБАНА ИНВЕСТ ЕАД</v>
      </c>
      <c r="B729" s="424" t="str">
        <f t="shared" si="46"/>
        <v>203840549</v>
      </c>
      <c r="C729" s="428">
        <f t="shared" si="47"/>
        <v>45930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КАМБАНА ИНВЕСТ ЕАД</v>
      </c>
      <c r="B730" s="424" t="str">
        <f t="shared" si="46"/>
        <v>203840549</v>
      </c>
      <c r="C730" s="428">
        <f t="shared" si="47"/>
        <v>45930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КАМБАНА ИНВЕСТ ЕАД</v>
      </c>
      <c r="B731" s="424" t="str">
        <f t="shared" si="46"/>
        <v>203840549</v>
      </c>
      <c r="C731" s="428">
        <f t="shared" si="47"/>
        <v>45930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КАМБАНА ИНВЕСТ ЕАД</v>
      </c>
      <c r="B732" s="424" t="str">
        <f t="shared" si="46"/>
        <v>203840549</v>
      </c>
      <c r="C732" s="428">
        <f t="shared" si="47"/>
        <v>45930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КАМБАНА ИНВЕСТ ЕАД</v>
      </c>
      <c r="B733" s="424" t="str">
        <f t="shared" si="46"/>
        <v>203840549</v>
      </c>
      <c r="C733" s="428">
        <f t="shared" si="47"/>
        <v>45930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КАМБАНА ИНВЕСТ ЕАД</v>
      </c>
      <c r="B734" s="424" t="str">
        <f t="shared" si="46"/>
        <v>203840549</v>
      </c>
      <c r="C734" s="428">
        <f t="shared" si="47"/>
        <v>45930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КАМБАНА ИНВЕСТ ЕАД</v>
      </c>
      <c r="B735" s="424" t="str">
        <f t="shared" si="46"/>
        <v>203840549</v>
      </c>
      <c r="C735" s="428">
        <f t="shared" si="47"/>
        <v>45930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КАМБАНА ИНВЕСТ ЕАД</v>
      </c>
      <c r="B736" s="424" t="str">
        <f t="shared" si="46"/>
        <v>203840549</v>
      </c>
      <c r="C736" s="428">
        <f t="shared" si="47"/>
        <v>45930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КАМБАНА ИНВЕСТ ЕАД</v>
      </c>
      <c r="B737" s="424" t="str">
        <f t="shared" si="46"/>
        <v>203840549</v>
      </c>
      <c r="C737" s="428">
        <f t="shared" si="47"/>
        <v>45930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КАМБАНА ИНВЕСТ ЕАД</v>
      </c>
      <c r="B738" s="424" t="str">
        <f t="shared" si="46"/>
        <v>203840549</v>
      </c>
      <c r="C738" s="428">
        <f t="shared" si="47"/>
        <v>45930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КАМБАНА ИНВЕСТ ЕАД</v>
      </c>
      <c r="B739" s="424" t="str">
        <f t="shared" si="46"/>
        <v>203840549</v>
      </c>
      <c r="C739" s="428">
        <f t="shared" si="47"/>
        <v>45930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КАМБАНА ИНВЕСТ ЕАД</v>
      </c>
      <c r="B740" s="424" t="str">
        <f t="shared" si="46"/>
        <v>203840549</v>
      </c>
      <c r="C740" s="428">
        <f t="shared" si="47"/>
        <v>45930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КАМБАНА ИНВЕСТ ЕАД</v>
      </c>
      <c r="B741" s="424" t="str">
        <f t="shared" si="46"/>
        <v>203840549</v>
      </c>
      <c r="C741" s="428">
        <f t="shared" si="47"/>
        <v>45930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КАМБАНА ИНВЕСТ ЕАД</v>
      </c>
      <c r="B742" s="424" t="str">
        <f t="shared" si="46"/>
        <v>203840549</v>
      </c>
      <c r="C742" s="428">
        <f t="shared" si="47"/>
        <v>45930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КАМБАНА ИНВЕСТ ЕАД</v>
      </c>
      <c r="B743" s="424" t="str">
        <f t="shared" si="46"/>
        <v>203840549</v>
      </c>
      <c r="C743" s="428">
        <f t="shared" si="47"/>
        <v>45930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КАМБАНА ИНВЕСТ ЕАД</v>
      </c>
      <c r="B744" s="424" t="str">
        <f t="shared" si="46"/>
        <v>203840549</v>
      </c>
      <c r="C744" s="428">
        <f t="shared" si="47"/>
        <v>45930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КАМБАНА ИНВЕСТ ЕАД</v>
      </c>
      <c r="B745" s="424" t="str">
        <f t="shared" si="46"/>
        <v>203840549</v>
      </c>
      <c r="C745" s="428">
        <f t="shared" si="47"/>
        <v>45930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КАМБАНА ИНВЕСТ ЕАД</v>
      </c>
      <c r="B746" s="424" t="str">
        <f t="shared" si="46"/>
        <v>203840549</v>
      </c>
      <c r="C746" s="428">
        <f t="shared" si="47"/>
        <v>45930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КАМБАНА ИНВЕСТ ЕАД</v>
      </c>
      <c r="B747" s="424" t="str">
        <f t="shared" si="46"/>
        <v>203840549</v>
      </c>
      <c r="C747" s="428">
        <f t="shared" si="47"/>
        <v>45930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КАМБАНА ИНВЕСТ ЕАД</v>
      </c>
      <c r="B748" s="424" t="str">
        <f t="shared" si="46"/>
        <v>203840549</v>
      </c>
      <c r="C748" s="428">
        <f t="shared" si="47"/>
        <v>45930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КАМБАНА ИНВЕСТ ЕАД</v>
      </c>
      <c r="B749" s="424" t="str">
        <f t="shared" si="46"/>
        <v>203840549</v>
      </c>
      <c r="C749" s="428">
        <f t="shared" si="47"/>
        <v>45930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КАМБАНА ИНВЕСТ ЕАД</v>
      </c>
      <c r="B750" s="424" t="str">
        <f t="shared" si="46"/>
        <v>203840549</v>
      </c>
      <c r="C750" s="428">
        <f t="shared" si="47"/>
        <v>45930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КАМБАНА ИНВЕСТ ЕАД</v>
      </c>
      <c r="B751" s="424" t="str">
        <f t="shared" si="46"/>
        <v>203840549</v>
      </c>
      <c r="C751" s="428">
        <f t="shared" si="47"/>
        <v>45930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КАМБАНА ИНВЕСТ ЕАД</v>
      </c>
      <c r="B752" s="424" t="str">
        <f t="shared" si="46"/>
        <v>203840549</v>
      </c>
      <c r="C752" s="428">
        <f t="shared" si="47"/>
        <v>45930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КАМБАНА ИНВЕСТ ЕАД</v>
      </c>
      <c r="B753" s="424" t="str">
        <f t="shared" si="46"/>
        <v>203840549</v>
      </c>
      <c r="C753" s="428">
        <f t="shared" si="47"/>
        <v>45930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КАМБАНА ИНВЕСТ ЕАД</v>
      </c>
      <c r="B754" s="424" t="str">
        <f t="shared" si="46"/>
        <v>203840549</v>
      </c>
      <c r="C754" s="428">
        <f t="shared" si="47"/>
        <v>45930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КАМБАНА ИНВЕСТ ЕАД</v>
      </c>
      <c r="B755" s="424" t="str">
        <f t="shared" si="46"/>
        <v>203840549</v>
      </c>
      <c r="C755" s="428">
        <f t="shared" si="47"/>
        <v>45930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КАМБАНА ИНВЕСТ ЕАД</v>
      </c>
      <c r="B756" s="424" t="str">
        <f t="shared" si="46"/>
        <v>203840549</v>
      </c>
      <c r="C756" s="428">
        <f t="shared" si="47"/>
        <v>45930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КАМБАНА ИНВЕСТ ЕАД</v>
      </c>
      <c r="B757" s="424" t="str">
        <f t="shared" si="46"/>
        <v>203840549</v>
      </c>
      <c r="C757" s="428">
        <f t="shared" si="47"/>
        <v>45930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КАМБАНА ИНВЕСТ ЕАД</v>
      </c>
      <c r="B758" s="424" t="str">
        <f t="shared" si="46"/>
        <v>203840549</v>
      </c>
      <c r="C758" s="428">
        <f t="shared" si="47"/>
        <v>45930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КАМБАНА ИНВЕСТ ЕАД</v>
      </c>
      <c r="B759" s="424" t="str">
        <f t="shared" si="46"/>
        <v>203840549</v>
      </c>
      <c r="C759" s="428">
        <f t="shared" si="47"/>
        <v>45930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КАМБАНА ИНВЕСТ ЕАД</v>
      </c>
      <c r="B760" s="424" t="str">
        <f t="shared" si="46"/>
        <v>203840549</v>
      </c>
      <c r="C760" s="428">
        <f t="shared" si="47"/>
        <v>45930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КАМБАНА ИНВЕСТ ЕАД</v>
      </c>
      <c r="B761" s="424" t="str">
        <f t="shared" si="46"/>
        <v>203840549</v>
      </c>
      <c r="C761" s="428">
        <f t="shared" si="47"/>
        <v>45930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КАМБАНА ИНВЕСТ ЕАД</v>
      </c>
      <c r="B762" s="424" t="str">
        <f t="shared" si="46"/>
        <v>203840549</v>
      </c>
      <c r="C762" s="428">
        <f t="shared" si="47"/>
        <v>45930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КАМБАНА ИНВЕСТ ЕАД</v>
      </c>
      <c r="B763" s="424" t="str">
        <f t="shared" si="46"/>
        <v>203840549</v>
      </c>
      <c r="C763" s="428">
        <f t="shared" si="47"/>
        <v>45930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КАМБАНА ИНВЕСТ ЕАД</v>
      </c>
      <c r="B764" s="424" t="str">
        <f t="shared" si="46"/>
        <v>203840549</v>
      </c>
      <c r="C764" s="428">
        <f t="shared" si="47"/>
        <v>45930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КАМБАНА ИНВЕСТ ЕАД</v>
      </c>
      <c r="B765" s="424" t="str">
        <f t="shared" si="46"/>
        <v>203840549</v>
      </c>
      <c r="C765" s="428">
        <f t="shared" si="47"/>
        <v>45930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КАМБАНА ИНВЕСТ ЕАД</v>
      </c>
      <c r="B766" s="424" t="str">
        <f t="shared" si="46"/>
        <v>203840549</v>
      </c>
      <c r="C766" s="428">
        <f t="shared" si="47"/>
        <v>45930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КАМБАНА ИНВЕСТ ЕАД</v>
      </c>
      <c r="B767" s="424" t="str">
        <f t="shared" si="46"/>
        <v>203840549</v>
      </c>
      <c r="C767" s="428">
        <f t="shared" si="47"/>
        <v>45930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КАМБАНА ИНВЕСТ ЕАД</v>
      </c>
      <c r="B768" s="424" t="str">
        <f t="shared" si="46"/>
        <v>203840549</v>
      </c>
      <c r="C768" s="428">
        <f t="shared" si="47"/>
        <v>45930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КАМБАНА ИНВЕСТ ЕАД</v>
      </c>
      <c r="B769" s="424" t="str">
        <f t="shared" si="46"/>
        <v>203840549</v>
      </c>
      <c r="C769" s="428">
        <f t="shared" si="47"/>
        <v>45930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КАМБАНА ИНВЕСТ ЕАД</v>
      </c>
      <c r="B770" s="424" t="str">
        <f t="shared" si="46"/>
        <v>203840549</v>
      </c>
      <c r="C770" s="428">
        <f t="shared" si="47"/>
        <v>45930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КАМБАНА ИНВЕСТ ЕАД</v>
      </c>
      <c r="B771" s="424" t="str">
        <f t="shared" si="46"/>
        <v>203840549</v>
      </c>
      <c r="C771" s="428">
        <f t="shared" si="47"/>
        <v>45930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КАМБАНА ИНВЕСТ ЕАД</v>
      </c>
      <c r="B772" s="424" t="str">
        <f t="shared" si="46"/>
        <v>203840549</v>
      </c>
      <c r="C772" s="428">
        <f t="shared" si="47"/>
        <v>45930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КАМБАНА ИНВЕСТ ЕАД</v>
      </c>
      <c r="B773" s="424" t="str">
        <f t="shared" si="46"/>
        <v>203840549</v>
      </c>
      <c r="C773" s="428">
        <f t="shared" si="47"/>
        <v>45930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КАМБАНА ИНВЕСТ ЕАД</v>
      </c>
      <c r="B774" s="424" t="str">
        <f t="shared" si="46"/>
        <v>203840549</v>
      </c>
      <c r="C774" s="428">
        <f t="shared" si="47"/>
        <v>45930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КАМБАНА ИНВЕСТ ЕАД</v>
      </c>
      <c r="B775" s="424" t="str">
        <f t="shared" si="46"/>
        <v>203840549</v>
      </c>
      <c r="C775" s="428">
        <f t="shared" si="47"/>
        <v>45930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КАМБАНА ИНВЕСТ ЕАД</v>
      </c>
      <c r="B776" s="424" t="str">
        <f t="shared" si="46"/>
        <v>203840549</v>
      </c>
      <c r="C776" s="428">
        <f t="shared" si="47"/>
        <v>45930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КАМБАНА ИНВЕСТ ЕАД</v>
      </c>
      <c r="B777" s="424" t="str">
        <f t="shared" si="46"/>
        <v>203840549</v>
      </c>
      <c r="C777" s="428">
        <f t="shared" si="47"/>
        <v>45930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КАМБАНА ИНВЕСТ ЕАД</v>
      </c>
      <c r="B778" s="424" t="str">
        <f t="shared" si="46"/>
        <v>203840549</v>
      </c>
      <c r="C778" s="428">
        <f t="shared" si="47"/>
        <v>45930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КАМБАНА ИНВЕСТ ЕАД</v>
      </c>
      <c r="B779" s="424" t="str">
        <f t="shared" si="46"/>
        <v>203840549</v>
      </c>
      <c r="C779" s="428">
        <f t="shared" si="47"/>
        <v>45930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КАМБАНА ИНВЕСТ ЕАД</v>
      </c>
      <c r="B780" s="424" t="str">
        <f t="shared" si="46"/>
        <v>203840549</v>
      </c>
      <c r="C780" s="428">
        <f t="shared" si="47"/>
        <v>45930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КАМБАНА ИНВЕСТ ЕАД</v>
      </c>
      <c r="B781" s="424" t="str">
        <f t="shared" ref="B781:B844" si="49">pdeBulstat</f>
        <v>203840549</v>
      </c>
      <c r="C781" s="428">
        <f t="shared" ref="C781:C844" si="50">endDate</f>
        <v>45930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КАМБАНА ИНВЕСТ ЕАД</v>
      </c>
      <c r="B782" s="424" t="str">
        <f t="shared" si="49"/>
        <v>203840549</v>
      </c>
      <c r="C782" s="428">
        <f t="shared" si="50"/>
        <v>45930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КАМБАНА ИНВЕСТ ЕАД</v>
      </c>
      <c r="B783" s="424" t="str">
        <f t="shared" si="49"/>
        <v>203840549</v>
      </c>
      <c r="C783" s="428">
        <f t="shared" si="50"/>
        <v>45930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КАМБАНА ИНВЕСТ ЕАД</v>
      </c>
      <c r="B784" s="424" t="str">
        <f t="shared" si="49"/>
        <v>203840549</v>
      </c>
      <c r="C784" s="428">
        <f t="shared" si="50"/>
        <v>45930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КАМБАНА ИНВЕСТ ЕАД</v>
      </c>
      <c r="B785" s="424" t="str">
        <f t="shared" si="49"/>
        <v>203840549</v>
      </c>
      <c r="C785" s="428">
        <f t="shared" si="50"/>
        <v>45930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КАМБАНА ИНВЕСТ ЕАД</v>
      </c>
      <c r="B786" s="424" t="str">
        <f t="shared" si="49"/>
        <v>203840549</v>
      </c>
      <c r="C786" s="428">
        <f t="shared" si="50"/>
        <v>45930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КАМБАНА ИНВЕСТ ЕАД</v>
      </c>
      <c r="B787" s="424" t="str">
        <f t="shared" si="49"/>
        <v>203840549</v>
      </c>
      <c r="C787" s="428">
        <f t="shared" si="50"/>
        <v>45930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КАМБАНА ИНВЕСТ ЕАД</v>
      </c>
      <c r="B788" s="424" t="str">
        <f t="shared" si="49"/>
        <v>203840549</v>
      </c>
      <c r="C788" s="428">
        <f t="shared" si="50"/>
        <v>45930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КАМБАНА ИНВЕСТ ЕАД</v>
      </c>
      <c r="B789" s="424" t="str">
        <f t="shared" si="49"/>
        <v>203840549</v>
      </c>
      <c r="C789" s="428">
        <f t="shared" si="50"/>
        <v>45930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КАМБАНА ИНВЕСТ ЕАД</v>
      </c>
      <c r="B790" s="424" t="str">
        <f t="shared" si="49"/>
        <v>203840549</v>
      </c>
      <c r="C790" s="428">
        <f t="shared" si="50"/>
        <v>45930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КАМБАНА ИНВЕСТ ЕАД</v>
      </c>
      <c r="B791" s="424" t="str">
        <f t="shared" si="49"/>
        <v>203840549</v>
      </c>
      <c r="C791" s="428">
        <f t="shared" si="50"/>
        <v>45930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КАМБАНА ИНВЕСТ ЕАД</v>
      </c>
      <c r="B792" s="424" t="str">
        <f t="shared" si="49"/>
        <v>203840549</v>
      </c>
      <c r="C792" s="428">
        <f t="shared" si="50"/>
        <v>45930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КАМБАНА ИНВЕСТ ЕАД</v>
      </c>
      <c r="B793" s="424" t="str">
        <f t="shared" si="49"/>
        <v>203840549</v>
      </c>
      <c r="C793" s="428">
        <f t="shared" si="50"/>
        <v>45930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КАМБАНА ИНВЕСТ ЕАД</v>
      </c>
      <c r="B794" s="424" t="str">
        <f t="shared" si="49"/>
        <v>203840549</v>
      </c>
      <c r="C794" s="428">
        <f t="shared" si="50"/>
        <v>45930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КАМБАНА ИНВЕСТ ЕАД</v>
      </c>
      <c r="B795" s="424" t="str">
        <f t="shared" si="49"/>
        <v>203840549</v>
      </c>
      <c r="C795" s="428">
        <f t="shared" si="50"/>
        <v>45930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КАМБАНА ИНВЕСТ ЕАД</v>
      </c>
      <c r="B796" s="424" t="str">
        <f t="shared" si="49"/>
        <v>203840549</v>
      </c>
      <c r="C796" s="428">
        <f t="shared" si="50"/>
        <v>45930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КАМБАНА ИНВЕСТ ЕАД</v>
      </c>
      <c r="B797" s="424" t="str">
        <f t="shared" si="49"/>
        <v>203840549</v>
      </c>
      <c r="C797" s="428">
        <f t="shared" si="50"/>
        <v>45930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КАМБАНА ИНВЕСТ ЕАД</v>
      </c>
      <c r="B798" s="424" t="str">
        <f t="shared" si="49"/>
        <v>203840549</v>
      </c>
      <c r="C798" s="428">
        <f t="shared" si="50"/>
        <v>45930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КАМБАНА ИНВЕСТ ЕАД</v>
      </c>
      <c r="B799" s="424" t="str">
        <f t="shared" si="49"/>
        <v>203840549</v>
      </c>
      <c r="C799" s="428">
        <f t="shared" si="50"/>
        <v>45930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КАМБАНА ИНВЕСТ ЕАД</v>
      </c>
      <c r="B800" s="424" t="str">
        <f t="shared" si="49"/>
        <v>203840549</v>
      </c>
      <c r="C800" s="428">
        <f t="shared" si="50"/>
        <v>45930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КАМБАНА ИНВЕСТ ЕАД</v>
      </c>
      <c r="B801" s="424" t="str">
        <f t="shared" si="49"/>
        <v>203840549</v>
      </c>
      <c r="C801" s="428">
        <f t="shared" si="50"/>
        <v>45930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КАМБАНА ИНВЕСТ ЕАД</v>
      </c>
      <c r="B802" s="424" t="str">
        <f t="shared" si="49"/>
        <v>203840549</v>
      </c>
      <c r="C802" s="428">
        <f t="shared" si="50"/>
        <v>45930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КАМБАНА ИНВЕСТ ЕАД</v>
      </c>
      <c r="B803" s="424" t="str">
        <f t="shared" si="49"/>
        <v>203840549</v>
      </c>
      <c r="C803" s="428">
        <f t="shared" si="50"/>
        <v>45930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КАМБАНА ИНВЕСТ ЕАД</v>
      </c>
      <c r="B804" s="424" t="str">
        <f t="shared" si="49"/>
        <v>203840549</v>
      </c>
      <c r="C804" s="428">
        <f t="shared" si="50"/>
        <v>45930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КАМБАНА ИНВЕСТ ЕАД</v>
      </c>
      <c r="B805" s="424" t="str">
        <f t="shared" si="49"/>
        <v>203840549</v>
      </c>
      <c r="C805" s="428">
        <f t="shared" si="50"/>
        <v>45930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КАМБАНА ИНВЕСТ ЕАД</v>
      </c>
      <c r="B806" s="424" t="str">
        <f t="shared" si="49"/>
        <v>203840549</v>
      </c>
      <c r="C806" s="428">
        <f t="shared" si="50"/>
        <v>45930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КАМБАНА ИНВЕСТ ЕАД</v>
      </c>
      <c r="B807" s="424" t="str">
        <f t="shared" si="49"/>
        <v>203840549</v>
      </c>
      <c r="C807" s="428">
        <f t="shared" si="50"/>
        <v>45930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КАМБАНА ИНВЕСТ ЕАД</v>
      </c>
      <c r="B808" s="424" t="str">
        <f t="shared" si="49"/>
        <v>203840549</v>
      </c>
      <c r="C808" s="428">
        <f t="shared" si="50"/>
        <v>45930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КАМБАНА ИНВЕСТ ЕАД</v>
      </c>
      <c r="B809" s="424" t="str">
        <f t="shared" si="49"/>
        <v>203840549</v>
      </c>
      <c r="C809" s="428">
        <f t="shared" si="50"/>
        <v>45930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КАМБАНА ИНВЕСТ ЕАД</v>
      </c>
      <c r="B810" s="424" t="str">
        <f t="shared" si="49"/>
        <v>203840549</v>
      </c>
      <c r="C810" s="428">
        <f t="shared" si="50"/>
        <v>45930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КАМБАНА ИНВЕСТ ЕАД</v>
      </c>
      <c r="B811" s="424" t="str">
        <f t="shared" si="49"/>
        <v>203840549</v>
      </c>
      <c r="C811" s="428">
        <f t="shared" si="50"/>
        <v>45930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КАМБАНА ИНВЕСТ ЕАД</v>
      </c>
      <c r="B812" s="424" t="str">
        <f t="shared" si="49"/>
        <v>203840549</v>
      </c>
      <c r="C812" s="428">
        <f t="shared" si="50"/>
        <v>45930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КАМБАНА ИНВЕСТ ЕАД</v>
      </c>
      <c r="B813" s="424" t="str">
        <f t="shared" si="49"/>
        <v>203840549</v>
      </c>
      <c r="C813" s="428">
        <f t="shared" si="50"/>
        <v>45930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КАМБАНА ИНВЕСТ ЕАД</v>
      </c>
      <c r="B814" s="424" t="str">
        <f t="shared" si="49"/>
        <v>203840549</v>
      </c>
      <c r="C814" s="428">
        <f t="shared" si="50"/>
        <v>45930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КАМБАНА ИНВЕСТ ЕАД</v>
      </c>
      <c r="B815" s="424" t="str">
        <f t="shared" si="49"/>
        <v>203840549</v>
      </c>
      <c r="C815" s="428">
        <f t="shared" si="50"/>
        <v>45930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КАМБАНА ИНВЕСТ ЕАД</v>
      </c>
      <c r="B816" s="424" t="str">
        <f t="shared" si="49"/>
        <v>203840549</v>
      </c>
      <c r="C816" s="428">
        <f t="shared" si="50"/>
        <v>45930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КАМБАНА ИНВЕСТ ЕАД</v>
      </c>
      <c r="B817" s="424" t="str">
        <f t="shared" si="49"/>
        <v>203840549</v>
      </c>
      <c r="C817" s="428">
        <f t="shared" si="50"/>
        <v>45930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КАМБАНА ИНВЕСТ ЕАД</v>
      </c>
      <c r="B818" s="424" t="str">
        <f t="shared" si="49"/>
        <v>203840549</v>
      </c>
      <c r="C818" s="428">
        <f t="shared" si="50"/>
        <v>45930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КАМБАНА ИНВЕСТ ЕАД</v>
      </c>
      <c r="B819" s="424" t="str">
        <f t="shared" si="49"/>
        <v>203840549</v>
      </c>
      <c r="C819" s="428">
        <f t="shared" si="50"/>
        <v>45930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КАМБАНА ИНВЕСТ ЕАД</v>
      </c>
      <c r="B820" s="424" t="str">
        <f t="shared" si="49"/>
        <v>203840549</v>
      </c>
      <c r="C820" s="428">
        <f t="shared" si="50"/>
        <v>45930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КАМБАНА ИНВЕСТ ЕАД</v>
      </c>
      <c r="B821" s="424" t="str">
        <f t="shared" si="49"/>
        <v>203840549</v>
      </c>
      <c r="C821" s="428">
        <f t="shared" si="50"/>
        <v>45930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КАМБАНА ИНВЕСТ ЕАД</v>
      </c>
      <c r="B822" s="424" t="str">
        <f t="shared" si="49"/>
        <v>203840549</v>
      </c>
      <c r="C822" s="428">
        <f t="shared" si="50"/>
        <v>45930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КАМБАНА ИНВЕСТ ЕАД</v>
      </c>
      <c r="B823" s="424" t="str">
        <f t="shared" si="49"/>
        <v>203840549</v>
      </c>
      <c r="C823" s="428">
        <f t="shared" si="50"/>
        <v>45930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КАМБАНА ИНВЕСТ ЕАД</v>
      </c>
      <c r="B824" s="424" t="str">
        <f t="shared" si="49"/>
        <v>203840549</v>
      </c>
      <c r="C824" s="428">
        <f t="shared" si="50"/>
        <v>45930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КАМБАНА ИНВЕСТ ЕАД</v>
      </c>
      <c r="B825" s="424" t="str">
        <f t="shared" si="49"/>
        <v>203840549</v>
      </c>
      <c r="C825" s="428">
        <f t="shared" si="50"/>
        <v>45930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КАМБАНА ИНВЕСТ ЕАД</v>
      </c>
      <c r="B826" s="424" t="str">
        <f t="shared" si="49"/>
        <v>203840549</v>
      </c>
      <c r="C826" s="428">
        <f t="shared" si="50"/>
        <v>45930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КАМБАНА ИНВЕСТ ЕАД</v>
      </c>
      <c r="B827" s="424" t="str">
        <f t="shared" si="49"/>
        <v>203840549</v>
      </c>
      <c r="C827" s="428">
        <f t="shared" si="50"/>
        <v>45930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КАМБАНА ИНВЕСТ ЕАД</v>
      </c>
      <c r="B828" s="424" t="str">
        <f t="shared" si="49"/>
        <v>203840549</v>
      </c>
      <c r="C828" s="428">
        <f t="shared" si="50"/>
        <v>45930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КАМБАНА ИНВЕСТ ЕАД</v>
      </c>
      <c r="B829" s="424" t="str">
        <f t="shared" si="49"/>
        <v>203840549</v>
      </c>
      <c r="C829" s="428">
        <f t="shared" si="50"/>
        <v>45930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КАМБАНА ИНВЕСТ ЕАД</v>
      </c>
      <c r="B830" s="424" t="str">
        <f t="shared" si="49"/>
        <v>203840549</v>
      </c>
      <c r="C830" s="428">
        <f t="shared" si="50"/>
        <v>45930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КАМБАНА ИНВЕСТ ЕАД</v>
      </c>
      <c r="B831" s="424" t="str">
        <f t="shared" si="49"/>
        <v>203840549</v>
      </c>
      <c r="C831" s="428">
        <f t="shared" si="50"/>
        <v>45930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КАМБАНА ИНВЕСТ ЕАД</v>
      </c>
      <c r="B832" s="424" t="str">
        <f t="shared" si="49"/>
        <v>203840549</v>
      </c>
      <c r="C832" s="428">
        <f t="shared" si="50"/>
        <v>45930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КАМБАНА ИНВЕСТ ЕАД</v>
      </c>
      <c r="B833" s="424" t="str">
        <f t="shared" si="49"/>
        <v>203840549</v>
      </c>
      <c r="C833" s="428">
        <f t="shared" si="50"/>
        <v>45930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КАМБАНА ИНВЕСТ ЕАД</v>
      </c>
      <c r="B834" s="424" t="str">
        <f t="shared" si="49"/>
        <v>203840549</v>
      </c>
      <c r="C834" s="428">
        <f t="shared" si="50"/>
        <v>45930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КАМБАНА ИНВЕСТ ЕАД</v>
      </c>
      <c r="B835" s="424" t="str">
        <f t="shared" si="49"/>
        <v>203840549</v>
      </c>
      <c r="C835" s="428">
        <f t="shared" si="50"/>
        <v>45930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КАМБАНА ИНВЕСТ ЕАД</v>
      </c>
      <c r="B836" s="424" t="str">
        <f t="shared" si="49"/>
        <v>203840549</v>
      </c>
      <c r="C836" s="428">
        <f t="shared" si="50"/>
        <v>45930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КАМБАНА ИНВЕСТ ЕАД</v>
      </c>
      <c r="B837" s="424" t="str">
        <f t="shared" si="49"/>
        <v>203840549</v>
      </c>
      <c r="C837" s="428">
        <f t="shared" si="50"/>
        <v>45930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КАМБАНА ИНВЕСТ ЕАД</v>
      </c>
      <c r="B838" s="424" t="str">
        <f t="shared" si="49"/>
        <v>203840549</v>
      </c>
      <c r="C838" s="428">
        <f t="shared" si="50"/>
        <v>45930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КАМБАНА ИНВЕСТ ЕАД</v>
      </c>
      <c r="B839" s="424" t="str">
        <f t="shared" si="49"/>
        <v>203840549</v>
      </c>
      <c r="C839" s="428">
        <f t="shared" si="50"/>
        <v>45930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КАМБАНА ИНВЕСТ ЕАД</v>
      </c>
      <c r="B840" s="424" t="str">
        <f t="shared" si="49"/>
        <v>203840549</v>
      </c>
      <c r="C840" s="428">
        <f t="shared" si="50"/>
        <v>45930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КАМБАНА ИНВЕСТ ЕАД</v>
      </c>
      <c r="B841" s="424" t="str">
        <f t="shared" si="49"/>
        <v>203840549</v>
      </c>
      <c r="C841" s="428">
        <f t="shared" si="50"/>
        <v>45930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КАМБАНА ИНВЕСТ ЕАД</v>
      </c>
      <c r="B842" s="424" t="str">
        <f t="shared" si="49"/>
        <v>203840549</v>
      </c>
      <c r="C842" s="428">
        <f t="shared" si="50"/>
        <v>45930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КАМБАНА ИНВЕСТ ЕАД</v>
      </c>
      <c r="B843" s="424" t="str">
        <f t="shared" si="49"/>
        <v>203840549</v>
      </c>
      <c r="C843" s="428">
        <f t="shared" si="50"/>
        <v>45930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КАМБАНА ИНВЕСТ ЕАД</v>
      </c>
      <c r="B844" s="424" t="str">
        <f t="shared" si="49"/>
        <v>203840549</v>
      </c>
      <c r="C844" s="428">
        <f t="shared" si="50"/>
        <v>45930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КАМБАНА ИНВЕСТ ЕАД</v>
      </c>
      <c r="B845" s="424" t="str">
        <f t="shared" ref="B845:B910" si="52">pdeBulstat</f>
        <v>203840549</v>
      </c>
      <c r="C845" s="428">
        <f t="shared" ref="C845:C910" si="53">endDate</f>
        <v>45930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КАМБАНА ИНВЕСТ ЕАД</v>
      </c>
      <c r="B846" s="424" t="str">
        <f t="shared" si="52"/>
        <v>203840549</v>
      </c>
      <c r="C846" s="428">
        <f t="shared" si="53"/>
        <v>45930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КАМБАНА ИНВЕСТ ЕАД</v>
      </c>
      <c r="B847" s="424" t="str">
        <f t="shared" si="52"/>
        <v>203840549</v>
      </c>
      <c r="C847" s="428">
        <f t="shared" si="53"/>
        <v>45930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КАМБАНА ИНВЕСТ ЕАД</v>
      </c>
      <c r="B848" s="424" t="str">
        <f t="shared" si="52"/>
        <v>203840549</v>
      </c>
      <c r="C848" s="428">
        <f t="shared" si="53"/>
        <v>45930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КАМБАНА ИНВЕСТ ЕАД</v>
      </c>
      <c r="B849" s="424" t="str">
        <f t="shared" si="52"/>
        <v>203840549</v>
      </c>
      <c r="C849" s="428">
        <f t="shared" si="53"/>
        <v>45930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КАМБАНА ИНВЕСТ ЕАД</v>
      </c>
      <c r="B850" s="424" t="str">
        <f t="shared" si="52"/>
        <v>203840549</v>
      </c>
      <c r="C850" s="428">
        <f t="shared" si="53"/>
        <v>45930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КАМБАНА ИНВЕСТ ЕАД</v>
      </c>
      <c r="B851" s="424" t="str">
        <f t="shared" si="52"/>
        <v>203840549</v>
      </c>
      <c r="C851" s="428">
        <f t="shared" si="53"/>
        <v>45930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КАМБАНА ИНВЕСТ ЕАД</v>
      </c>
      <c r="B852" s="424" t="str">
        <f t="shared" si="52"/>
        <v>203840549</v>
      </c>
      <c r="C852" s="428">
        <f t="shared" si="53"/>
        <v>45930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КАМБАНА ИНВЕСТ ЕАД</v>
      </c>
      <c r="B853" s="424" t="str">
        <f t="shared" si="52"/>
        <v>203840549</v>
      </c>
      <c r="C853" s="428">
        <f t="shared" si="53"/>
        <v>45930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КАМБАНА ИНВЕСТ ЕАД</v>
      </c>
      <c r="B854" s="424" t="str">
        <f t="shared" si="52"/>
        <v>203840549</v>
      </c>
      <c r="C854" s="428">
        <f t="shared" si="53"/>
        <v>45930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КАМБАНА ИНВЕСТ ЕАД</v>
      </c>
      <c r="B855" s="424" t="str">
        <f t="shared" si="52"/>
        <v>203840549</v>
      </c>
      <c r="C855" s="428">
        <f t="shared" si="53"/>
        <v>45930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КАМБАНА ИНВЕСТ ЕАД</v>
      </c>
      <c r="B856" s="424" t="str">
        <f t="shared" si="52"/>
        <v>203840549</v>
      </c>
      <c r="C856" s="428">
        <f t="shared" si="53"/>
        <v>45930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КАМБАНА ИНВЕСТ ЕАД</v>
      </c>
      <c r="B857" s="424" t="str">
        <f t="shared" si="52"/>
        <v>203840549</v>
      </c>
      <c r="C857" s="428">
        <f t="shared" si="53"/>
        <v>45930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КАМБАНА ИНВЕСТ ЕАД</v>
      </c>
      <c r="B858" s="424" t="str">
        <f t="shared" si="52"/>
        <v>203840549</v>
      </c>
      <c r="C858" s="428">
        <f t="shared" si="53"/>
        <v>45930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КАМБАНА ИНВЕСТ ЕАД</v>
      </c>
      <c r="B859" s="424" t="str">
        <f t="shared" si="52"/>
        <v>203840549</v>
      </c>
      <c r="C859" s="428">
        <f t="shared" si="53"/>
        <v>45930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КАМБАНА ИНВЕСТ ЕАД</v>
      </c>
      <c r="B860" s="424" t="str">
        <f t="shared" si="52"/>
        <v>203840549</v>
      </c>
      <c r="C860" s="428">
        <f t="shared" si="53"/>
        <v>45930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КАМБАНА ИНВЕСТ ЕАД</v>
      </c>
      <c r="B861" s="424" t="str">
        <f t="shared" si="52"/>
        <v>203840549</v>
      </c>
      <c r="C861" s="428">
        <f t="shared" si="53"/>
        <v>45930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КАМБАНА ИНВЕСТ ЕАД</v>
      </c>
      <c r="B862" s="424" t="str">
        <f t="shared" si="52"/>
        <v>203840549</v>
      </c>
      <c r="C862" s="428">
        <f t="shared" si="53"/>
        <v>45930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КАМБАНА ИНВЕСТ ЕАД</v>
      </c>
      <c r="B863" s="424" t="str">
        <f t="shared" si="52"/>
        <v>203840549</v>
      </c>
      <c r="C863" s="428">
        <f t="shared" si="53"/>
        <v>45930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КАМБАНА ИНВЕСТ ЕАД</v>
      </c>
      <c r="B864" s="424" t="str">
        <f t="shared" si="52"/>
        <v>203840549</v>
      </c>
      <c r="C864" s="428">
        <f t="shared" si="53"/>
        <v>45930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КАМБАНА ИНВЕСТ ЕАД</v>
      </c>
      <c r="B865" s="424" t="str">
        <f t="shared" si="52"/>
        <v>203840549</v>
      </c>
      <c r="C865" s="428">
        <f t="shared" si="53"/>
        <v>45930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КАМБАНА ИНВЕСТ ЕАД</v>
      </c>
      <c r="B866" s="424" t="str">
        <f t="shared" si="52"/>
        <v>203840549</v>
      </c>
      <c r="C866" s="428">
        <f t="shared" si="53"/>
        <v>45930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КАМБАНА ИНВЕСТ ЕАД</v>
      </c>
      <c r="B867" s="424" t="str">
        <f t="shared" si="52"/>
        <v>203840549</v>
      </c>
      <c r="C867" s="428">
        <f t="shared" si="53"/>
        <v>45930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КАМБАНА ИНВЕСТ ЕАД</v>
      </c>
      <c r="B868" s="424" t="str">
        <f t="shared" si="52"/>
        <v>203840549</v>
      </c>
      <c r="C868" s="428">
        <f t="shared" si="53"/>
        <v>45930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КАМБАНА ИНВЕСТ ЕАД</v>
      </c>
      <c r="B869" s="424" t="str">
        <f t="shared" si="52"/>
        <v>203840549</v>
      </c>
      <c r="C869" s="428">
        <f t="shared" si="53"/>
        <v>45930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КАМБАНА ИНВЕСТ ЕАД</v>
      </c>
      <c r="B870" s="424" t="str">
        <f t="shared" si="52"/>
        <v>203840549</v>
      </c>
      <c r="C870" s="428">
        <f t="shared" si="53"/>
        <v>45930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КАМБАНА ИНВЕСТ ЕАД</v>
      </c>
      <c r="B871" s="424" t="str">
        <f t="shared" si="52"/>
        <v>203840549</v>
      </c>
      <c r="C871" s="428">
        <f t="shared" si="53"/>
        <v>45930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КАМБАНА ИНВЕСТ ЕАД</v>
      </c>
      <c r="B872" s="424" t="str">
        <f t="shared" si="52"/>
        <v>203840549</v>
      </c>
      <c r="C872" s="428">
        <f t="shared" si="53"/>
        <v>45930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КАМБАНА ИНВЕСТ ЕАД</v>
      </c>
      <c r="B873" s="424" t="str">
        <f t="shared" si="52"/>
        <v>203840549</v>
      </c>
      <c r="C873" s="428">
        <f t="shared" si="53"/>
        <v>45930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КАМБАНА ИНВЕСТ ЕАД</v>
      </c>
      <c r="B874" s="424" t="str">
        <f t="shared" si="52"/>
        <v>203840549</v>
      </c>
      <c r="C874" s="428">
        <f t="shared" si="53"/>
        <v>45930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КАМБАНА ИНВЕСТ ЕАД</v>
      </c>
      <c r="B875" s="424" t="str">
        <f t="shared" si="52"/>
        <v>203840549</v>
      </c>
      <c r="C875" s="428">
        <f t="shared" si="53"/>
        <v>45930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КАМБАНА ИНВЕСТ ЕАД</v>
      </c>
      <c r="B876" s="424" t="str">
        <f t="shared" si="52"/>
        <v>203840549</v>
      </c>
      <c r="C876" s="428">
        <f t="shared" si="53"/>
        <v>45930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КАМБАНА ИНВЕСТ ЕАД</v>
      </c>
      <c r="B877" s="424" t="str">
        <f t="shared" si="52"/>
        <v>203840549</v>
      </c>
      <c r="C877" s="428">
        <f t="shared" si="53"/>
        <v>45930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КАМБАНА ИНВЕСТ ЕАД</v>
      </c>
      <c r="B878" s="424" t="str">
        <f t="shared" si="52"/>
        <v>203840549</v>
      </c>
      <c r="C878" s="428">
        <f t="shared" si="53"/>
        <v>45930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КАМБАНА ИНВЕСТ ЕАД</v>
      </c>
      <c r="B879" s="424" t="str">
        <f t="shared" si="52"/>
        <v>203840549</v>
      </c>
      <c r="C879" s="428">
        <f t="shared" si="53"/>
        <v>45930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КАМБАНА ИНВЕСТ ЕАД</v>
      </c>
      <c r="B880" s="424" t="str">
        <f t="shared" si="52"/>
        <v>203840549</v>
      </c>
      <c r="C880" s="428">
        <f t="shared" si="53"/>
        <v>45930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КАМБАНА ИНВЕСТ ЕАД</v>
      </c>
      <c r="B881" s="424" t="str">
        <f t="shared" si="52"/>
        <v>203840549</v>
      </c>
      <c r="C881" s="428">
        <f t="shared" si="53"/>
        <v>45930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КАМБАНА ИНВЕСТ ЕАД</v>
      </c>
      <c r="B882" s="424" t="str">
        <f t="shared" si="52"/>
        <v>203840549</v>
      </c>
      <c r="C882" s="428">
        <f t="shared" si="53"/>
        <v>45930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КАМБАНА ИНВЕСТ ЕАД</v>
      </c>
      <c r="B883" s="424" t="str">
        <f t="shared" si="52"/>
        <v>203840549</v>
      </c>
      <c r="C883" s="428">
        <f t="shared" si="53"/>
        <v>45930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КАМБАНА ИНВЕСТ ЕАД</v>
      </c>
      <c r="B884" s="424" t="str">
        <f t="shared" si="52"/>
        <v>203840549</v>
      </c>
      <c r="C884" s="428">
        <f t="shared" si="53"/>
        <v>45930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КАМБАНА ИНВЕСТ ЕАД</v>
      </c>
      <c r="B885" s="424" t="str">
        <f t="shared" si="52"/>
        <v>203840549</v>
      </c>
      <c r="C885" s="428">
        <f t="shared" si="53"/>
        <v>45930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КАМБАНА ИНВЕСТ ЕАД</v>
      </c>
      <c r="B886" s="424" t="str">
        <f t="shared" si="52"/>
        <v>203840549</v>
      </c>
      <c r="C886" s="428">
        <f t="shared" si="53"/>
        <v>45930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КАМБАНА ИНВЕСТ ЕАД</v>
      </c>
      <c r="B887" s="424" t="str">
        <f t="shared" si="52"/>
        <v>203840549</v>
      </c>
      <c r="C887" s="428">
        <f t="shared" si="53"/>
        <v>45930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КАМБАНА ИНВЕСТ ЕАД</v>
      </c>
      <c r="B888" s="424" t="str">
        <f t="shared" si="52"/>
        <v>203840549</v>
      </c>
      <c r="C888" s="428">
        <f t="shared" si="53"/>
        <v>45930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КАМБАНА ИНВЕСТ ЕАД</v>
      </c>
      <c r="B889" s="424" t="str">
        <f t="shared" si="52"/>
        <v>203840549</v>
      </c>
      <c r="C889" s="428">
        <f t="shared" si="53"/>
        <v>45930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КАМБАНА ИНВЕСТ ЕАД</v>
      </c>
      <c r="B890" s="424" t="str">
        <f t="shared" si="52"/>
        <v>203840549</v>
      </c>
      <c r="C890" s="428">
        <f t="shared" si="53"/>
        <v>45930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КАМБАНА ИНВЕСТ ЕАД</v>
      </c>
      <c r="B891" s="424" t="str">
        <f t="shared" si="52"/>
        <v>203840549</v>
      </c>
      <c r="C891" s="428">
        <f t="shared" si="53"/>
        <v>45930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КАМБАНА ИНВЕСТ ЕАД</v>
      </c>
      <c r="B892" s="424" t="str">
        <f t="shared" si="52"/>
        <v>203840549</v>
      </c>
      <c r="C892" s="428">
        <f t="shared" si="53"/>
        <v>45930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КАМБАНА ИНВЕСТ ЕАД</v>
      </c>
      <c r="B893" s="424" t="str">
        <f t="shared" si="52"/>
        <v>203840549</v>
      </c>
      <c r="C893" s="428">
        <f t="shared" si="53"/>
        <v>45930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КАМБАНА ИНВЕСТ ЕАД</v>
      </c>
      <c r="B894" s="424" t="str">
        <f t="shared" si="52"/>
        <v>203840549</v>
      </c>
      <c r="C894" s="428">
        <f t="shared" si="53"/>
        <v>45930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КАМБАНА ИНВЕСТ ЕАД</v>
      </c>
      <c r="B895" s="424" t="str">
        <f t="shared" si="52"/>
        <v>203840549</v>
      </c>
      <c r="C895" s="428">
        <f t="shared" si="53"/>
        <v>45930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КАМБАНА ИНВЕСТ ЕАД</v>
      </c>
      <c r="B896" s="424" t="str">
        <f t="shared" si="52"/>
        <v>203840549</v>
      </c>
      <c r="C896" s="428">
        <f t="shared" si="53"/>
        <v>45930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КАМБАНА ИНВЕСТ ЕАД</v>
      </c>
      <c r="B897" s="424" t="str">
        <f t="shared" si="52"/>
        <v>203840549</v>
      </c>
      <c r="C897" s="428">
        <f t="shared" si="53"/>
        <v>45930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КАМБАНА ИНВЕСТ ЕАД</v>
      </c>
      <c r="B898" s="424" t="str">
        <f t="shared" si="52"/>
        <v>203840549</v>
      </c>
      <c r="C898" s="428">
        <f t="shared" si="53"/>
        <v>45930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КАМБАНА ИНВЕСТ ЕАД</v>
      </c>
      <c r="B899" s="424" t="str">
        <f t="shared" si="52"/>
        <v>203840549</v>
      </c>
      <c r="C899" s="428">
        <f t="shared" si="53"/>
        <v>45930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КАМБАНА ИНВЕСТ ЕАД</v>
      </c>
      <c r="B900" s="424" t="str">
        <f t="shared" si="52"/>
        <v>203840549</v>
      </c>
      <c r="C900" s="428">
        <f t="shared" si="53"/>
        <v>45930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КАМБАНА ИНВЕСТ ЕАД</v>
      </c>
      <c r="B901" s="424" t="str">
        <f t="shared" si="52"/>
        <v>203840549</v>
      </c>
      <c r="C901" s="428">
        <f t="shared" si="53"/>
        <v>45930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КАМБАНА ИНВЕСТ ЕАД</v>
      </c>
      <c r="B902" s="424" t="str">
        <f t="shared" si="52"/>
        <v>203840549</v>
      </c>
      <c r="C902" s="428">
        <f t="shared" si="53"/>
        <v>45930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КАМБАНА ИНВЕСТ ЕАД</v>
      </c>
      <c r="B903" s="424" t="str">
        <f t="shared" si="52"/>
        <v>203840549</v>
      </c>
      <c r="C903" s="428">
        <f t="shared" si="53"/>
        <v>45930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КАМБАНА ИНВЕСТ ЕАД</v>
      </c>
      <c r="B904" s="424" t="str">
        <f t="shared" si="52"/>
        <v>203840549</v>
      </c>
      <c r="C904" s="428">
        <f t="shared" si="53"/>
        <v>45930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КАМБАНА ИНВЕСТ ЕАД</v>
      </c>
      <c r="B905" s="424" t="str">
        <f t="shared" si="52"/>
        <v>203840549</v>
      </c>
      <c r="C905" s="428">
        <f t="shared" si="53"/>
        <v>45930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КАМБАНА ИНВЕСТ ЕАД</v>
      </c>
      <c r="B906" s="424" t="str">
        <f t="shared" si="52"/>
        <v>203840549</v>
      </c>
      <c r="C906" s="428">
        <f t="shared" si="53"/>
        <v>45930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КАМБАНА ИНВЕСТ ЕАД</v>
      </c>
      <c r="B907" s="424" t="str">
        <f t="shared" si="52"/>
        <v>203840549</v>
      </c>
      <c r="C907" s="428">
        <f t="shared" si="53"/>
        <v>45930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КАМБАНА ИНВЕСТ ЕАД</v>
      </c>
      <c r="B908" s="424" t="str">
        <f t="shared" si="52"/>
        <v>203840549</v>
      </c>
      <c r="C908" s="428">
        <f t="shared" si="53"/>
        <v>45930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КАМБАНА ИНВЕСТ ЕАД</v>
      </c>
      <c r="B909" s="424" t="str">
        <f t="shared" si="52"/>
        <v>203840549</v>
      </c>
      <c r="C909" s="428">
        <f t="shared" si="53"/>
        <v>45930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КАМБАНА ИНВЕСТ ЕАД</v>
      </c>
      <c r="B910" s="424" t="str">
        <f t="shared" si="52"/>
        <v>203840549</v>
      </c>
      <c r="C910" s="428">
        <f t="shared" si="53"/>
        <v>45930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КАМБАНА ИНВЕСТ ЕАД</v>
      </c>
      <c r="B912" s="424" t="str">
        <f t="shared" ref="B912:B975" si="55">pdeBulstat</f>
        <v>203840549</v>
      </c>
      <c r="C912" s="428">
        <f t="shared" ref="C912:C975" si="56">endDate</f>
        <v>45930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КАМБАНА ИНВЕСТ ЕАД</v>
      </c>
      <c r="B913" s="424" t="str">
        <f t="shared" si="55"/>
        <v>203840549</v>
      </c>
      <c r="C913" s="428">
        <f t="shared" si="56"/>
        <v>45930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КАМБАНА ИНВЕСТ ЕАД</v>
      </c>
      <c r="B914" s="424" t="str">
        <f t="shared" si="55"/>
        <v>203840549</v>
      </c>
      <c r="C914" s="428">
        <f t="shared" si="56"/>
        <v>45930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КАМБАНА ИНВЕСТ ЕАД</v>
      </c>
      <c r="B915" s="424" t="str">
        <f t="shared" si="55"/>
        <v>203840549</v>
      </c>
      <c r="C915" s="428">
        <f t="shared" si="56"/>
        <v>45930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КАМБАНА ИНВЕСТ ЕАД</v>
      </c>
      <c r="B916" s="424" t="str">
        <f t="shared" si="55"/>
        <v>203840549</v>
      </c>
      <c r="C916" s="428">
        <f t="shared" si="56"/>
        <v>45930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КАМБАНА ИНВЕСТ ЕАД</v>
      </c>
      <c r="B917" s="424" t="str">
        <f t="shared" si="55"/>
        <v>203840549</v>
      </c>
      <c r="C917" s="428">
        <f t="shared" si="56"/>
        <v>45930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КАМБАНА ИНВЕСТ ЕАД</v>
      </c>
      <c r="B918" s="424" t="str">
        <f t="shared" si="55"/>
        <v>203840549</v>
      </c>
      <c r="C918" s="428">
        <f t="shared" si="56"/>
        <v>45930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КАМБАНА ИНВЕСТ ЕАД</v>
      </c>
      <c r="B919" s="424" t="str">
        <f t="shared" si="55"/>
        <v>203840549</v>
      </c>
      <c r="C919" s="428">
        <f t="shared" si="56"/>
        <v>45930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КАМБАНА ИНВЕСТ ЕАД</v>
      </c>
      <c r="B920" s="424" t="str">
        <f t="shared" si="55"/>
        <v>203840549</v>
      </c>
      <c r="C920" s="428">
        <f t="shared" si="56"/>
        <v>45930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КАМБАНА ИНВЕСТ ЕАД</v>
      </c>
      <c r="B921" s="424" t="str">
        <f t="shared" si="55"/>
        <v>203840549</v>
      </c>
      <c r="C921" s="428">
        <f t="shared" si="56"/>
        <v>45930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КАМБАНА ИНВЕСТ ЕАД</v>
      </c>
      <c r="B922" s="424" t="str">
        <f t="shared" si="55"/>
        <v>203840549</v>
      </c>
      <c r="C922" s="428">
        <f t="shared" si="56"/>
        <v>45930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КАМБАНА ИНВЕСТ ЕАД</v>
      </c>
      <c r="B923" s="424" t="str">
        <f t="shared" si="55"/>
        <v>203840549</v>
      </c>
      <c r="C923" s="428">
        <f t="shared" si="56"/>
        <v>45930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КАМБАНА ИНВЕСТ ЕАД</v>
      </c>
      <c r="B924" s="424" t="str">
        <f t="shared" si="55"/>
        <v>203840549</v>
      </c>
      <c r="C924" s="428">
        <f t="shared" si="56"/>
        <v>45930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КАМБАНА ИНВЕСТ ЕАД</v>
      </c>
      <c r="B925" s="424" t="str">
        <f t="shared" si="55"/>
        <v>203840549</v>
      </c>
      <c r="C925" s="428">
        <f t="shared" si="56"/>
        <v>45930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КАМБАНА ИНВЕСТ ЕАД</v>
      </c>
      <c r="B926" s="424" t="str">
        <f t="shared" si="55"/>
        <v>203840549</v>
      </c>
      <c r="C926" s="428">
        <f t="shared" si="56"/>
        <v>45930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КАМБАНА ИНВЕСТ ЕАД</v>
      </c>
      <c r="B927" s="424" t="str">
        <f t="shared" si="55"/>
        <v>203840549</v>
      </c>
      <c r="C927" s="428">
        <f t="shared" si="56"/>
        <v>45930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КАМБАНА ИНВЕСТ ЕАД</v>
      </c>
      <c r="B928" s="424" t="str">
        <f t="shared" si="55"/>
        <v>203840549</v>
      </c>
      <c r="C928" s="428">
        <f t="shared" si="56"/>
        <v>45930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КАМБАНА ИНВЕСТ ЕАД</v>
      </c>
      <c r="B929" s="424" t="str">
        <f t="shared" si="55"/>
        <v>203840549</v>
      </c>
      <c r="C929" s="428">
        <f t="shared" si="56"/>
        <v>45930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КАМБАНА ИНВЕСТ ЕАД</v>
      </c>
      <c r="B930" s="424" t="str">
        <f t="shared" si="55"/>
        <v>203840549</v>
      </c>
      <c r="C930" s="428">
        <f t="shared" si="56"/>
        <v>45930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КАМБАНА ИНВЕСТ ЕАД</v>
      </c>
      <c r="B931" s="424" t="str">
        <f t="shared" si="55"/>
        <v>203840549</v>
      </c>
      <c r="C931" s="428">
        <f t="shared" si="56"/>
        <v>45930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КАМБАНА ИНВЕСТ ЕАД</v>
      </c>
      <c r="B932" s="424" t="str">
        <f t="shared" si="55"/>
        <v>203840549</v>
      </c>
      <c r="C932" s="428">
        <f t="shared" si="56"/>
        <v>45930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КАМБАНА ИНВЕСТ ЕАД</v>
      </c>
      <c r="B933" s="424" t="str">
        <f t="shared" si="55"/>
        <v>203840549</v>
      </c>
      <c r="C933" s="428">
        <f t="shared" si="56"/>
        <v>45930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КАМБАНА ИНВЕСТ ЕАД</v>
      </c>
      <c r="B934" s="424" t="str">
        <f t="shared" si="55"/>
        <v>203840549</v>
      </c>
      <c r="C934" s="428">
        <f t="shared" si="56"/>
        <v>45930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КАМБАНА ИНВЕСТ ЕАД</v>
      </c>
      <c r="B935" s="424" t="str">
        <f t="shared" si="55"/>
        <v>203840549</v>
      </c>
      <c r="C935" s="428">
        <f t="shared" si="56"/>
        <v>45930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КАМБАНА ИНВЕСТ ЕАД</v>
      </c>
      <c r="B936" s="424" t="str">
        <f t="shared" si="55"/>
        <v>203840549</v>
      </c>
      <c r="C936" s="428">
        <f t="shared" si="56"/>
        <v>45930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КАМБАНА ИНВЕСТ ЕАД</v>
      </c>
      <c r="B937" s="424" t="str">
        <f t="shared" si="55"/>
        <v>203840549</v>
      </c>
      <c r="C937" s="428">
        <f t="shared" si="56"/>
        <v>45930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КАМБАНА ИНВЕСТ ЕАД</v>
      </c>
      <c r="B938" s="424" t="str">
        <f t="shared" si="55"/>
        <v>203840549</v>
      </c>
      <c r="C938" s="428">
        <f t="shared" si="56"/>
        <v>45930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КАМБАНА ИНВЕСТ ЕАД</v>
      </c>
      <c r="B939" s="424" t="str">
        <f t="shared" si="55"/>
        <v>203840549</v>
      </c>
      <c r="C939" s="428">
        <f t="shared" si="56"/>
        <v>45930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КАМБАНА ИНВЕСТ ЕАД</v>
      </c>
      <c r="B940" s="424" t="str">
        <f t="shared" si="55"/>
        <v>203840549</v>
      </c>
      <c r="C940" s="428">
        <f t="shared" si="56"/>
        <v>45930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КАМБАНА ИНВЕСТ ЕАД</v>
      </c>
      <c r="B941" s="424" t="str">
        <f t="shared" si="55"/>
        <v>203840549</v>
      </c>
      <c r="C941" s="428">
        <f t="shared" si="56"/>
        <v>45930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КАМБАНА ИНВЕСТ ЕАД</v>
      </c>
      <c r="B942" s="424" t="str">
        <f t="shared" si="55"/>
        <v>203840549</v>
      </c>
      <c r="C942" s="428">
        <f t="shared" si="56"/>
        <v>45930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КАМБАНА ИНВЕСТ ЕАД</v>
      </c>
      <c r="B943" s="424" t="str">
        <f t="shared" si="55"/>
        <v>203840549</v>
      </c>
      <c r="C943" s="428">
        <f t="shared" si="56"/>
        <v>45930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КАМБАНА ИНВЕСТ ЕАД</v>
      </c>
      <c r="B944" s="424" t="str">
        <f t="shared" si="55"/>
        <v>203840549</v>
      </c>
      <c r="C944" s="428">
        <f t="shared" si="56"/>
        <v>45930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КАМБАНА ИНВЕСТ ЕАД</v>
      </c>
      <c r="B945" s="424" t="str">
        <f t="shared" si="55"/>
        <v>203840549</v>
      </c>
      <c r="C945" s="428">
        <f t="shared" si="56"/>
        <v>45930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КАМБАНА ИНВЕСТ ЕАД</v>
      </c>
      <c r="B946" s="424" t="str">
        <f t="shared" si="55"/>
        <v>203840549</v>
      </c>
      <c r="C946" s="428">
        <f t="shared" si="56"/>
        <v>45930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КАМБАНА ИНВЕСТ ЕАД</v>
      </c>
      <c r="B947" s="424" t="str">
        <f t="shared" si="55"/>
        <v>203840549</v>
      </c>
      <c r="C947" s="428">
        <f t="shared" si="56"/>
        <v>45930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КАМБАНА ИНВЕСТ ЕАД</v>
      </c>
      <c r="B948" s="424" t="str">
        <f t="shared" si="55"/>
        <v>203840549</v>
      </c>
      <c r="C948" s="428">
        <f t="shared" si="56"/>
        <v>45930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КАМБАНА ИНВЕСТ ЕАД</v>
      </c>
      <c r="B949" s="424" t="str">
        <f t="shared" si="55"/>
        <v>203840549</v>
      </c>
      <c r="C949" s="428">
        <f t="shared" si="56"/>
        <v>45930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КАМБАНА ИНВЕСТ ЕАД</v>
      </c>
      <c r="B950" s="424" t="str">
        <f t="shared" si="55"/>
        <v>203840549</v>
      </c>
      <c r="C950" s="428">
        <f t="shared" si="56"/>
        <v>45930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КАМБАНА ИНВЕСТ ЕАД</v>
      </c>
      <c r="B951" s="424" t="str">
        <f t="shared" si="55"/>
        <v>203840549</v>
      </c>
      <c r="C951" s="428">
        <f t="shared" si="56"/>
        <v>45930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КАМБАНА ИНВЕСТ ЕАД</v>
      </c>
      <c r="B952" s="424" t="str">
        <f t="shared" si="55"/>
        <v>203840549</v>
      </c>
      <c r="C952" s="428">
        <f t="shared" si="56"/>
        <v>45930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КАМБАНА ИНВЕСТ ЕАД</v>
      </c>
      <c r="B953" s="424" t="str">
        <f t="shared" si="55"/>
        <v>203840549</v>
      </c>
      <c r="C953" s="428">
        <f t="shared" si="56"/>
        <v>45930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КАМБАНА ИНВЕСТ ЕАД</v>
      </c>
      <c r="B954" s="424" t="str">
        <f t="shared" si="55"/>
        <v>203840549</v>
      </c>
      <c r="C954" s="428">
        <f t="shared" si="56"/>
        <v>45930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КАМБАНА ИНВЕСТ ЕАД</v>
      </c>
      <c r="B955" s="424" t="str">
        <f t="shared" si="55"/>
        <v>203840549</v>
      </c>
      <c r="C955" s="428">
        <f t="shared" si="56"/>
        <v>45930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КАМБАНА ИНВЕСТ ЕАД</v>
      </c>
      <c r="B956" s="424" t="str">
        <f t="shared" si="55"/>
        <v>203840549</v>
      </c>
      <c r="C956" s="428">
        <f t="shared" si="56"/>
        <v>45930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КАМБАНА ИНВЕСТ ЕАД</v>
      </c>
      <c r="B957" s="424" t="str">
        <f t="shared" si="55"/>
        <v>203840549</v>
      </c>
      <c r="C957" s="428">
        <f t="shared" si="56"/>
        <v>45930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КАМБАНА ИНВЕСТ ЕАД</v>
      </c>
      <c r="B958" s="424" t="str">
        <f t="shared" si="55"/>
        <v>203840549</v>
      </c>
      <c r="C958" s="428">
        <f t="shared" si="56"/>
        <v>45930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КАМБАНА ИНВЕСТ ЕАД</v>
      </c>
      <c r="B959" s="424" t="str">
        <f t="shared" si="55"/>
        <v>203840549</v>
      </c>
      <c r="C959" s="428">
        <f t="shared" si="56"/>
        <v>45930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КАМБАНА ИНВЕСТ ЕАД</v>
      </c>
      <c r="B960" s="424" t="str">
        <f t="shared" si="55"/>
        <v>203840549</v>
      </c>
      <c r="C960" s="428">
        <f t="shared" si="56"/>
        <v>45930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КАМБАНА ИНВЕСТ ЕАД</v>
      </c>
      <c r="B961" s="424" t="str">
        <f t="shared" si="55"/>
        <v>203840549</v>
      </c>
      <c r="C961" s="428">
        <f t="shared" si="56"/>
        <v>45930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КАМБАНА ИНВЕСТ ЕАД</v>
      </c>
      <c r="B962" s="424" t="str">
        <f t="shared" si="55"/>
        <v>203840549</v>
      </c>
      <c r="C962" s="428">
        <f t="shared" si="56"/>
        <v>45930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КАМБАНА ИНВЕСТ ЕАД</v>
      </c>
      <c r="B963" s="424" t="str">
        <f t="shared" si="55"/>
        <v>203840549</v>
      </c>
      <c r="C963" s="428">
        <f t="shared" si="56"/>
        <v>45930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КАМБАНА ИНВЕСТ ЕАД</v>
      </c>
      <c r="B964" s="424" t="str">
        <f t="shared" si="55"/>
        <v>203840549</v>
      </c>
      <c r="C964" s="428">
        <f t="shared" si="56"/>
        <v>45930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КАМБАНА ИНВЕСТ ЕАД</v>
      </c>
      <c r="B965" s="424" t="str">
        <f t="shared" si="55"/>
        <v>203840549</v>
      </c>
      <c r="C965" s="428">
        <f t="shared" si="56"/>
        <v>45930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КАМБАНА ИНВЕСТ ЕАД</v>
      </c>
      <c r="B966" s="424" t="str">
        <f t="shared" si="55"/>
        <v>203840549</v>
      </c>
      <c r="C966" s="428">
        <f t="shared" si="56"/>
        <v>45930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КАМБАНА ИНВЕСТ ЕАД</v>
      </c>
      <c r="B967" s="424" t="str">
        <f t="shared" si="55"/>
        <v>203840549</v>
      </c>
      <c r="C967" s="428">
        <f t="shared" si="56"/>
        <v>45930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КАМБАНА ИНВЕСТ ЕАД</v>
      </c>
      <c r="B968" s="424" t="str">
        <f t="shared" si="55"/>
        <v>203840549</v>
      </c>
      <c r="C968" s="428">
        <f t="shared" si="56"/>
        <v>45930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КАМБАНА ИНВЕСТ ЕАД</v>
      </c>
      <c r="B969" s="424" t="str">
        <f t="shared" si="55"/>
        <v>203840549</v>
      </c>
      <c r="C969" s="428">
        <f t="shared" si="56"/>
        <v>45930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КАМБАНА ИНВЕСТ ЕАД</v>
      </c>
      <c r="B970" s="424" t="str">
        <f t="shared" si="55"/>
        <v>203840549</v>
      </c>
      <c r="C970" s="428">
        <f t="shared" si="56"/>
        <v>45930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КАМБАНА ИНВЕСТ ЕАД</v>
      </c>
      <c r="B971" s="424" t="str">
        <f t="shared" si="55"/>
        <v>203840549</v>
      </c>
      <c r="C971" s="428">
        <f t="shared" si="56"/>
        <v>45930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КАМБАНА ИНВЕСТ ЕАД</v>
      </c>
      <c r="B972" s="424" t="str">
        <f t="shared" si="55"/>
        <v>203840549</v>
      </c>
      <c r="C972" s="428">
        <f t="shared" si="56"/>
        <v>45930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КАМБАНА ИНВЕСТ ЕАД</v>
      </c>
      <c r="B973" s="424" t="str">
        <f t="shared" si="55"/>
        <v>203840549</v>
      </c>
      <c r="C973" s="428">
        <f t="shared" si="56"/>
        <v>45930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КАМБАНА ИНВЕСТ ЕАД</v>
      </c>
      <c r="B974" s="424" t="str">
        <f t="shared" si="55"/>
        <v>203840549</v>
      </c>
      <c r="C974" s="428">
        <f t="shared" si="56"/>
        <v>45930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КАМБАНА ИНВЕСТ ЕАД</v>
      </c>
      <c r="B975" s="424" t="str">
        <f t="shared" si="55"/>
        <v>203840549</v>
      </c>
      <c r="C975" s="428">
        <f t="shared" si="56"/>
        <v>45930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КАМБАНА ИНВЕСТ ЕАД</v>
      </c>
      <c r="B976" s="424" t="str">
        <f t="shared" ref="B976:B1039" si="58">pdeBulstat</f>
        <v>203840549</v>
      </c>
      <c r="C976" s="428">
        <f t="shared" ref="C976:C1039" si="59">endDate</f>
        <v>45930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КАМБАНА ИНВЕСТ ЕАД</v>
      </c>
      <c r="B977" s="424" t="str">
        <f t="shared" si="58"/>
        <v>203840549</v>
      </c>
      <c r="C977" s="428">
        <f t="shared" si="59"/>
        <v>45930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КАМБАНА ИНВЕСТ ЕАД</v>
      </c>
      <c r="B978" s="424" t="str">
        <f t="shared" si="58"/>
        <v>203840549</v>
      </c>
      <c r="C978" s="428">
        <f t="shared" si="59"/>
        <v>45930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КАМБАНА ИНВЕСТ ЕАД</v>
      </c>
      <c r="B979" s="424" t="str">
        <f t="shared" si="58"/>
        <v>203840549</v>
      </c>
      <c r="C979" s="428">
        <f t="shared" si="59"/>
        <v>45930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КАМБАНА ИНВЕСТ ЕАД</v>
      </c>
      <c r="B980" s="424" t="str">
        <f t="shared" si="58"/>
        <v>203840549</v>
      </c>
      <c r="C980" s="428">
        <f t="shared" si="59"/>
        <v>45930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КАМБАНА ИНВЕСТ ЕАД</v>
      </c>
      <c r="B981" s="424" t="str">
        <f t="shared" si="58"/>
        <v>203840549</v>
      </c>
      <c r="C981" s="428">
        <f t="shared" si="59"/>
        <v>45930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КАМБАНА ИНВЕСТ ЕАД</v>
      </c>
      <c r="B982" s="424" t="str">
        <f t="shared" si="58"/>
        <v>203840549</v>
      </c>
      <c r="C982" s="428">
        <f t="shared" si="59"/>
        <v>45930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КАМБАНА ИНВЕСТ ЕАД</v>
      </c>
      <c r="B983" s="424" t="str">
        <f t="shared" si="58"/>
        <v>203840549</v>
      </c>
      <c r="C983" s="428">
        <f t="shared" si="59"/>
        <v>45930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КАМБАНА ИНВЕСТ ЕАД</v>
      </c>
      <c r="B984" s="424" t="str">
        <f t="shared" si="58"/>
        <v>203840549</v>
      </c>
      <c r="C984" s="428">
        <f t="shared" si="59"/>
        <v>45930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КАМБАНА ИНВЕСТ ЕАД</v>
      </c>
      <c r="B985" s="424" t="str">
        <f t="shared" si="58"/>
        <v>203840549</v>
      </c>
      <c r="C985" s="428">
        <f t="shared" si="59"/>
        <v>45930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КАМБАНА ИНВЕСТ ЕАД</v>
      </c>
      <c r="B986" s="424" t="str">
        <f t="shared" si="58"/>
        <v>203840549</v>
      </c>
      <c r="C986" s="428">
        <f t="shared" si="59"/>
        <v>45930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КАМБАНА ИНВЕСТ ЕАД</v>
      </c>
      <c r="B987" s="424" t="str">
        <f t="shared" si="58"/>
        <v>203840549</v>
      </c>
      <c r="C987" s="428">
        <f t="shared" si="59"/>
        <v>45930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КАМБАНА ИНВЕСТ ЕАД</v>
      </c>
      <c r="B988" s="424" t="str">
        <f t="shared" si="58"/>
        <v>203840549</v>
      </c>
      <c r="C988" s="428">
        <f t="shared" si="59"/>
        <v>45930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КАМБАНА ИНВЕСТ ЕАД</v>
      </c>
      <c r="B989" s="424" t="str">
        <f t="shared" si="58"/>
        <v>203840549</v>
      </c>
      <c r="C989" s="428">
        <f t="shared" si="59"/>
        <v>45930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КАМБАНА ИНВЕСТ ЕАД</v>
      </c>
      <c r="B990" s="424" t="str">
        <f t="shared" si="58"/>
        <v>203840549</v>
      </c>
      <c r="C990" s="428">
        <f t="shared" si="59"/>
        <v>45930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КАМБАНА ИНВЕСТ ЕАД</v>
      </c>
      <c r="B991" s="424" t="str">
        <f t="shared" si="58"/>
        <v>203840549</v>
      </c>
      <c r="C991" s="428">
        <f t="shared" si="59"/>
        <v>45930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КАМБАНА ИНВЕСТ ЕАД</v>
      </c>
      <c r="B992" s="424" t="str">
        <f t="shared" si="58"/>
        <v>203840549</v>
      </c>
      <c r="C992" s="428">
        <f t="shared" si="59"/>
        <v>45930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КАМБАНА ИНВЕСТ ЕАД</v>
      </c>
      <c r="B993" s="424" t="str">
        <f t="shared" si="58"/>
        <v>203840549</v>
      </c>
      <c r="C993" s="428">
        <f t="shared" si="59"/>
        <v>45930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КАМБАНА ИНВЕСТ ЕАД</v>
      </c>
      <c r="B994" s="424" t="str">
        <f t="shared" si="58"/>
        <v>203840549</v>
      </c>
      <c r="C994" s="428">
        <f t="shared" si="59"/>
        <v>45930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КАМБАНА ИНВЕСТ ЕАД</v>
      </c>
      <c r="B995" s="424" t="str">
        <f t="shared" si="58"/>
        <v>203840549</v>
      </c>
      <c r="C995" s="428">
        <f t="shared" si="59"/>
        <v>45930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КАМБАНА ИНВЕСТ ЕАД</v>
      </c>
      <c r="B996" s="424" t="str">
        <f t="shared" si="58"/>
        <v>203840549</v>
      </c>
      <c r="C996" s="428">
        <f t="shared" si="59"/>
        <v>45930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КАМБАНА ИНВЕСТ ЕАД</v>
      </c>
      <c r="B997" s="424" t="str">
        <f t="shared" si="58"/>
        <v>203840549</v>
      </c>
      <c r="C997" s="428">
        <f t="shared" si="59"/>
        <v>45930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КАМБАНА ИНВЕСТ ЕАД</v>
      </c>
      <c r="B998" s="424" t="str">
        <f t="shared" si="58"/>
        <v>203840549</v>
      </c>
      <c r="C998" s="428">
        <f t="shared" si="59"/>
        <v>45930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КАМБАНА ИНВЕСТ ЕАД</v>
      </c>
      <c r="B999" s="424" t="str">
        <f t="shared" si="58"/>
        <v>203840549</v>
      </c>
      <c r="C999" s="428">
        <f t="shared" si="59"/>
        <v>45930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КАМБАНА ИНВЕСТ ЕАД</v>
      </c>
      <c r="B1000" s="424" t="str">
        <f t="shared" si="58"/>
        <v>203840549</v>
      </c>
      <c r="C1000" s="428">
        <f t="shared" si="59"/>
        <v>45930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КАМБАНА ИНВЕСТ ЕАД</v>
      </c>
      <c r="B1001" s="424" t="str">
        <f t="shared" si="58"/>
        <v>203840549</v>
      </c>
      <c r="C1001" s="428">
        <f t="shared" si="59"/>
        <v>45930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КАМБАНА ИНВЕСТ ЕАД</v>
      </c>
      <c r="B1002" s="424" t="str">
        <f t="shared" si="58"/>
        <v>203840549</v>
      </c>
      <c r="C1002" s="428">
        <f t="shared" si="59"/>
        <v>45930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КАМБАНА ИНВЕСТ ЕАД</v>
      </c>
      <c r="B1003" s="424" t="str">
        <f t="shared" si="58"/>
        <v>203840549</v>
      </c>
      <c r="C1003" s="428">
        <f t="shared" si="59"/>
        <v>45930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КАМБАНА ИНВЕСТ ЕАД</v>
      </c>
      <c r="B1004" s="424" t="str">
        <f t="shared" si="58"/>
        <v>203840549</v>
      </c>
      <c r="C1004" s="428">
        <f t="shared" si="59"/>
        <v>45930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КАМБАНА ИНВЕСТ ЕАД</v>
      </c>
      <c r="B1005" s="424" t="str">
        <f t="shared" si="58"/>
        <v>203840549</v>
      </c>
      <c r="C1005" s="428">
        <f t="shared" si="59"/>
        <v>45930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КАМБАНА ИНВЕСТ ЕАД</v>
      </c>
      <c r="B1006" s="424" t="str">
        <f t="shared" si="58"/>
        <v>203840549</v>
      </c>
      <c r="C1006" s="428">
        <f t="shared" si="59"/>
        <v>45930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КАМБАНА ИНВЕСТ ЕАД</v>
      </c>
      <c r="B1007" s="424" t="str">
        <f t="shared" si="58"/>
        <v>203840549</v>
      </c>
      <c r="C1007" s="428">
        <f t="shared" si="59"/>
        <v>45930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КАМБАНА ИНВЕСТ ЕАД</v>
      </c>
      <c r="B1008" s="424" t="str">
        <f t="shared" si="58"/>
        <v>203840549</v>
      </c>
      <c r="C1008" s="428">
        <f t="shared" si="59"/>
        <v>45930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КАМБАНА ИНВЕСТ ЕАД</v>
      </c>
      <c r="B1009" s="424" t="str">
        <f t="shared" si="58"/>
        <v>203840549</v>
      </c>
      <c r="C1009" s="428">
        <f t="shared" si="59"/>
        <v>45930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КАМБАНА ИНВЕСТ ЕАД</v>
      </c>
      <c r="B1010" s="424" t="str">
        <f t="shared" si="58"/>
        <v>203840549</v>
      </c>
      <c r="C1010" s="428">
        <f t="shared" si="59"/>
        <v>45930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КАМБАНА ИНВЕСТ ЕАД</v>
      </c>
      <c r="B1011" s="424" t="str">
        <f t="shared" si="58"/>
        <v>203840549</v>
      </c>
      <c r="C1011" s="428">
        <f t="shared" si="59"/>
        <v>45930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КАМБАНА ИНВЕСТ ЕАД</v>
      </c>
      <c r="B1012" s="424" t="str">
        <f t="shared" si="58"/>
        <v>203840549</v>
      </c>
      <c r="C1012" s="428">
        <f t="shared" si="59"/>
        <v>45930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КАМБАНА ИНВЕСТ ЕАД</v>
      </c>
      <c r="B1013" s="424" t="str">
        <f t="shared" si="58"/>
        <v>203840549</v>
      </c>
      <c r="C1013" s="428">
        <f t="shared" si="59"/>
        <v>45930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КАМБАНА ИНВЕСТ ЕАД</v>
      </c>
      <c r="B1014" s="424" t="str">
        <f t="shared" si="58"/>
        <v>203840549</v>
      </c>
      <c r="C1014" s="428">
        <f t="shared" si="59"/>
        <v>45930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КАМБАНА ИНВЕСТ ЕАД</v>
      </c>
      <c r="B1015" s="424" t="str">
        <f t="shared" si="58"/>
        <v>203840549</v>
      </c>
      <c r="C1015" s="428">
        <f t="shared" si="59"/>
        <v>45930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КАМБАНА ИНВЕСТ ЕАД</v>
      </c>
      <c r="B1016" s="424" t="str">
        <f t="shared" si="58"/>
        <v>203840549</v>
      </c>
      <c r="C1016" s="428">
        <f t="shared" si="59"/>
        <v>45930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КАМБАНА ИНВЕСТ ЕАД</v>
      </c>
      <c r="B1017" s="424" t="str">
        <f t="shared" si="58"/>
        <v>203840549</v>
      </c>
      <c r="C1017" s="428">
        <f t="shared" si="59"/>
        <v>45930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КАМБАНА ИНВЕСТ ЕАД</v>
      </c>
      <c r="B1018" s="424" t="str">
        <f t="shared" si="58"/>
        <v>203840549</v>
      </c>
      <c r="C1018" s="428">
        <f t="shared" si="59"/>
        <v>45930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КАМБАНА ИНВЕСТ ЕАД</v>
      </c>
      <c r="B1019" s="424" t="str">
        <f t="shared" si="58"/>
        <v>203840549</v>
      </c>
      <c r="C1019" s="428">
        <f t="shared" si="59"/>
        <v>45930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КАМБАНА ИНВЕСТ ЕАД</v>
      </c>
      <c r="B1020" s="424" t="str">
        <f t="shared" si="58"/>
        <v>203840549</v>
      </c>
      <c r="C1020" s="428">
        <f t="shared" si="59"/>
        <v>45930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КАМБАНА ИНВЕСТ ЕАД</v>
      </c>
      <c r="B1021" s="424" t="str">
        <f t="shared" si="58"/>
        <v>203840549</v>
      </c>
      <c r="C1021" s="428">
        <f t="shared" si="59"/>
        <v>45930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КАМБАНА ИНВЕСТ ЕАД</v>
      </c>
      <c r="B1022" s="424" t="str">
        <f t="shared" si="58"/>
        <v>203840549</v>
      </c>
      <c r="C1022" s="428">
        <f t="shared" si="59"/>
        <v>45930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КАМБАНА ИНВЕСТ ЕАД</v>
      </c>
      <c r="B1023" s="424" t="str">
        <f t="shared" si="58"/>
        <v>203840549</v>
      </c>
      <c r="C1023" s="428">
        <f t="shared" si="59"/>
        <v>45930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КАМБАНА ИНВЕСТ ЕАД</v>
      </c>
      <c r="B1024" s="424" t="str">
        <f t="shared" si="58"/>
        <v>203840549</v>
      </c>
      <c r="C1024" s="428">
        <f t="shared" si="59"/>
        <v>45930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КАМБАНА ИНВЕСТ ЕАД</v>
      </c>
      <c r="B1025" s="424" t="str">
        <f t="shared" si="58"/>
        <v>203840549</v>
      </c>
      <c r="C1025" s="428">
        <f t="shared" si="59"/>
        <v>45930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КАМБАНА ИНВЕСТ ЕАД</v>
      </c>
      <c r="B1026" s="424" t="str">
        <f t="shared" si="58"/>
        <v>203840549</v>
      </c>
      <c r="C1026" s="428">
        <f t="shared" si="59"/>
        <v>45930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КАМБАНА ИНВЕСТ ЕАД</v>
      </c>
      <c r="B1027" s="424" t="str">
        <f t="shared" si="58"/>
        <v>203840549</v>
      </c>
      <c r="C1027" s="428">
        <f t="shared" si="59"/>
        <v>45930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КАМБАНА ИНВЕСТ ЕАД</v>
      </c>
      <c r="B1028" s="424" t="str">
        <f t="shared" si="58"/>
        <v>203840549</v>
      </c>
      <c r="C1028" s="428">
        <f t="shared" si="59"/>
        <v>45930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КАМБАНА ИНВЕСТ ЕАД</v>
      </c>
      <c r="B1029" s="424" t="str">
        <f t="shared" si="58"/>
        <v>203840549</v>
      </c>
      <c r="C1029" s="428">
        <f t="shared" si="59"/>
        <v>45930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КАМБАНА ИНВЕСТ ЕАД</v>
      </c>
      <c r="B1030" s="424" t="str">
        <f t="shared" si="58"/>
        <v>203840549</v>
      </c>
      <c r="C1030" s="428">
        <f t="shared" si="59"/>
        <v>45930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КАМБАНА ИНВЕСТ ЕАД</v>
      </c>
      <c r="B1031" s="424" t="str">
        <f t="shared" si="58"/>
        <v>203840549</v>
      </c>
      <c r="C1031" s="428">
        <f t="shared" si="59"/>
        <v>45930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КАМБАНА ИНВЕСТ ЕАД</v>
      </c>
      <c r="B1032" s="424" t="str">
        <f t="shared" si="58"/>
        <v>203840549</v>
      </c>
      <c r="C1032" s="428">
        <f t="shared" si="59"/>
        <v>45930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КАМБАНА ИНВЕСТ ЕАД</v>
      </c>
      <c r="B1033" s="424" t="str">
        <f t="shared" si="58"/>
        <v>203840549</v>
      </c>
      <c r="C1033" s="428">
        <f t="shared" si="59"/>
        <v>45930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КАМБАНА ИНВЕСТ ЕАД</v>
      </c>
      <c r="B1034" s="424" t="str">
        <f t="shared" si="58"/>
        <v>203840549</v>
      </c>
      <c r="C1034" s="428">
        <f t="shared" si="59"/>
        <v>45930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КАМБАНА ИНВЕСТ ЕАД</v>
      </c>
      <c r="B1035" s="424" t="str">
        <f t="shared" si="58"/>
        <v>203840549</v>
      </c>
      <c r="C1035" s="428">
        <f t="shared" si="59"/>
        <v>45930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КАМБАНА ИНВЕСТ ЕАД</v>
      </c>
      <c r="B1036" s="424" t="str">
        <f t="shared" si="58"/>
        <v>203840549</v>
      </c>
      <c r="C1036" s="428">
        <f t="shared" si="59"/>
        <v>45930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КАМБАНА ИНВЕСТ ЕАД</v>
      </c>
      <c r="B1037" s="424" t="str">
        <f t="shared" si="58"/>
        <v>203840549</v>
      </c>
      <c r="C1037" s="428">
        <f t="shared" si="59"/>
        <v>45930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КАМБАНА ИНВЕСТ ЕАД</v>
      </c>
      <c r="B1038" s="424" t="str">
        <f t="shared" si="58"/>
        <v>203840549</v>
      </c>
      <c r="C1038" s="428">
        <f t="shared" si="59"/>
        <v>45930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КАМБАНА ИНВЕСТ ЕАД</v>
      </c>
      <c r="B1039" s="424" t="str">
        <f t="shared" si="58"/>
        <v>203840549</v>
      </c>
      <c r="C1039" s="428">
        <f t="shared" si="59"/>
        <v>45930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КАМБАНА ИНВЕСТ ЕАД</v>
      </c>
      <c r="B1040" s="424" t="str">
        <f t="shared" ref="B1040:B1103" si="61">pdeBulstat</f>
        <v>203840549</v>
      </c>
      <c r="C1040" s="428">
        <f t="shared" ref="C1040:C1103" si="62">endDate</f>
        <v>45930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КАМБАНА ИНВЕСТ ЕАД</v>
      </c>
      <c r="B1041" s="424" t="str">
        <f t="shared" si="61"/>
        <v>203840549</v>
      </c>
      <c r="C1041" s="428">
        <f t="shared" si="62"/>
        <v>45930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КАМБАНА ИНВЕСТ ЕАД</v>
      </c>
      <c r="B1042" s="424" t="str">
        <f t="shared" si="61"/>
        <v>203840549</v>
      </c>
      <c r="C1042" s="428">
        <f t="shared" si="62"/>
        <v>45930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КАМБАНА ИНВЕСТ ЕАД</v>
      </c>
      <c r="B1043" s="424" t="str">
        <f t="shared" si="61"/>
        <v>203840549</v>
      </c>
      <c r="C1043" s="428">
        <f t="shared" si="62"/>
        <v>45930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КАМБАНА ИНВЕСТ ЕАД</v>
      </c>
      <c r="B1044" s="424" t="str">
        <f t="shared" si="61"/>
        <v>203840549</v>
      </c>
      <c r="C1044" s="428">
        <f t="shared" si="62"/>
        <v>45930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КАМБАНА ИНВЕСТ ЕАД</v>
      </c>
      <c r="B1045" s="424" t="str">
        <f t="shared" si="61"/>
        <v>203840549</v>
      </c>
      <c r="C1045" s="428">
        <f t="shared" si="62"/>
        <v>45930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КАМБАНА ИНВЕСТ ЕАД</v>
      </c>
      <c r="B1046" s="424" t="str">
        <f t="shared" si="61"/>
        <v>203840549</v>
      </c>
      <c r="C1046" s="428">
        <f t="shared" si="62"/>
        <v>45930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КАМБАНА ИНВЕСТ ЕАД</v>
      </c>
      <c r="B1047" s="424" t="str">
        <f t="shared" si="61"/>
        <v>203840549</v>
      </c>
      <c r="C1047" s="428">
        <f t="shared" si="62"/>
        <v>45930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КАМБАНА ИНВЕСТ ЕАД</v>
      </c>
      <c r="B1048" s="424" t="str">
        <f t="shared" si="61"/>
        <v>203840549</v>
      </c>
      <c r="C1048" s="428">
        <f t="shared" si="62"/>
        <v>45930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КАМБАНА ИНВЕСТ ЕАД</v>
      </c>
      <c r="B1049" s="424" t="str">
        <f t="shared" si="61"/>
        <v>203840549</v>
      </c>
      <c r="C1049" s="428">
        <f t="shared" si="62"/>
        <v>45930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КАМБАНА ИНВЕСТ ЕАД</v>
      </c>
      <c r="B1050" s="424" t="str">
        <f t="shared" si="61"/>
        <v>203840549</v>
      </c>
      <c r="C1050" s="428">
        <f t="shared" si="62"/>
        <v>45930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КАМБАНА ИНВЕСТ ЕАД</v>
      </c>
      <c r="B1051" s="424" t="str">
        <f t="shared" si="61"/>
        <v>203840549</v>
      </c>
      <c r="C1051" s="428">
        <f t="shared" si="62"/>
        <v>45930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КАМБАНА ИНВЕСТ ЕАД</v>
      </c>
      <c r="B1052" s="424" t="str">
        <f t="shared" si="61"/>
        <v>203840549</v>
      </c>
      <c r="C1052" s="428">
        <f t="shared" si="62"/>
        <v>45930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КАМБАНА ИНВЕСТ ЕАД</v>
      </c>
      <c r="B1053" s="424" t="str">
        <f t="shared" si="61"/>
        <v>203840549</v>
      </c>
      <c r="C1053" s="428">
        <f t="shared" si="62"/>
        <v>45930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КАМБАНА ИНВЕСТ ЕАД</v>
      </c>
      <c r="B1054" s="424" t="str">
        <f t="shared" si="61"/>
        <v>203840549</v>
      </c>
      <c r="C1054" s="428">
        <f t="shared" si="62"/>
        <v>45930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КАМБАНА ИНВЕСТ ЕАД</v>
      </c>
      <c r="B1055" s="424" t="str">
        <f t="shared" si="61"/>
        <v>203840549</v>
      </c>
      <c r="C1055" s="428">
        <f t="shared" si="62"/>
        <v>45930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КАМБАНА ИНВЕСТ ЕАД</v>
      </c>
      <c r="B1056" s="424" t="str">
        <f t="shared" si="61"/>
        <v>203840549</v>
      </c>
      <c r="C1056" s="428">
        <f t="shared" si="62"/>
        <v>45930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КАМБАНА ИНВЕСТ ЕАД</v>
      </c>
      <c r="B1057" s="424" t="str">
        <f t="shared" si="61"/>
        <v>203840549</v>
      </c>
      <c r="C1057" s="428">
        <f t="shared" si="62"/>
        <v>45930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КАМБАНА ИНВЕСТ ЕАД</v>
      </c>
      <c r="B1058" s="424" t="str">
        <f t="shared" si="61"/>
        <v>203840549</v>
      </c>
      <c r="C1058" s="428">
        <f t="shared" si="62"/>
        <v>45930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КАМБАНА ИНВЕСТ ЕАД</v>
      </c>
      <c r="B1059" s="424" t="str">
        <f t="shared" si="61"/>
        <v>203840549</v>
      </c>
      <c r="C1059" s="428">
        <f t="shared" si="62"/>
        <v>45930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КАМБАНА ИНВЕСТ ЕАД</v>
      </c>
      <c r="B1060" s="424" t="str">
        <f t="shared" si="61"/>
        <v>203840549</v>
      </c>
      <c r="C1060" s="428">
        <f t="shared" si="62"/>
        <v>45930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КАМБАНА ИНВЕСТ ЕАД</v>
      </c>
      <c r="B1061" s="424" t="str">
        <f t="shared" si="61"/>
        <v>203840549</v>
      </c>
      <c r="C1061" s="428">
        <f t="shared" si="62"/>
        <v>45930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КАМБАНА ИНВЕСТ ЕАД</v>
      </c>
      <c r="B1062" s="424" t="str">
        <f t="shared" si="61"/>
        <v>203840549</v>
      </c>
      <c r="C1062" s="428">
        <f t="shared" si="62"/>
        <v>45930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КАМБАНА ИНВЕСТ ЕАД</v>
      </c>
      <c r="B1063" s="424" t="str">
        <f t="shared" si="61"/>
        <v>203840549</v>
      </c>
      <c r="C1063" s="428">
        <f t="shared" si="62"/>
        <v>45930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КАМБАНА ИНВЕСТ ЕАД</v>
      </c>
      <c r="B1064" s="424" t="str">
        <f t="shared" si="61"/>
        <v>203840549</v>
      </c>
      <c r="C1064" s="428">
        <f t="shared" si="62"/>
        <v>45930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КАМБАНА ИНВЕСТ ЕАД</v>
      </c>
      <c r="B1065" s="424" t="str">
        <f t="shared" si="61"/>
        <v>203840549</v>
      </c>
      <c r="C1065" s="428">
        <f t="shared" si="62"/>
        <v>45930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КАМБАНА ИНВЕСТ ЕАД</v>
      </c>
      <c r="B1066" s="424" t="str">
        <f t="shared" si="61"/>
        <v>203840549</v>
      </c>
      <c r="C1066" s="428">
        <f t="shared" si="62"/>
        <v>45930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КАМБАНА ИНВЕСТ ЕАД</v>
      </c>
      <c r="B1067" s="424" t="str">
        <f t="shared" si="61"/>
        <v>203840549</v>
      </c>
      <c r="C1067" s="428">
        <f t="shared" si="62"/>
        <v>45930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КАМБАНА ИНВЕСТ ЕАД</v>
      </c>
      <c r="B1068" s="424" t="str">
        <f t="shared" si="61"/>
        <v>203840549</v>
      </c>
      <c r="C1068" s="428">
        <f t="shared" si="62"/>
        <v>45930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КАМБАНА ИНВЕСТ ЕАД</v>
      </c>
      <c r="B1069" s="424" t="str">
        <f t="shared" si="61"/>
        <v>203840549</v>
      </c>
      <c r="C1069" s="428">
        <f t="shared" si="62"/>
        <v>45930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КАМБАНА ИНВЕСТ ЕАД</v>
      </c>
      <c r="B1070" s="424" t="str">
        <f t="shared" si="61"/>
        <v>203840549</v>
      </c>
      <c r="C1070" s="428">
        <f t="shared" si="62"/>
        <v>45930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КАМБАНА ИНВЕСТ ЕАД</v>
      </c>
      <c r="B1071" s="424" t="str">
        <f t="shared" si="61"/>
        <v>203840549</v>
      </c>
      <c r="C1071" s="428">
        <f t="shared" si="62"/>
        <v>45930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КАМБАНА ИНВЕСТ ЕАД</v>
      </c>
      <c r="B1072" s="424" t="str">
        <f t="shared" si="61"/>
        <v>203840549</v>
      </c>
      <c r="C1072" s="428">
        <f t="shared" si="62"/>
        <v>45930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КАМБАНА ИНВЕСТ ЕАД</v>
      </c>
      <c r="B1073" s="424" t="str">
        <f t="shared" si="61"/>
        <v>203840549</v>
      </c>
      <c r="C1073" s="428">
        <f t="shared" si="62"/>
        <v>45930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КАМБАНА ИНВЕСТ ЕАД</v>
      </c>
      <c r="B1074" s="424" t="str">
        <f t="shared" si="61"/>
        <v>203840549</v>
      </c>
      <c r="C1074" s="428">
        <f t="shared" si="62"/>
        <v>45930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КАМБАНА ИНВЕСТ ЕАД</v>
      </c>
      <c r="B1075" s="424" t="str">
        <f t="shared" si="61"/>
        <v>203840549</v>
      </c>
      <c r="C1075" s="428">
        <f t="shared" si="62"/>
        <v>45930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КАМБАНА ИНВЕСТ ЕАД</v>
      </c>
      <c r="B1076" s="424" t="str">
        <f t="shared" si="61"/>
        <v>203840549</v>
      </c>
      <c r="C1076" s="428">
        <f t="shared" si="62"/>
        <v>45930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КАМБАНА ИНВЕСТ ЕАД</v>
      </c>
      <c r="B1077" s="424" t="str">
        <f t="shared" si="61"/>
        <v>203840549</v>
      </c>
      <c r="C1077" s="428">
        <f t="shared" si="62"/>
        <v>45930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КАМБАНА ИНВЕСТ ЕАД</v>
      </c>
      <c r="B1078" s="424" t="str">
        <f t="shared" si="61"/>
        <v>203840549</v>
      </c>
      <c r="C1078" s="428">
        <f t="shared" si="62"/>
        <v>45930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КАМБАНА ИНВЕСТ ЕАД</v>
      </c>
      <c r="B1079" s="424" t="str">
        <f t="shared" si="61"/>
        <v>203840549</v>
      </c>
      <c r="C1079" s="428">
        <f t="shared" si="62"/>
        <v>45930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КАМБАНА ИНВЕСТ ЕАД</v>
      </c>
      <c r="B1080" s="424" t="str">
        <f t="shared" si="61"/>
        <v>203840549</v>
      </c>
      <c r="C1080" s="428">
        <f t="shared" si="62"/>
        <v>45930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КАМБАНА ИНВЕСТ ЕАД</v>
      </c>
      <c r="B1081" s="424" t="str">
        <f t="shared" si="61"/>
        <v>203840549</v>
      </c>
      <c r="C1081" s="428">
        <f t="shared" si="62"/>
        <v>45930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КАМБАНА ИНВЕСТ ЕАД</v>
      </c>
      <c r="B1082" s="424" t="str">
        <f t="shared" si="61"/>
        <v>203840549</v>
      </c>
      <c r="C1082" s="428">
        <f t="shared" si="62"/>
        <v>45930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КАМБАНА ИНВЕСТ ЕАД</v>
      </c>
      <c r="B1083" s="424" t="str">
        <f t="shared" si="61"/>
        <v>203840549</v>
      </c>
      <c r="C1083" s="428">
        <f t="shared" si="62"/>
        <v>45930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КАМБАНА ИНВЕСТ ЕАД</v>
      </c>
      <c r="B1084" s="424" t="str">
        <f t="shared" si="61"/>
        <v>203840549</v>
      </c>
      <c r="C1084" s="428">
        <f t="shared" si="62"/>
        <v>45930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КАМБАНА ИНВЕСТ ЕАД</v>
      </c>
      <c r="B1085" s="424" t="str">
        <f t="shared" si="61"/>
        <v>203840549</v>
      </c>
      <c r="C1085" s="428">
        <f t="shared" si="62"/>
        <v>45930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КАМБАНА ИНВЕСТ ЕАД</v>
      </c>
      <c r="B1086" s="424" t="str">
        <f t="shared" si="61"/>
        <v>203840549</v>
      </c>
      <c r="C1086" s="428">
        <f t="shared" si="62"/>
        <v>45930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КАМБАНА ИНВЕСТ ЕАД</v>
      </c>
      <c r="B1087" s="424" t="str">
        <f t="shared" si="61"/>
        <v>203840549</v>
      </c>
      <c r="C1087" s="428">
        <f t="shared" si="62"/>
        <v>45930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КАМБАНА ИНВЕСТ ЕАД</v>
      </c>
      <c r="B1088" s="424" t="str">
        <f t="shared" si="61"/>
        <v>203840549</v>
      </c>
      <c r="C1088" s="428">
        <f t="shared" si="62"/>
        <v>45930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КАМБАНА ИНВЕСТ ЕАД</v>
      </c>
      <c r="B1089" s="424" t="str">
        <f t="shared" si="61"/>
        <v>203840549</v>
      </c>
      <c r="C1089" s="428">
        <f t="shared" si="62"/>
        <v>45930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КАМБАНА ИНВЕСТ ЕАД</v>
      </c>
      <c r="B1090" s="424" t="str">
        <f t="shared" si="61"/>
        <v>203840549</v>
      </c>
      <c r="C1090" s="428">
        <f t="shared" si="62"/>
        <v>45930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КАМБАНА ИНВЕСТ ЕАД</v>
      </c>
      <c r="B1091" s="424" t="str">
        <f t="shared" si="61"/>
        <v>203840549</v>
      </c>
      <c r="C1091" s="428">
        <f t="shared" si="62"/>
        <v>45930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КАМБАНА ИНВЕСТ ЕАД</v>
      </c>
      <c r="B1092" s="424" t="str">
        <f t="shared" si="61"/>
        <v>203840549</v>
      </c>
      <c r="C1092" s="428">
        <f t="shared" si="62"/>
        <v>45930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КАМБАНА ИНВЕСТ ЕАД</v>
      </c>
      <c r="B1093" s="424" t="str">
        <f t="shared" si="61"/>
        <v>203840549</v>
      </c>
      <c r="C1093" s="428">
        <f t="shared" si="62"/>
        <v>45930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КАМБАНА ИНВЕСТ ЕАД</v>
      </c>
      <c r="B1094" s="424" t="str">
        <f t="shared" si="61"/>
        <v>203840549</v>
      </c>
      <c r="C1094" s="428">
        <f t="shared" si="62"/>
        <v>45930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КАМБАНА ИНВЕСТ ЕАД</v>
      </c>
      <c r="B1095" s="424" t="str">
        <f t="shared" si="61"/>
        <v>203840549</v>
      </c>
      <c r="C1095" s="428">
        <f t="shared" si="62"/>
        <v>45930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КАМБАНА ИНВЕСТ ЕАД</v>
      </c>
      <c r="B1096" s="424" t="str">
        <f t="shared" si="61"/>
        <v>203840549</v>
      </c>
      <c r="C1096" s="428">
        <f t="shared" si="62"/>
        <v>45930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КАМБАНА ИНВЕСТ ЕАД</v>
      </c>
      <c r="B1097" s="424" t="str">
        <f t="shared" si="61"/>
        <v>203840549</v>
      </c>
      <c r="C1097" s="428">
        <f t="shared" si="62"/>
        <v>45930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КАМБАНА ИНВЕСТ ЕАД</v>
      </c>
      <c r="B1098" s="424" t="str">
        <f t="shared" si="61"/>
        <v>203840549</v>
      </c>
      <c r="C1098" s="428">
        <f t="shared" si="62"/>
        <v>45930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КАМБАНА ИНВЕСТ ЕАД</v>
      </c>
      <c r="B1099" s="424" t="str">
        <f t="shared" si="61"/>
        <v>203840549</v>
      </c>
      <c r="C1099" s="428">
        <f t="shared" si="62"/>
        <v>45930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КАМБАНА ИНВЕСТ ЕАД</v>
      </c>
      <c r="B1100" s="424" t="str">
        <f t="shared" si="61"/>
        <v>203840549</v>
      </c>
      <c r="C1100" s="428">
        <f t="shared" si="62"/>
        <v>45930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КАМБАНА ИНВЕСТ ЕАД</v>
      </c>
      <c r="B1101" s="424" t="str">
        <f t="shared" si="61"/>
        <v>203840549</v>
      </c>
      <c r="C1101" s="428">
        <f t="shared" si="62"/>
        <v>45930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КАМБАНА ИНВЕСТ ЕАД</v>
      </c>
      <c r="B1102" s="424" t="str">
        <f t="shared" si="61"/>
        <v>203840549</v>
      </c>
      <c r="C1102" s="428">
        <f t="shared" si="62"/>
        <v>45930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КАМБАНА ИНВЕСТ ЕАД</v>
      </c>
      <c r="B1103" s="424" t="str">
        <f t="shared" si="61"/>
        <v>203840549</v>
      </c>
      <c r="C1103" s="428">
        <f t="shared" si="62"/>
        <v>45930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КАМБАНА ИНВЕСТ ЕАД</v>
      </c>
      <c r="B1104" s="424" t="str">
        <f t="shared" ref="B1104:B1167" si="64">pdeBulstat</f>
        <v>203840549</v>
      </c>
      <c r="C1104" s="428">
        <f t="shared" ref="C1104:C1167" si="65">endDate</f>
        <v>45930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КАМБАНА ИНВЕСТ ЕАД</v>
      </c>
      <c r="B1105" s="424" t="str">
        <f t="shared" si="64"/>
        <v>203840549</v>
      </c>
      <c r="C1105" s="428">
        <f t="shared" si="65"/>
        <v>45930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КАМБАНА ИНВЕСТ ЕАД</v>
      </c>
      <c r="B1106" s="424" t="str">
        <f t="shared" si="64"/>
        <v>203840549</v>
      </c>
      <c r="C1106" s="428">
        <f t="shared" si="65"/>
        <v>45930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КАМБАНА ИНВЕСТ ЕАД</v>
      </c>
      <c r="B1107" s="424" t="str">
        <f t="shared" si="64"/>
        <v>203840549</v>
      </c>
      <c r="C1107" s="428">
        <f t="shared" si="65"/>
        <v>45930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КАМБАНА ИНВЕСТ ЕАД</v>
      </c>
      <c r="B1108" s="424" t="str">
        <f t="shared" si="64"/>
        <v>203840549</v>
      </c>
      <c r="C1108" s="428">
        <f t="shared" si="65"/>
        <v>45930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КАМБАНА ИНВЕСТ ЕАД</v>
      </c>
      <c r="B1109" s="424" t="str">
        <f t="shared" si="64"/>
        <v>203840549</v>
      </c>
      <c r="C1109" s="428">
        <f t="shared" si="65"/>
        <v>45930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КАМБАНА ИНВЕСТ ЕАД</v>
      </c>
      <c r="B1110" s="424" t="str">
        <f t="shared" si="64"/>
        <v>203840549</v>
      </c>
      <c r="C1110" s="428">
        <f t="shared" si="65"/>
        <v>45930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КАМБАНА ИНВЕСТ ЕАД</v>
      </c>
      <c r="B1111" s="424" t="str">
        <f t="shared" si="64"/>
        <v>203840549</v>
      </c>
      <c r="C1111" s="428">
        <f t="shared" si="65"/>
        <v>45930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КАМБАНА ИНВЕСТ ЕАД</v>
      </c>
      <c r="B1112" s="424" t="str">
        <f t="shared" si="64"/>
        <v>203840549</v>
      </c>
      <c r="C1112" s="428">
        <f t="shared" si="65"/>
        <v>45930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КАМБАНА ИНВЕСТ ЕАД</v>
      </c>
      <c r="B1113" s="424" t="str">
        <f t="shared" si="64"/>
        <v>203840549</v>
      </c>
      <c r="C1113" s="428">
        <f t="shared" si="65"/>
        <v>45930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КАМБАНА ИНВЕСТ ЕАД</v>
      </c>
      <c r="B1114" s="424" t="str">
        <f t="shared" si="64"/>
        <v>203840549</v>
      </c>
      <c r="C1114" s="428">
        <f t="shared" si="65"/>
        <v>45930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КАМБАНА ИНВЕСТ ЕАД</v>
      </c>
      <c r="B1115" s="424" t="str">
        <f t="shared" si="64"/>
        <v>203840549</v>
      </c>
      <c r="C1115" s="428">
        <f t="shared" si="65"/>
        <v>45930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КАМБАНА ИНВЕСТ ЕАД</v>
      </c>
      <c r="B1116" s="424" t="str">
        <f t="shared" si="64"/>
        <v>203840549</v>
      </c>
      <c r="C1116" s="428">
        <f t="shared" si="65"/>
        <v>45930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КАМБАНА ИНВЕСТ ЕАД</v>
      </c>
      <c r="B1117" s="424" t="str">
        <f t="shared" si="64"/>
        <v>203840549</v>
      </c>
      <c r="C1117" s="428">
        <f t="shared" si="65"/>
        <v>45930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КАМБАНА ИНВЕСТ ЕАД</v>
      </c>
      <c r="B1118" s="424" t="str">
        <f t="shared" si="64"/>
        <v>203840549</v>
      </c>
      <c r="C1118" s="428">
        <f t="shared" si="65"/>
        <v>45930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КАМБАНА ИНВЕСТ ЕАД</v>
      </c>
      <c r="B1119" s="424" t="str">
        <f t="shared" si="64"/>
        <v>203840549</v>
      </c>
      <c r="C1119" s="428">
        <f t="shared" si="65"/>
        <v>45930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КАМБАНА ИНВЕСТ ЕАД</v>
      </c>
      <c r="B1120" s="424" t="str">
        <f t="shared" si="64"/>
        <v>203840549</v>
      </c>
      <c r="C1120" s="428">
        <f t="shared" si="65"/>
        <v>45930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КАМБАНА ИНВЕСТ ЕАД</v>
      </c>
      <c r="B1121" s="424" t="str">
        <f t="shared" si="64"/>
        <v>203840549</v>
      </c>
      <c r="C1121" s="428">
        <f t="shared" si="65"/>
        <v>45930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КАМБАНА ИНВЕСТ ЕАД</v>
      </c>
      <c r="B1122" s="424" t="str">
        <f t="shared" si="64"/>
        <v>203840549</v>
      </c>
      <c r="C1122" s="428">
        <f t="shared" si="65"/>
        <v>45930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КАМБАНА ИНВЕСТ ЕАД</v>
      </c>
      <c r="B1123" s="424" t="str">
        <f t="shared" si="64"/>
        <v>203840549</v>
      </c>
      <c r="C1123" s="428">
        <f t="shared" si="65"/>
        <v>45930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КАМБАНА ИНВЕСТ ЕАД</v>
      </c>
      <c r="B1124" s="424" t="str">
        <f t="shared" si="64"/>
        <v>203840549</v>
      </c>
      <c r="C1124" s="428">
        <f t="shared" si="65"/>
        <v>45930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КАМБАНА ИНВЕСТ ЕАД</v>
      </c>
      <c r="B1125" s="424" t="str">
        <f t="shared" si="64"/>
        <v>203840549</v>
      </c>
      <c r="C1125" s="428">
        <f t="shared" si="65"/>
        <v>45930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КАМБАНА ИНВЕСТ ЕАД</v>
      </c>
      <c r="B1126" s="424" t="str">
        <f t="shared" si="64"/>
        <v>203840549</v>
      </c>
      <c r="C1126" s="428">
        <f t="shared" si="65"/>
        <v>45930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КАМБАНА ИНВЕСТ ЕАД</v>
      </c>
      <c r="B1127" s="424" t="str">
        <f t="shared" si="64"/>
        <v>203840549</v>
      </c>
      <c r="C1127" s="428">
        <f t="shared" si="65"/>
        <v>45930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КАМБАНА ИНВЕСТ ЕАД</v>
      </c>
      <c r="B1128" s="424" t="str">
        <f t="shared" si="64"/>
        <v>203840549</v>
      </c>
      <c r="C1128" s="428">
        <f t="shared" si="65"/>
        <v>45930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КАМБАНА ИНВЕСТ ЕАД</v>
      </c>
      <c r="B1129" s="424" t="str">
        <f t="shared" si="64"/>
        <v>203840549</v>
      </c>
      <c r="C1129" s="428">
        <f t="shared" si="65"/>
        <v>45930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КАМБАНА ИНВЕСТ ЕАД</v>
      </c>
      <c r="B1130" s="424" t="str">
        <f t="shared" si="64"/>
        <v>203840549</v>
      </c>
      <c r="C1130" s="428">
        <f t="shared" si="65"/>
        <v>45930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КАМБАНА ИНВЕСТ ЕАД</v>
      </c>
      <c r="B1131" s="424" t="str">
        <f t="shared" si="64"/>
        <v>203840549</v>
      </c>
      <c r="C1131" s="428">
        <f t="shared" si="65"/>
        <v>45930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КАМБАНА ИНВЕСТ ЕАД</v>
      </c>
      <c r="B1132" s="424" t="str">
        <f t="shared" si="64"/>
        <v>203840549</v>
      </c>
      <c r="C1132" s="428">
        <f t="shared" si="65"/>
        <v>45930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КАМБАНА ИНВЕСТ ЕАД</v>
      </c>
      <c r="B1133" s="424" t="str">
        <f t="shared" si="64"/>
        <v>203840549</v>
      </c>
      <c r="C1133" s="428">
        <f t="shared" si="65"/>
        <v>45930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КАМБАНА ИНВЕСТ ЕАД</v>
      </c>
      <c r="B1134" s="424" t="str">
        <f t="shared" si="64"/>
        <v>203840549</v>
      </c>
      <c r="C1134" s="428">
        <f t="shared" si="65"/>
        <v>45930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КАМБАНА ИНВЕСТ ЕАД</v>
      </c>
      <c r="B1135" s="424" t="str">
        <f t="shared" si="64"/>
        <v>203840549</v>
      </c>
      <c r="C1135" s="428">
        <f t="shared" si="65"/>
        <v>45930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КАМБАНА ИНВЕСТ ЕАД</v>
      </c>
      <c r="B1136" s="424" t="str">
        <f t="shared" si="64"/>
        <v>203840549</v>
      </c>
      <c r="C1136" s="428">
        <f t="shared" si="65"/>
        <v>45930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КАМБАНА ИНВЕСТ ЕАД</v>
      </c>
      <c r="B1137" s="424" t="str">
        <f t="shared" si="64"/>
        <v>203840549</v>
      </c>
      <c r="C1137" s="428">
        <f t="shared" si="65"/>
        <v>45930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КАМБАНА ИНВЕСТ ЕАД</v>
      </c>
      <c r="B1138" s="424" t="str">
        <f t="shared" si="64"/>
        <v>203840549</v>
      </c>
      <c r="C1138" s="428">
        <f t="shared" si="65"/>
        <v>45930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КАМБАНА ИНВЕСТ ЕАД</v>
      </c>
      <c r="B1139" s="424" t="str">
        <f t="shared" si="64"/>
        <v>203840549</v>
      </c>
      <c r="C1139" s="428">
        <f t="shared" si="65"/>
        <v>45930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КАМБАНА ИНВЕСТ ЕАД</v>
      </c>
      <c r="B1140" s="424" t="str">
        <f t="shared" si="64"/>
        <v>203840549</v>
      </c>
      <c r="C1140" s="428">
        <f t="shared" si="65"/>
        <v>45930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КАМБАНА ИНВЕСТ ЕАД</v>
      </c>
      <c r="B1141" s="424" t="str">
        <f t="shared" si="64"/>
        <v>203840549</v>
      </c>
      <c r="C1141" s="428">
        <f t="shared" si="65"/>
        <v>45930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КАМБАНА ИНВЕСТ ЕАД</v>
      </c>
      <c r="B1142" s="424" t="str">
        <f t="shared" si="64"/>
        <v>203840549</v>
      </c>
      <c r="C1142" s="428">
        <f t="shared" si="65"/>
        <v>45930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КАМБАНА ИНВЕСТ ЕАД</v>
      </c>
      <c r="B1143" s="424" t="str">
        <f t="shared" si="64"/>
        <v>203840549</v>
      </c>
      <c r="C1143" s="428">
        <f t="shared" si="65"/>
        <v>45930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КАМБАНА ИНВЕСТ ЕАД</v>
      </c>
      <c r="B1144" s="424" t="str">
        <f t="shared" si="64"/>
        <v>203840549</v>
      </c>
      <c r="C1144" s="428">
        <f t="shared" si="65"/>
        <v>45930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КАМБАНА ИНВЕСТ ЕАД</v>
      </c>
      <c r="B1145" s="424" t="str">
        <f t="shared" si="64"/>
        <v>203840549</v>
      </c>
      <c r="C1145" s="428">
        <f t="shared" si="65"/>
        <v>45930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КАМБАНА ИНВЕСТ ЕАД</v>
      </c>
      <c r="B1146" s="424" t="str">
        <f t="shared" si="64"/>
        <v>203840549</v>
      </c>
      <c r="C1146" s="428">
        <f t="shared" si="65"/>
        <v>45930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КАМБАНА ИНВЕСТ ЕАД</v>
      </c>
      <c r="B1147" s="424" t="str">
        <f t="shared" si="64"/>
        <v>203840549</v>
      </c>
      <c r="C1147" s="428">
        <f t="shared" si="65"/>
        <v>45930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КАМБАНА ИНВЕСТ ЕАД</v>
      </c>
      <c r="B1148" s="424" t="str">
        <f t="shared" si="64"/>
        <v>203840549</v>
      </c>
      <c r="C1148" s="428">
        <f t="shared" si="65"/>
        <v>45930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КАМБАНА ИНВЕСТ ЕАД</v>
      </c>
      <c r="B1149" s="424" t="str">
        <f t="shared" si="64"/>
        <v>203840549</v>
      </c>
      <c r="C1149" s="428">
        <f t="shared" si="65"/>
        <v>45930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КАМБАНА ИНВЕСТ ЕАД</v>
      </c>
      <c r="B1150" s="424" t="str">
        <f t="shared" si="64"/>
        <v>203840549</v>
      </c>
      <c r="C1150" s="428">
        <f t="shared" si="65"/>
        <v>45930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КАМБАНА ИНВЕСТ ЕАД</v>
      </c>
      <c r="B1151" s="424" t="str">
        <f t="shared" si="64"/>
        <v>203840549</v>
      </c>
      <c r="C1151" s="428">
        <f t="shared" si="65"/>
        <v>45930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КАМБАНА ИНВЕСТ ЕАД</v>
      </c>
      <c r="B1152" s="424" t="str">
        <f t="shared" si="64"/>
        <v>203840549</v>
      </c>
      <c r="C1152" s="428">
        <f t="shared" si="65"/>
        <v>45930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КАМБАНА ИНВЕСТ ЕАД</v>
      </c>
      <c r="B1153" s="424" t="str">
        <f t="shared" si="64"/>
        <v>203840549</v>
      </c>
      <c r="C1153" s="428">
        <f t="shared" si="65"/>
        <v>45930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КАМБАНА ИНВЕСТ ЕАД</v>
      </c>
      <c r="B1154" s="424" t="str">
        <f t="shared" si="64"/>
        <v>203840549</v>
      </c>
      <c r="C1154" s="428">
        <f t="shared" si="65"/>
        <v>45930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КАМБАНА ИНВЕСТ ЕАД</v>
      </c>
      <c r="B1155" s="424" t="str">
        <f t="shared" si="64"/>
        <v>203840549</v>
      </c>
      <c r="C1155" s="428">
        <f t="shared" si="65"/>
        <v>45930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КАМБАНА ИНВЕСТ ЕАД</v>
      </c>
      <c r="B1156" s="424" t="str">
        <f t="shared" si="64"/>
        <v>203840549</v>
      </c>
      <c r="C1156" s="428">
        <f t="shared" si="65"/>
        <v>45930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КАМБАНА ИНВЕСТ ЕАД</v>
      </c>
      <c r="B1157" s="424" t="str">
        <f t="shared" si="64"/>
        <v>203840549</v>
      </c>
      <c r="C1157" s="428">
        <f t="shared" si="65"/>
        <v>45930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КАМБАНА ИНВЕСТ ЕАД</v>
      </c>
      <c r="B1158" s="424" t="str">
        <f t="shared" si="64"/>
        <v>203840549</v>
      </c>
      <c r="C1158" s="428">
        <f t="shared" si="65"/>
        <v>45930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КАМБАНА ИНВЕСТ ЕАД</v>
      </c>
      <c r="B1159" s="424" t="str">
        <f t="shared" si="64"/>
        <v>203840549</v>
      </c>
      <c r="C1159" s="428">
        <f t="shared" si="65"/>
        <v>45930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КАМБАНА ИНВЕСТ ЕАД</v>
      </c>
      <c r="B1160" s="424" t="str">
        <f t="shared" si="64"/>
        <v>203840549</v>
      </c>
      <c r="C1160" s="428">
        <f t="shared" si="65"/>
        <v>45930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КАМБАНА ИНВЕСТ ЕАД</v>
      </c>
      <c r="B1161" s="424" t="str">
        <f t="shared" si="64"/>
        <v>203840549</v>
      </c>
      <c r="C1161" s="428">
        <f t="shared" si="65"/>
        <v>45930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КАМБАНА ИНВЕСТ ЕАД</v>
      </c>
      <c r="B1162" s="424" t="str">
        <f t="shared" si="64"/>
        <v>203840549</v>
      </c>
      <c r="C1162" s="428">
        <f t="shared" si="65"/>
        <v>45930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КАМБАНА ИНВЕСТ ЕАД</v>
      </c>
      <c r="B1163" s="424" t="str">
        <f t="shared" si="64"/>
        <v>203840549</v>
      </c>
      <c r="C1163" s="428">
        <f t="shared" si="65"/>
        <v>45930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КАМБАНА ИНВЕСТ ЕАД</v>
      </c>
      <c r="B1164" s="424" t="str">
        <f t="shared" si="64"/>
        <v>203840549</v>
      </c>
      <c r="C1164" s="428">
        <f t="shared" si="65"/>
        <v>45930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КАМБАНА ИНВЕСТ ЕАД</v>
      </c>
      <c r="B1165" s="424" t="str">
        <f t="shared" si="64"/>
        <v>203840549</v>
      </c>
      <c r="C1165" s="428">
        <f t="shared" si="65"/>
        <v>45930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КАМБАНА ИНВЕСТ ЕАД</v>
      </c>
      <c r="B1166" s="424" t="str">
        <f t="shared" si="64"/>
        <v>203840549</v>
      </c>
      <c r="C1166" s="428">
        <f t="shared" si="65"/>
        <v>45930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КАМБАНА ИНВЕСТ ЕАД</v>
      </c>
      <c r="B1167" s="424" t="str">
        <f t="shared" si="64"/>
        <v>203840549</v>
      </c>
      <c r="C1167" s="428">
        <f t="shared" si="65"/>
        <v>45930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КАМБАНА ИНВЕСТ ЕАД</v>
      </c>
      <c r="B1168" s="424" t="str">
        <f t="shared" ref="B1168:B1195" si="67">pdeBulstat</f>
        <v>203840549</v>
      </c>
      <c r="C1168" s="428">
        <f t="shared" ref="C1168:C1195" si="68">endDate</f>
        <v>45930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КАМБАНА ИНВЕСТ ЕАД</v>
      </c>
      <c r="B1169" s="424" t="str">
        <f t="shared" si="67"/>
        <v>203840549</v>
      </c>
      <c r="C1169" s="428">
        <f t="shared" si="68"/>
        <v>45930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КАМБАНА ИНВЕСТ ЕАД</v>
      </c>
      <c r="B1170" s="424" t="str">
        <f t="shared" si="67"/>
        <v>203840549</v>
      </c>
      <c r="C1170" s="428">
        <f t="shared" si="68"/>
        <v>45930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КАМБАНА ИНВЕСТ ЕАД</v>
      </c>
      <c r="B1171" s="424" t="str">
        <f t="shared" si="67"/>
        <v>203840549</v>
      </c>
      <c r="C1171" s="428">
        <f t="shared" si="68"/>
        <v>45930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КАМБАНА ИНВЕСТ ЕАД</v>
      </c>
      <c r="B1172" s="424" t="str">
        <f t="shared" si="67"/>
        <v>203840549</v>
      </c>
      <c r="C1172" s="428">
        <f t="shared" si="68"/>
        <v>45930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КАМБАНА ИНВЕСТ ЕАД</v>
      </c>
      <c r="B1173" s="424" t="str">
        <f t="shared" si="67"/>
        <v>203840549</v>
      </c>
      <c r="C1173" s="428">
        <f t="shared" si="68"/>
        <v>45930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КАМБАНА ИНВЕСТ ЕАД</v>
      </c>
      <c r="B1174" s="424" t="str">
        <f t="shared" si="67"/>
        <v>203840549</v>
      </c>
      <c r="C1174" s="428">
        <f t="shared" si="68"/>
        <v>45930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КАМБАНА ИНВЕСТ ЕАД</v>
      </c>
      <c r="B1175" s="424" t="str">
        <f t="shared" si="67"/>
        <v>203840549</v>
      </c>
      <c r="C1175" s="428">
        <f t="shared" si="68"/>
        <v>45930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КАМБАНА ИНВЕСТ ЕАД</v>
      </c>
      <c r="B1176" s="424" t="str">
        <f t="shared" si="67"/>
        <v>203840549</v>
      </c>
      <c r="C1176" s="428">
        <f t="shared" si="68"/>
        <v>45930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КАМБАНА ИНВЕСТ ЕАД</v>
      </c>
      <c r="B1177" s="424" t="str">
        <f t="shared" si="67"/>
        <v>203840549</v>
      </c>
      <c r="C1177" s="428">
        <f t="shared" si="68"/>
        <v>45930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КАМБАНА ИНВЕСТ ЕАД</v>
      </c>
      <c r="B1178" s="424" t="str">
        <f t="shared" si="67"/>
        <v>203840549</v>
      </c>
      <c r="C1178" s="428">
        <f t="shared" si="68"/>
        <v>45930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КАМБАНА ИНВЕСТ ЕАД</v>
      </c>
      <c r="B1179" s="424" t="str">
        <f t="shared" si="67"/>
        <v>203840549</v>
      </c>
      <c r="C1179" s="428">
        <f t="shared" si="68"/>
        <v>45930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КАМБАНА ИНВЕСТ ЕАД</v>
      </c>
      <c r="B1180" s="424" t="str">
        <f t="shared" si="67"/>
        <v>203840549</v>
      </c>
      <c r="C1180" s="428">
        <f t="shared" si="68"/>
        <v>45930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КАМБАНА ИНВЕСТ ЕАД</v>
      </c>
      <c r="B1181" s="424" t="str">
        <f t="shared" si="67"/>
        <v>203840549</v>
      </c>
      <c r="C1181" s="428">
        <f t="shared" si="68"/>
        <v>45930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КАМБАНА ИНВЕСТ ЕАД</v>
      </c>
      <c r="B1182" s="424" t="str">
        <f t="shared" si="67"/>
        <v>203840549</v>
      </c>
      <c r="C1182" s="428">
        <f t="shared" si="68"/>
        <v>45930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КАМБАНА ИНВЕСТ ЕАД</v>
      </c>
      <c r="B1183" s="424" t="str">
        <f t="shared" si="67"/>
        <v>203840549</v>
      </c>
      <c r="C1183" s="428">
        <f t="shared" si="68"/>
        <v>45930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КАМБАНА ИНВЕСТ ЕАД</v>
      </c>
      <c r="B1184" s="424" t="str">
        <f t="shared" si="67"/>
        <v>203840549</v>
      </c>
      <c r="C1184" s="428">
        <f t="shared" si="68"/>
        <v>45930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КАМБАНА ИНВЕСТ ЕАД</v>
      </c>
      <c r="B1185" s="424" t="str">
        <f t="shared" si="67"/>
        <v>203840549</v>
      </c>
      <c r="C1185" s="428">
        <f t="shared" si="68"/>
        <v>45930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КАМБАНА ИНВЕСТ ЕАД</v>
      </c>
      <c r="B1186" s="424" t="str">
        <f t="shared" si="67"/>
        <v>203840549</v>
      </c>
      <c r="C1186" s="428">
        <f t="shared" si="68"/>
        <v>45930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КАМБАНА ИНВЕСТ ЕАД</v>
      </c>
      <c r="B1187" s="424" t="str">
        <f t="shared" si="67"/>
        <v>203840549</v>
      </c>
      <c r="C1187" s="428">
        <f t="shared" si="68"/>
        <v>45930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КАМБАНА ИНВЕСТ ЕАД</v>
      </c>
      <c r="B1188" s="424" t="str">
        <f t="shared" si="67"/>
        <v>203840549</v>
      </c>
      <c r="C1188" s="428">
        <f t="shared" si="68"/>
        <v>45930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КАМБАНА ИНВЕСТ ЕАД</v>
      </c>
      <c r="B1189" s="424" t="str">
        <f t="shared" si="67"/>
        <v>203840549</v>
      </c>
      <c r="C1189" s="428">
        <f t="shared" si="68"/>
        <v>45930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КАМБАНА ИНВЕСТ ЕАД</v>
      </c>
      <c r="B1190" s="424" t="str">
        <f t="shared" si="67"/>
        <v>203840549</v>
      </c>
      <c r="C1190" s="428">
        <f t="shared" si="68"/>
        <v>45930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КАМБАНА ИНВЕСТ ЕАД</v>
      </c>
      <c r="B1191" s="424" t="str">
        <f t="shared" si="67"/>
        <v>203840549</v>
      </c>
      <c r="C1191" s="428">
        <f t="shared" si="68"/>
        <v>45930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КАМБАНА ИНВЕСТ ЕАД</v>
      </c>
      <c r="B1192" s="424" t="str">
        <f t="shared" si="67"/>
        <v>203840549</v>
      </c>
      <c r="C1192" s="428">
        <f t="shared" si="68"/>
        <v>45930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КАМБАНА ИНВЕСТ ЕАД</v>
      </c>
      <c r="B1193" s="424" t="str">
        <f t="shared" si="67"/>
        <v>203840549</v>
      </c>
      <c r="C1193" s="428">
        <f t="shared" si="68"/>
        <v>45930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КАМБАНА ИНВЕСТ ЕАД</v>
      </c>
      <c r="B1194" s="424" t="str">
        <f t="shared" si="67"/>
        <v>203840549</v>
      </c>
      <c r="C1194" s="428">
        <f t="shared" si="68"/>
        <v>45930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КАМБАНА ИНВЕСТ ЕАД</v>
      </c>
      <c r="B1195" s="424" t="str">
        <f t="shared" si="67"/>
        <v>203840549</v>
      </c>
      <c r="C1195" s="428">
        <f t="shared" si="68"/>
        <v>45930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КАМБАНА ИНВЕСТ ЕАД</v>
      </c>
      <c r="B1197" s="424" t="str">
        <f t="shared" ref="B1197:B1228" si="70">pdeBulstat</f>
        <v>203840549</v>
      </c>
      <c r="C1197" s="428">
        <f t="shared" ref="C1197:C1228" si="71">endDate</f>
        <v>45930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КАМБАНА ИНВЕСТ ЕАД</v>
      </c>
      <c r="B1198" s="424" t="str">
        <f t="shared" si="70"/>
        <v>203840549</v>
      </c>
      <c r="C1198" s="428">
        <f t="shared" si="71"/>
        <v>45930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КАМБАНА ИНВЕСТ ЕАД</v>
      </c>
      <c r="B1199" s="424" t="str">
        <f t="shared" si="70"/>
        <v>203840549</v>
      </c>
      <c r="C1199" s="428">
        <f t="shared" si="71"/>
        <v>45930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КАМБАНА ИНВЕСТ ЕАД</v>
      </c>
      <c r="B1200" s="424" t="str">
        <f t="shared" si="70"/>
        <v>203840549</v>
      </c>
      <c r="C1200" s="428">
        <f t="shared" si="71"/>
        <v>45930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КАМБАНА ИНВЕСТ ЕАД</v>
      </c>
      <c r="B1201" s="424" t="str">
        <f t="shared" si="70"/>
        <v>203840549</v>
      </c>
      <c r="C1201" s="428">
        <f t="shared" si="71"/>
        <v>45930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КАМБАНА ИНВЕСТ ЕАД</v>
      </c>
      <c r="B1202" s="424" t="str">
        <f t="shared" si="70"/>
        <v>203840549</v>
      </c>
      <c r="C1202" s="428">
        <f t="shared" si="71"/>
        <v>45930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КАМБАНА ИНВЕСТ ЕАД</v>
      </c>
      <c r="B1203" s="424" t="str">
        <f t="shared" si="70"/>
        <v>203840549</v>
      </c>
      <c r="C1203" s="428">
        <f t="shared" si="71"/>
        <v>45930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КАМБАНА ИНВЕСТ ЕАД</v>
      </c>
      <c r="B1204" s="424" t="str">
        <f t="shared" si="70"/>
        <v>203840549</v>
      </c>
      <c r="C1204" s="428">
        <f t="shared" si="71"/>
        <v>45930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КАМБАНА ИНВЕСТ ЕАД</v>
      </c>
      <c r="B1205" s="424" t="str">
        <f t="shared" si="70"/>
        <v>203840549</v>
      </c>
      <c r="C1205" s="428">
        <f t="shared" si="71"/>
        <v>45930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КАМБАНА ИНВЕСТ ЕАД</v>
      </c>
      <c r="B1206" s="424" t="str">
        <f t="shared" si="70"/>
        <v>203840549</v>
      </c>
      <c r="C1206" s="428">
        <f t="shared" si="71"/>
        <v>45930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КАМБАНА ИНВЕСТ ЕАД</v>
      </c>
      <c r="B1207" s="424" t="str">
        <f t="shared" si="70"/>
        <v>203840549</v>
      </c>
      <c r="C1207" s="428">
        <f t="shared" si="71"/>
        <v>45930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КАМБАНА ИНВЕСТ ЕАД</v>
      </c>
      <c r="B1208" s="424" t="str">
        <f t="shared" si="70"/>
        <v>203840549</v>
      </c>
      <c r="C1208" s="428">
        <f t="shared" si="71"/>
        <v>45930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КАМБАНА ИНВЕСТ ЕАД</v>
      </c>
      <c r="B1209" s="424" t="str">
        <f t="shared" si="70"/>
        <v>203840549</v>
      </c>
      <c r="C1209" s="428">
        <f t="shared" si="71"/>
        <v>45930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КАМБАНА ИНВЕСТ ЕАД</v>
      </c>
      <c r="B1210" s="424" t="str">
        <f t="shared" si="70"/>
        <v>203840549</v>
      </c>
      <c r="C1210" s="428">
        <f t="shared" si="71"/>
        <v>45930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КАМБАНА ИНВЕСТ ЕАД</v>
      </c>
      <c r="B1211" s="424" t="str">
        <f t="shared" si="70"/>
        <v>203840549</v>
      </c>
      <c r="C1211" s="428">
        <f t="shared" si="71"/>
        <v>45930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КАМБАНА ИНВЕСТ ЕАД</v>
      </c>
      <c r="B1212" s="424" t="str">
        <f t="shared" si="70"/>
        <v>203840549</v>
      </c>
      <c r="C1212" s="428">
        <f t="shared" si="71"/>
        <v>45930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КАМБАНА ИНВЕСТ ЕАД</v>
      </c>
      <c r="B1213" s="424" t="str">
        <f t="shared" si="70"/>
        <v>203840549</v>
      </c>
      <c r="C1213" s="428">
        <f t="shared" si="71"/>
        <v>45930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КАМБАНА ИНВЕСТ ЕАД</v>
      </c>
      <c r="B1214" s="424" t="str">
        <f t="shared" si="70"/>
        <v>203840549</v>
      </c>
      <c r="C1214" s="428">
        <f t="shared" si="71"/>
        <v>45930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КАМБАНА ИНВЕСТ ЕАД</v>
      </c>
      <c r="B1215" s="424" t="str">
        <f t="shared" si="70"/>
        <v>203840549</v>
      </c>
      <c r="C1215" s="428">
        <f t="shared" si="71"/>
        <v>45930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КАМБАНА ИНВЕСТ ЕАД</v>
      </c>
      <c r="B1216" s="424" t="str">
        <f t="shared" si="70"/>
        <v>203840549</v>
      </c>
      <c r="C1216" s="428">
        <f t="shared" si="71"/>
        <v>45930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КАМБАНА ИНВЕСТ ЕАД</v>
      </c>
      <c r="B1217" s="424" t="str">
        <f t="shared" si="70"/>
        <v>203840549</v>
      </c>
      <c r="C1217" s="428">
        <f t="shared" si="71"/>
        <v>45930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КАМБАНА ИНВЕСТ ЕАД</v>
      </c>
      <c r="B1218" s="424" t="str">
        <f t="shared" si="70"/>
        <v>203840549</v>
      </c>
      <c r="C1218" s="428">
        <f t="shared" si="71"/>
        <v>45930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КАМБАНА ИНВЕСТ ЕАД</v>
      </c>
      <c r="B1219" s="424" t="str">
        <f t="shared" si="70"/>
        <v>203840549</v>
      </c>
      <c r="C1219" s="428">
        <f t="shared" si="71"/>
        <v>45930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КАМБАНА ИНВЕСТ ЕАД</v>
      </c>
      <c r="B1220" s="424" t="str">
        <f t="shared" si="70"/>
        <v>203840549</v>
      </c>
      <c r="C1220" s="428">
        <f t="shared" si="71"/>
        <v>45930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КАМБАНА ИНВЕСТ ЕАД</v>
      </c>
      <c r="B1221" s="424" t="str">
        <f t="shared" si="70"/>
        <v>203840549</v>
      </c>
      <c r="C1221" s="428">
        <f t="shared" si="71"/>
        <v>45930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КАМБАНА ИНВЕСТ ЕАД</v>
      </c>
      <c r="B1222" s="424" t="str">
        <f t="shared" si="70"/>
        <v>203840549</v>
      </c>
      <c r="C1222" s="428">
        <f t="shared" si="71"/>
        <v>45930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КАМБАНА ИНВЕСТ ЕАД</v>
      </c>
      <c r="B1223" s="424" t="str">
        <f t="shared" si="70"/>
        <v>203840549</v>
      </c>
      <c r="C1223" s="428">
        <f t="shared" si="71"/>
        <v>45930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КАМБАНА ИНВЕСТ ЕАД</v>
      </c>
      <c r="B1224" s="424" t="str">
        <f t="shared" si="70"/>
        <v>203840549</v>
      </c>
      <c r="C1224" s="428">
        <f t="shared" si="71"/>
        <v>45930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КАМБАНА ИНВЕСТ ЕАД</v>
      </c>
      <c r="B1225" s="424" t="str">
        <f t="shared" si="70"/>
        <v>203840549</v>
      </c>
      <c r="C1225" s="428">
        <f t="shared" si="71"/>
        <v>45930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КАМБАНА ИНВЕСТ ЕАД</v>
      </c>
      <c r="B1226" s="424" t="str">
        <f t="shared" si="70"/>
        <v>203840549</v>
      </c>
      <c r="C1226" s="428">
        <f t="shared" si="71"/>
        <v>45930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КАМБАНА ИНВЕСТ ЕАД</v>
      </c>
      <c r="B1227" s="424" t="str">
        <f t="shared" si="70"/>
        <v>203840549</v>
      </c>
      <c r="C1227" s="428">
        <f t="shared" si="71"/>
        <v>45930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КАМБАНА ИНВЕСТ ЕАД</v>
      </c>
      <c r="B1228" s="424" t="str">
        <f t="shared" si="70"/>
        <v>203840549</v>
      </c>
      <c r="C1228" s="428">
        <f t="shared" si="71"/>
        <v>45930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КАМБАНА ИНВЕСТ ЕАД</v>
      </c>
      <c r="B1229" s="424" t="str">
        <f t="shared" ref="B1229:B1260" si="73">pdeBulstat</f>
        <v>203840549</v>
      </c>
      <c r="C1229" s="428">
        <f t="shared" ref="C1229:C1260" si="74">endDate</f>
        <v>45930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КАМБАНА ИНВЕСТ ЕАД</v>
      </c>
      <c r="B1230" s="424" t="str">
        <f t="shared" si="73"/>
        <v>203840549</v>
      </c>
      <c r="C1230" s="428">
        <f t="shared" si="74"/>
        <v>45930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КАМБАНА ИНВЕСТ ЕАД</v>
      </c>
      <c r="B1231" s="424" t="str">
        <f t="shared" si="73"/>
        <v>203840549</v>
      </c>
      <c r="C1231" s="428">
        <f t="shared" si="74"/>
        <v>45930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КАМБАНА ИНВЕСТ ЕАД</v>
      </c>
      <c r="B1232" s="424" t="str">
        <f t="shared" si="73"/>
        <v>203840549</v>
      </c>
      <c r="C1232" s="428">
        <f t="shared" si="74"/>
        <v>45930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КАМБАНА ИНВЕСТ ЕАД</v>
      </c>
      <c r="B1233" s="424" t="str">
        <f t="shared" si="73"/>
        <v>203840549</v>
      </c>
      <c r="C1233" s="428">
        <f t="shared" si="74"/>
        <v>45930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КАМБАНА ИНВЕСТ ЕАД</v>
      </c>
      <c r="B1234" s="424" t="str">
        <f t="shared" si="73"/>
        <v>203840549</v>
      </c>
      <c r="C1234" s="428">
        <f t="shared" si="74"/>
        <v>45930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КАМБАНА ИНВЕСТ ЕАД</v>
      </c>
      <c r="B1235" s="424" t="str">
        <f t="shared" si="73"/>
        <v>203840549</v>
      </c>
      <c r="C1235" s="428">
        <f t="shared" si="74"/>
        <v>45930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КАМБАНА ИНВЕСТ ЕАД</v>
      </c>
      <c r="B1236" s="424" t="str">
        <f t="shared" si="73"/>
        <v>203840549</v>
      </c>
      <c r="C1236" s="428">
        <f t="shared" si="74"/>
        <v>45930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КАМБАНА ИНВЕСТ ЕАД</v>
      </c>
      <c r="B1237" s="424" t="str">
        <f t="shared" si="73"/>
        <v>203840549</v>
      </c>
      <c r="C1237" s="428">
        <f t="shared" si="74"/>
        <v>45930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КАМБАНА ИНВЕСТ ЕАД</v>
      </c>
      <c r="B1238" s="424" t="str">
        <f t="shared" si="73"/>
        <v>203840549</v>
      </c>
      <c r="C1238" s="428">
        <f t="shared" si="74"/>
        <v>45930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КАМБАНА ИНВЕСТ ЕАД</v>
      </c>
      <c r="B1239" s="424" t="str">
        <f t="shared" si="73"/>
        <v>203840549</v>
      </c>
      <c r="C1239" s="428">
        <f t="shared" si="74"/>
        <v>45930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КАМБАНА ИНВЕСТ ЕАД</v>
      </c>
      <c r="B1240" s="424" t="str">
        <f t="shared" si="73"/>
        <v>203840549</v>
      </c>
      <c r="C1240" s="428">
        <f t="shared" si="74"/>
        <v>45930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КАМБАНА ИНВЕСТ ЕАД</v>
      </c>
      <c r="B1241" s="424" t="str">
        <f t="shared" si="73"/>
        <v>203840549</v>
      </c>
      <c r="C1241" s="428">
        <f t="shared" si="74"/>
        <v>45930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КАМБАНА ИНВЕСТ ЕАД</v>
      </c>
      <c r="B1242" s="424" t="str">
        <f t="shared" si="73"/>
        <v>203840549</v>
      </c>
      <c r="C1242" s="428">
        <f t="shared" si="74"/>
        <v>45930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КАМБАНА ИНВЕСТ ЕАД</v>
      </c>
      <c r="B1243" s="424" t="str">
        <f t="shared" si="73"/>
        <v>203840549</v>
      </c>
      <c r="C1243" s="428">
        <f t="shared" si="74"/>
        <v>45930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КАМБАНА ИНВЕСТ ЕАД</v>
      </c>
      <c r="B1244" s="424" t="str">
        <f t="shared" si="73"/>
        <v>203840549</v>
      </c>
      <c r="C1244" s="428">
        <f t="shared" si="74"/>
        <v>45930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КАМБАНА ИНВЕСТ ЕАД</v>
      </c>
      <c r="B1245" s="424" t="str">
        <f t="shared" si="73"/>
        <v>203840549</v>
      </c>
      <c r="C1245" s="428">
        <f t="shared" si="74"/>
        <v>45930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КАМБАНА ИНВЕСТ ЕАД</v>
      </c>
      <c r="B1246" s="424" t="str">
        <f t="shared" si="73"/>
        <v>203840549</v>
      </c>
      <c r="C1246" s="428">
        <f t="shared" si="74"/>
        <v>45930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КАМБАНА ИНВЕСТ ЕАД</v>
      </c>
      <c r="B1247" s="424" t="str">
        <f t="shared" si="73"/>
        <v>203840549</v>
      </c>
      <c r="C1247" s="428">
        <f t="shared" si="74"/>
        <v>45930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КАМБАНА ИНВЕСТ ЕАД</v>
      </c>
      <c r="B1248" s="424" t="str">
        <f t="shared" si="73"/>
        <v>203840549</v>
      </c>
      <c r="C1248" s="428">
        <f t="shared" si="74"/>
        <v>45930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КАМБАНА ИНВЕСТ ЕАД</v>
      </c>
      <c r="B1249" s="424" t="str">
        <f t="shared" si="73"/>
        <v>203840549</v>
      </c>
      <c r="C1249" s="428">
        <f t="shared" si="74"/>
        <v>45930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КАМБАНА ИНВЕСТ ЕАД</v>
      </c>
      <c r="B1250" s="424" t="str">
        <f t="shared" si="73"/>
        <v>203840549</v>
      </c>
      <c r="C1250" s="428">
        <f t="shared" si="74"/>
        <v>45930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КАМБАНА ИНВЕСТ ЕАД</v>
      </c>
      <c r="B1251" s="424" t="str">
        <f t="shared" si="73"/>
        <v>203840549</v>
      </c>
      <c r="C1251" s="428">
        <f t="shared" si="74"/>
        <v>45930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КАМБАНА ИНВЕСТ ЕАД</v>
      </c>
      <c r="B1252" s="424" t="str">
        <f t="shared" si="73"/>
        <v>203840549</v>
      </c>
      <c r="C1252" s="428">
        <f t="shared" si="74"/>
        <v>45930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КАМБАНА ИНВЕСТ ЕАД</v>
      </c>
      <c r="B1253" s="424" t="str">
        <f t="shared" si="73"/>
        <v>203840549</v>
      </c>
      <c r="C1253" s="428">
        <f t="shared" si="74"/>
        <v>45930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КАМБАНА ИНВЕСТ ЕАД</v>
      </c>
      <c r="B1254" s="424" t="str">
        <f t="shared" si="73"/>
        <v>203840549</v>
      </c>
      <c r="C1254" s="428">
        <f t="shared" si="74"/>
        <v>45930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КАМБАНА ИНВЕСТ ЕАД</v>
      </c>
      <c r="B1255" s="424" t="str">
        <f t="shared" si="73"/>
        <v>203840549</v>
      </c>
      <c r="C1255" s="428">
        <f t="shared" si="74"/>
        <v>45930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КАМБАНА ИНВЕСТ ЕАД</v>
      </c>
      <c r="B1256" s="424" t="str">
        <f t="shared" si="73"/>
        <v>203840549</v>
      </c>
      <c r="C1256" s="428">
        <f t="shared" si="74"/>
        <v>45930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КАМБАНА ИНВЕСТ ЕАД</v>
      </c>
      <c r="B1257" s="424" t="str">
        <f t="shared" si="73"/>
        <v>203840549</v>
      </c>
      <c r="C1257" s="428">
        <f t="shared" si="74"/>
        <v>45930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КАМБАНА ИНВЕСТ ЕАД</v>
      </c>
      <c r="B1258" s="424" t="str">
        <f t="shared" si="73"/>
        <v>203840549</v>
      </c>
      <c r="C1258" s="428">
        <f t="shared" si="74"/>
        <v>45930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КАМБАНА ИНВЕСТ ЕАД</v>
      </c>
      <c r="B1259" s="424" t="str">
        <f t="shared" si="73"/>
        <v>203840549</v>
      </c>
      <c r="C1259" s="428">
        <f t="shared" si="74"/>
        <v>45930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КАМБАНА ИНВЕСТ ЕАД</v>
      </c>
      <c r="B1260" s="424" t="str">
        <f t="shared" si="73"/>
        <v>203840549</v>
      </c>
      <c r="C1260" s="428">
        <f t="shared" si="74"/>
        <v>45930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КАМБАНА ИНВЕСТ ЕАД</v>
      </c>
      <c r="B1261" s="424" t="str">
        <f t="shared" ref="B1261:B1294" si="76">pdeBulstat</f>
        <v>203840549</v>
      </c>
      <c r="C1261" s="428">
        <f t="shared" ref="C1261:C1294" si="77">endDate</f>
        <v>45930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КАМБАНА ИНВЕСТ ЕАД</v>
      </c>
      <c r="B1262" s="424" t="str">
        <f t="shared" si="76"/>
        <v>203840549</v>
      </c>
      <c r="C1262" s="428">
        <f t="shared" si="77"/>
        <v>45930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КАМБАНА ИНВЕСТ ЕАД</v>
      </c>
      <c r="B1263" s="424" t="str">
        <f t="shared" si="76"/>
        <v>203840549</v>
      </c>
      <c r="C1263" s="428">
        <f t="shared" si="77"/>
        <v>45930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КАМБАНА ИНВЕСТ ЕАД</v>
      </c>
      <c r="B1264" s="424" t="str">
        <f t="shared" si="76"/>
        <v>203840549</v>
      </c>
      <c r="C1264" s="428">
        <f t="shared" si="77"/>
        <v>45930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КАМБАНА ИНВЕСТ ЕАД</v>
      </c>
      <c r="B1265" s="424" t="str">
        <f t="shared" si="76"/>
        <v>203840549</v>
      </c>
      <c r="C1265" s="428">
        <f t="shared" si="77"/>
        <v>45930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КАМБАНА ИНВЕСТ ЕАД</v>
      </c>
      <c r="B1266" s="424" t="str">
        <f t="shared" si="76"/>
        <v>203840549</v>
      </c>
      <c r="C1266" s="428">
        <f t="shared" si="77"/>
        <v>45930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КАМБАНА ИНВЕСТ ЕАД</v>
      </c>
      <c r="B1267" s="424" t="str">
        <f t="shared" si="76"/>
        <v>203840549</v>
      </c>
      <c r="C1267" s="428">
        <f t="shared" si="77"/>
        <v>45930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КАМБАНА ИНВЕСТ ЕАД</v>
      </c>
      <c r="B1268" s="424" t="str">
        <f t="shared" si="76"/>
        <v>203840549</v>
      </c>
      <c r="C1268" s="428">
        <f t="shared" si="77"/>
        <v>45930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КАМБАНА ИНВЕСТ ЕАД</v>
      </c>
      <c r="B1269" s="424" t="str">
        <f t="shared" si="76"/>
        <v>203840549</v>
      </c>
      <c r="C1269" s="428">
        <f t="shared" si="77"/>
        <v>45930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КАМБАНА ИНВЕСТ ЕАД</v>
      </c>
      <c r="B1270" s="424" t="str">
        <f t="shared" si="76"/>
        <v>203840549</v>
      </c>
      <c r="C1270" s="428">
        <f t="shared" si="77"/>
        <v>45930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КАМБАНА ИНВЕСТ ЕАД</v>
      </c>
      <c r="B1271" s="424" t="str">
        <f t="shared" si="76"/>
        <v>203840549</v>
      </c>
      <c r="C1271" s="428">
        <f t="shared" si="77"/>
        <v>45930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КАМБАНА ИНВЕСТ ЕАД</v>
      </c>
      <c r="B1272" s="424" t="str">
        <f t="shared" si="76"/>
        <v>203840549</v>
      </c>
      <c r="C1272" s="428">
        <f t="shared" si="77"/>
        <v>45930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КАМБАНА ИНВЕСТ ЕАД</v>
      </c>
      <c r="B1273" s="424" t="str">
        <f t="shared" si="76"/>
        <v>203840549</v>
      </c>
      <c r="C1273" s="428">
        <f t="shared" si="77"/>
        <v>45930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КАМБАНА ИНВЕСТ ЕАД</v>
      </c>
      <c r="B1274" s="424" t="str">
        <f t="shared" si="76"/>
        <v>203840549</v>
      </c>
      <c r="C1274" s="428">
        <f t="shared" si="77"/>
        <v>45930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КАМБАНА ИНВЕСТ ЕАД</v>
      </c>
      <c r="B1275" s="424" t="str">
        <f t="shared" si="76"/>
        <v>203840549</v>
      </c>
      <c r="C1275" s="428">
        <f t="shared" si="77"/>
        <v>45930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КАМБАНА ИНВЕСТ ЕАД</v>
      </c>
      <c r="B1276" s="424" t="str">
        <f t="shared" si="76"/>
        <v>203840549</v>
      </c>
      <c r="C1276" s="428">
        <f t="shared" si="77"/>
        <v>45930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КАМБАНА ИНВЕСТ ЕАД</v>
      </c>
      <c r="B1277" s="424" t="str">
        <f t="shared" si="76"/>
        <v>203840549</v>
      </c>
      <c r="C1277" s="428">
        <f t="shared" si="77"/>
        <v>45930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КАМБАНА ИНВЕСТ ЕАД</v>
      </c>
      <c r="B1278" s="424" t="str">
        <f t="shared" si="76"/>
        <v>203840549</v>
      </c>
      <c r="C1278" s="428">
        <f t="shared" si="77"/>
        <v>45930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КАМБАНА ИНВЕСТ ЕАД</v>
      </c>
      <c r="B1279" s="424" t="str">
        <f t="shared" si="76"/>
        <v>203840549</v>
      </c>
      <c r="C1279" s="428">
        <f t="shared" si="77"/>
        <v>45930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КАМБАНА ИНВЕСТ ЕАД</v>
      </c>
      <c r="B1280" s="424" t="str">
        <f t="shared" si="76"/>
        <v>203840549</v>
      </c>
      <c r="C1280" s="428">
        <f t="shared" si="77"/>
        <v>45930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КАМБАНА ИНВЕСТ ЕАД</v>
      </c>
      <c r="B1281" s="424" t="str">
        <f t="shared" si="76"/>
        <v>203840549</v>
      </c>
      <c r="C1281" s="428">
        <f t="shared" si="77"/>
        <v>45930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КАМБАНА ИНВЕСТ ЕАД</v>
      </c>
      <c r="B1282" s="424" t="str">
        <f t="shared" si="76"/>
        <v>203840549</v>
      </c>
      <c r="C1282" s="428">
        <f t="shared" si="77"/>
        <v>45930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КАМБАНА ИНВЕСТ ЕАД</v>
      </c>
      <c r="B1283" s="424" t="str">
        <f t="shared" si="76"/>
        <v>203840549</v>
      </c>
      <c r="C1283" s="428">
        <f t="shared" si="77"/>
        <v>45930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КАМБАНА ИНВЕСТ ЕАД</v>
      </c>
      <c r="B1284" s="424" t="str">
        <f t="shared" si="76"/>
        <v>203840549</v>
      </c>
      <c r="C1284" s="428">
        <f t="shared" si="77"/>
        <v>45930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КАМБАНА ИНВЕСТ ЕАД</v>
      </c>
      <c r="B1285" s="424" t="str">
        <f t="shared" si="76"/>
        <v>203840549</v>
      </c>
      <c r="C1285" s="428">
        <f t="shared" si="77"/>
        <v>45930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КАМБАНА ИНВЕСТ ЕАД</v>
      </c>
      <c r="B1286" s="424" t="str">
        <f t="shared" si="76"/>
        <v>203840549</v>
      </c>
      <c r="C1286" s="428">
        <f t="shared" si="77"/>
        <v>45930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КАМБАНА ИНВЕСТ ЕАД</v>
      </c>
      <c r="B1287" s="424" t="str">
        <f t="shared" si="76"/>
        <v>203840549</v>
      </c>
      <c r="C1287" s="428">
        <f t="shared" si="77"/>
        <v>45930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КАМБАНА ИНВЕСТ ЕАД</v>
      </c>
      <c r="B1288" s="424" t="str">
        <f t="shared" si="76"/>
        <v>203840549</v>
      </c>
      <c r="C1288" s="428">
        <f t="shared" si="77"/>
        <v>45930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КАМБАНА ИНВЕСТ ЕАД</v>
      </c>
      <c r="B1289" s="424" t="str">
        <f t="shared" si="76"/>
        <v>203840549</v>
      </c>
      <c r="C1289" s="428">
        <f t="shared" si="77"/>
        <v>45930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КАМБАНА ИНВЕСТ ЕАД</v>
      </c>
      <c r="B1290" s="424" t="str">
        <f t="shared" si="76"/>
        <v>203840549</v>
      </c>
      <c r="C1290" s="428">
        <f t="shared" si="77"/>
        <v>45930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КАМБАНА ИНВЕСТ ЕАД</v>
      </c>
      <c r="B1291" s="424" t="str">
        <f t="shared" si="76"/>
        <v>203840549</v>
      </c>
      <c r="C1291" s="428">
        <f t="shared" si="77"/>
        <v>45930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КАМБАНА ИНВЕСТ ЕАД</v>
      </c>
      <c r="B1292" s="424" t="str">
        <f t="shared" si="76"/>
        <v>203840549</v>
      </c>
      <c r="C1292" s="428">
        <f t="shared" si="77"/>
        <v>45930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КАМБАНА ИНВЕСТ ЕАД</v>
      </c>
      <c r="B1293" s="424" t="str">
        <f t="shared" si="76"/>
        <v>203840549</v>
      </c>
      <c r="C1293" s="428">
        <f t="shared" si="77"/>
        <v>45930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КАМБАНА ИНВЕСТ ЕАД</v>
      </c>
      <c r="B1294" s="424" t="str">
        <f t="shared" si="76"/>
        <v>203840549</v>
      </c>
      <c r="C1294" s="428">
        <f t="shared" si="77"/>
        <v>45930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КАМБАНА ИНВЕСТ ЕАД</v>
      </c>
      <c r="B1296" s="424" t="str">
        <f t="shared" ref="B1296:B1335" si="79">pdeBulstat</f>
        <v>203840549</v>
      </c>
      <c r="C1296" s="428">
        <f t="shared" ref="C1296:C1335" si="80">endDate</f>
        <v>45930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29323</v>
      </c>
    </row>
    <row r="1297" spans="1:8">
      <c r="A1297" s="424" t="str">
        <f t="shared" si="78"/>
        <v>КАМБАНА ИНВЕСТ ЕАД</v>
      </c>
      <c r="B1297" s="424" t="str">
        <f t="shared" si="79"/>
        <v>203840549</v>
      </c>
      <c r="C1297" s="428">
        <f t="shared" si="80"/>
        <v>45930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КАМБАНА ИНВЕСТ ЕАД</v>
      </c>
      <c r="B1298" s="424" t="str">
        <f t="shared" si="79"/>
        <v>203840549</v>
      </c>
      <c r="C1298" s="428">
        <f t="shared" si="80"/>
        <v>45930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КАМБАНА ИНВЕСТ ЕАД</v>
      </c>
      <c r="B1299" s="424" t="str">
        <f t="shared" si="79"/>
        <v>203840549</v>
      </c>
      <c r="C1299" s="428">
        <f t="shared" si="80"/>
        <v>45930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КАМБАНА ИНВЕСТ ЕАД</v>
      </c>
      <c r="B1300" s="424" t="str">
        <f t="shared" si="79"/>
        <v>203840549</v>
      </c>
      <c r="C1300" s="428">
        <f t="shared" si="80"/>
        <v>45930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29323</v>
      </c>
    </row>
    <row r="1301" spans="1:8">
      <c r="A1301" s="424" t="str">
        <f t="shared" si="78"/>
        <v>КАМБАНА ИНВЕСТ ЕАД</v>
      </c>
      <c r="B1301" s="424" t="str">
        <f t="shared" si="79"/>
        <v>203840549</v>
      </c>
      <c r="C1301" s="428">
        <f t="shared" si="80"/>
        <v>45930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КАМБАНА ИНВЕСТ ЕАД</v>
      </c>
      <c r="B1302" s="424" t="str">
        <f t="shared" si="79"/>
        <v>203840549</v>
      </c>
      <c r="C1302" s="428">
        <f t="shared" si="80"/>
        <v>45930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КАМБАНА ИНВЕСТ ЕАД</v>
      </c>
      <c r="B1303" s="424" t="str">
        <f t="shared" si="79"/>
        <v>203840549</v>
      </c>
      <c r="C1303" s="428">
        <f t="shared" si="80"/>
        <v>45930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КАМБАНА ИНВЕСТ ЕАД</v>
      </c>
      <c r="B1304" s="424" t="str">
        <f t="shared" si="79"/>
        <v>203840549</v>
      </c>
      <c r="C1304" s="428">
        <f t="shared" si="80"/>
        <v>45930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КАМБАНА ИНВЕСТ ЕАД</v>
      </c>
      <c r="B1305" s="424" t="str">
        <f t="shared" si="79"/>
        <v>203840549</v>
      </c>
      <c r="C1305" s="428">
        <f t="shared" si="80"/>
        <v>45930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КАМБАНА ИНВЕСТ ЕАД</v>
      </c>
      <c r="B1306" s="424" t="str">
        <f t="shared" si="79"/>
        <v>203840549</v>
      </c>
      <c r="C1306" s="428">
        <f t="shared" si="80"/>
        <v>45930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КАМБАНА ИНВЕСТ ЕАД</v>
      </c>
      <c r="B1307" s="424" t="str">
        <f t="shared" si="79"/>
        <v>203840549</v>
      </c>
      <c r="C1307" s="428">
        <f t="shared" si="80"/>
        <v>45930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КАМБАНА ИНВЕСТ ЕАД</v>
      </c>
      <c r="B1308" s="424" t="str">
        <f t="shared" si="79"/>
        <v>203840549</v>
      </c>
      <c r="C1308" s="428">
        <f t="shared" si="80"/>
        <v>45930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КАМБАНА ИНВЕСТ ЕАД</v>
      </c>
      <c r="B1309" s="424" t="str">
        <f t="shared" si="79"/>
        <v>203840549</v>
      </c>
      <c r="C1309" s="428">
        <f t="shared" si="80"/>
        <v>45930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КАМБАНА ИНВЕСТ ЕАД</v>
      </c>
      <c r="B1310" s="424" t="str">
        <f t="shared" si="79"/>
        <v>203840549</v>
      </c>
      <c r="C1310" s="428">
        <f t="shared" si="80"/>
        <v>45930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КАМБАНА ИНВЕСТ ЕАД</v>
      </c>
      <c r="B1311" s="424" t="str">
        <f t="shared" si="79"/>
        <v>203840549</v>
      </c>
      <c r="C1311" s="428">
        <f t="shared" si="80"/>
        <v>45930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КАМБАНА ИНВЕСТ ЕАД</v>
      </c>
      <c r="B1312" s="424" t="str">
        <f t="shared" si="79"/>
        <v>203840549</v>
      </c>
      <c r="C1312" s="428">
        <f t="shared" si="80"/>
        <v>45930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КАМБАНА ИНВЕСТ ЕАД</v>
      </c>
      <c r="B1313" s="424" t="str">
        <f t="shared" si="79"/>
        <v>203840549</v>
      </c>
      <c r="C1313" s="428">
        <f t="shared" si="80"/>
        <v>45930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КАМБАНА ИНВЕСТ ЕАД</v>
      </c>
      <c r="B1314" s="424" t="str">
        <f t="shared" si="79"/>
        <v>203840549</v>
      </c>
      <c r="C1314" s="428">
        <f t="shared" si="80"/>
        <v>45930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КАМБАНА ИНВЕСТ ЕАД</v>
      </c>
      <c r="B1315" s="424" t="str">
        <f t="shared" si="79"/>
        <v>203840549</v>
      </c>
      <c r="C1315" s="428">
        <f t="shared" si="80"/>
        <v>45930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КАМБАНА ИНВЕСТ ЕАД</v>
      </c>
      <c r="B1316" s="424" t="str">
        <f t="shared" si="79"/>
        <v>203840549</v>
      </c>
      <c r="C1316" s="428">
        <f t="shared" si="80"/>
        <v>45930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КАМБАНА ИНВЕСТ ЕАД</v>
      </c>
      <c r="B1317" s="424" t="str">
        <f t="shared" si="79"/>
        <v>203840549</v>
      </c>
      <c r="C1317" s="428">
        <f t="shared" si="80"/>
        <v>45930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КАМБАНА ИНВЕСТ ЕАД</v>
      </c>
      <c r="B1318" s="424" t="str">
        <f t="shared" si="79"/>
        <v>203840549</v>
      </c>
      <c r="C1318" s="428">
        <f t="shared" si="80"/>
        <v>45930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КАМБАНА ИНВЕСТ ЕАД</v>
      </c>
      <c r="B1319" s="424" t="str">
        <f t="shared" si="79"/>
        <v>203840549</v>
      </c>
      <c r="C1319" s="428">
        <f t="shared" si="80"/>
        <v>45930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КАМБАНА ИНВЕСТ ЕАД</v>
      </c>
      <c r="B1320" s="424" t="str">
        <f t="shared" si="79"/>
        <v>203840549</v>
      </c>
      <c r="C1320" s="428">
        <f t="shared" si="80"/>
        <v>45930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КАМБАНА ИНВЕСТ ЕАД</v>
      </c>
      <c r="B1321" s="424" t="str">
        <f t="shared" si="79"/>
        <v>203840549</v>
      </c>
      <c r="C1321" s="428">
        <f t="shared" si="80"/>
        <v>45930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КАМБАНА ИНВЕСТ ЕАД</v>
      </c>
      <c r="B1322" s="424" t="str">
        <f t="shared" si="79"/>
        <v>203840549</v>
      </c>
      <c r="C1322" s="428">
        <f t="shared" si="80"/>
        <v>45930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КАМБАНА ИНВЕСТ ЕАД</v>
      </c>
      <c r="B1323" s="424" t="str">
        <f t="shared" si="79"/>
        <v>203840549</v>
      </c>
      <c r="C1323" s="428">
        <f t="shared" si="80"/>
        <v>45930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КАМБАНА ИНВЕСТ ЕАД</v>
      </c>
      <c r="B1324" s="424" t="str">
        <f t="shared" si="79"/>
        <v>203840549</v>
      </c>
      <c r="C1324" s="428">
        <f t="shared" si="80"/>
        <v>45930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КАМБАНА ИНВЕСТ ЕАД</v>
      </c>
      <c r="B1325" s="424" t="str">
        <f t="shared" si="79"/>
        <v>203840549</v>
      </c>
      <c r="C1325" s="428">
        <f t="shared" si="80"/>
        <v>45930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КАМБАНА ИНВЕСТ ЕАД</v>
      </c>
      <c r="B1326" s="424" t="str">
        <f t="shared" si="79"/>
        <v>203840549</v>
      </c>
      <c r="C1326" s="428">
        <f t="shared" si="80"/>
        <v>45930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29323</v>
      </c>
    </row>
    <row r="1327" spans="1:8">
      <c r="A1327" s="424" t="str">
        <f t="shared" si="78"/>
        <v>КАМБАНА ИНВЕСТ ЕАД</v>
      </c>
      <c r="B1327" s="424" t="str">
        <f t="shared" si="79"/>
        <v>203840549</v>
      </c>
      <c r="C1327" s="428">
        <f t="shared" si="80"/>
        <v>45930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КАМБАНА ИНВЕСТ ЕАД</v>
      </c>
      <c r="B1328" s="424" t="str">
        <f t="shared" si="79"/>
        <v>203840549</v>
      </c>
      <c r="C1328" s="428">
        <f t="shared" si="80"/>
        <v>45930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КАМБАНА ИНВЕСТ ЕАД</v>
      </c>
      <c r="B1329" s="424" t="str">
        <f t="shared" si="79"/>
        <v>203840549</v>
      </c>
      <c r="C1329" s="428">
        <f t="shared" si="80"/>
        <v>45930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КАМБАНА ИНВЕСТ ЕАД</v>
      </c>
      <c r="B1330" s="424" t="str">
        <f t="shared" si="79"/>
        <v>203840549</v>
      </c>
      <c r="C1330" s="428">
        <f t="shared" si="80"/>
        <v>45930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29323</v>
      </c>
    </row>
    <row r="1331" spans="1:8">
      <c r="A1331" s="424" t="str">
        <f t="shared" si="78"/>
        <v>КАМБАНА ИНВЕСТ ЕАД</v>
      </c>
      <c r="B1331" s="424" t="str">
        <f t="shared" si="79"/>
        <v>203840549</v>
      </c>
      <c r="C1331" s="428">
        <f t="shared" si="80"/>
        <v>45930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КАМБАНА ИНВЕСТ ЕАД</v>
      </c>
      <c r="B1332" s="424" t="str">
        <f t="shared" si="79"/>
        <v>203840549</v>
      </c>
      <c r="C1332" s="428">
        <f t="shared" si="80"/>
        <v>45930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КАМБАНА ИНВЕСТ ЕАД</v>
      </c>
      <c r="B1333" s="424" t="str">
        <f t="shared" si="79"/>
        <v>203840549</v>
      </c>
      <c r="C1333" s="428">
        <f t="shared" si="80"/>
        <v>45930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КАМБАНА ИНВЕСТ ЕАД</v>
      </c>
      <c r="B1334" s="424" t="str">
        <f t="shared" si="79"/>
        <v>203840549</v>
      </c>
      <c r="C1334" s="428">
        <f t="shared" si="80"/>
        <v>45930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КАМБАНА ИНВЕСТ ЕАД</v>
      </c>
      <c r="B1335" s="424" t="str">
        <f t="shared" si="79"/>
        <v>203840549</v>
      </c>
      <c r="C1335" s="428">
        <f t="shared" si="80"/>
        <v>45930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RS</cp:lastModifiedBy>
  <cp:revision/>
  <dcterms:created xsi:type="dcterms:W3CDTF">2006-09-16T00:00:00Z</dcterms:created>
  <dcterms:modified xsi:type="dcterms:W3CDTF">2025-10-16T13:25:41Z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