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8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<sst xmlns="http://schemas.openxmlformats.org/spreadsheetml/2006/main" count="1997" uniqueCount="694">
  <si>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</si>
  <si>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</si>
  <si>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</si>
  <si>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</si>
  <si>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</si>
  <si>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</si>
  <si>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</si>
  <si>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</si>
  <si>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</si>
  <si>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</si>
  <si>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</si>
  <si>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</si>
  <si>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</si>
  <si>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</si>
  <si>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</si>
  <si>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</si>
  <si>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</si>
  <si>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</si>
  <si>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</si>
  <si>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</si>
  <si>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</si>
  <si>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</si>
  <si>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</si>
  <si>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</si>
  <si>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</si>
  <si>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</si>
  <si>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</si>
  <si>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</si>
  <si>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</si>
  <si>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</si>
  <si>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</si>
  <si>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</si>
  <si>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</si>
  <si>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</si>
  <si>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</si>
  <si>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</si>
  <si>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</si>
  <si>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</si>
  <si>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</si>
  <si>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</si>
  <si>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</si>
  <si>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</si>
  <si>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</si>
  <si>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</si>
  <si>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</si>
  <si>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</si>
  <si>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</si>
  <si>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</si>
  <si>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</si>
  <si>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</si>
  <si>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</si>
  <si>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</si>
  <si>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</si>
  <si>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</si>
  <si>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</si>
  <si>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</si>
  <si>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</si>
  <si>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</si>
  <si>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</si>
  <si>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</si>
  <si>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</si>
  <si>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</si>
  <si>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</si>
  <si>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</si>
  <si>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</si>
  <si>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</si>
  <si>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</si>
  <si>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</si>
  <si>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</si>
  <si>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</si>
  <si>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</si>
  <si>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</si>
  <si>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</si>
  <si>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</si>
  <si>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</si>
  <si>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</si>
  <si>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</si>
  <si>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</si>
  <si>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</si>
  <si>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</si>
  <si>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</si>
  <si>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</si>
  <si>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</si>
  <si>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</si>
  <si>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</si>
  <si>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</si>
  <si>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</si>
  <si>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</si>
  <si>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</si>
  <si>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</si>
  <si>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</si>
  <si>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</si>
  <si>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</si>
  <si>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</si>
  <si>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</si>
  <si>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</si>
  <si>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</si>
  <si>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</si>
  <si>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</si>
  <si>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</si>
  <si>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</si>
  <si>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</si>
  <si>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</si>
  <si>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</si>
  <si>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</si>
  <si>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</si>
  <si>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</si>
  <si>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</si>
  <si>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</si>
  <si>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</si>
  <si>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</si>
  <si>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</si>
  <si>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</si>
  <si>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</si>
  <si>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</si>
  <si>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</si>
  <si>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</si>
  <si>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</si>
  <si>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</si>
  <si>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</si>
  <si>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</si>
  <si>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</si>
  <si>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</si>
  <si>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</si>
  <si>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</si>
  <si>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</si>
  <si>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</si>
  <si>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</si>
  <si>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</si>
  <si>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</si>
  <si>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</si>
  <si>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</si>
  <si>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</si>
  <si>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</si>
  <si>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</si>
  <si>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</si>
  <si>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</si>
  <si>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</si>
  <si>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</si>
  <si>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</si>
  <si>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</si>
  <si>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</si>
  <si>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</si>
  <si>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</si>
  <si>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</si>
  <si>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</si>
  <si>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</si>
  <si>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</si>
  <si>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</si>
  <si>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</si>
  <si>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</si>
  <si>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</si>
  <si>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</si>
  <si>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</si>
  <si>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</si>
  <si>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</si>
  <si>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</si>
  <si>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</si>
  <si>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</si>
  <si>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</si>
  <si>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</si>
  <si>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</si>
  <si>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</si>
  <si>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</si>
  <si>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</si>
  <si>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</si>
  <si>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</si>
  <si>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</si>
  <si>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</si>
  <si>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</si>
  <si>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</si>
  <si>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</si>
  <si>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</si>
  <si>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</si>
  <si>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</si>
  <si>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</si>
  <si>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</si>
  <si>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</si>
  <si>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</si>
  <si>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</si>
  <si>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</si>
  <si>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</si>
  <si>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</si>
  <si>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</si>
  <si>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</si>
  <si>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</si>
  <si>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</si>
  <si>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</si>
  <si>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</si>
  <si>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</si>
  <si>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</si>
  <si>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</si>
  <si>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</si>
  <si>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</si>
  <si>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</si>
  <si>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</si>
  <si>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</si>
  <si>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</si>
  <si>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</si>
  <si>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</si>
  <si>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</si>
  <si>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</si>
  <si>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</si>
  <si>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</si>
  <si>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</si>
  <si>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</si>
  <si>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</si>
  <si>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</si>
  <si>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</si>
  <si>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</si>
  <si>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</si>
  <si>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</si>
  <si>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</si>
  <si>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</si>
  <si>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</si>
  <si>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</si>
  <si>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</si>
  <si>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</si>
  <si>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</si>
  <si>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</si>
  <si>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</si>
  <si>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</si>
  <si>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</si>
  <si>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</si>
  <si>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</si>
  <si>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</si>
  <si>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</si>
  <si>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</si>
  <si>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</si>
  <si>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</si>
  <si>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</si>
  <si>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</si>
  <si>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</si>
  <si>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</si>
  <si>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</si>
  <si>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</si>
  <si>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</si>
  <si>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</si>
  <si>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</si>
  <si>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</si>
  <si>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</si>
  <si>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</si>
  <si>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</si>
  <si>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</si>
  <si>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</si>
  <si>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</si>
  <si>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</si>
  <si>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</si>
  <si>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</si>
  <si>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</si>
  <si>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</si>
  <si>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</si>
  <si>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</si>
  <si>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</si>
  <si>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</si>
  <si>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</si>
  <si>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</si>
  <si>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</si>
  <si>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</si>
  <si>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</si>
  <si>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</si>
  <si>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</si>
  <si>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</si>
  <si>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</si>
  <si>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</si>
  <si>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</si>
  <si>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</si>
  <si>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</si>
  <si>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</si>
  <si>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</si>
  <si>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</si>
  <si>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</si>
  <si>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</si>
  <si>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</si>
  <si>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</si>
  <si>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</si>
  <si>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</si>
  <si>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</si>
  <si>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</si>
  <si>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</si>
  <si>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</si>
  <si>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</si>
  <si>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</si>
  <si>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</si>
  <si>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</si>
  <si>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</si>
  <si>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</si>
  <si>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</si>
  <si>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</si>
  <si>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</si>
  <si>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</si>
  <si>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</si>
  <si>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</si>
  <si>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</si>
  <si>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</si>
  <si>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</si>
  <si>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</si>
  <si>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</si>
  <si>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</si>
  <si>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</si>
  <si>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</si>
  <si>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</si>
  <si>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</si>
  <si>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</si>
  <si>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</si>
  <si>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</si>
  <si>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</si>
  <si>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</si>
  <si>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</si>
  <si>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</si>
  <si>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</si>
  <si>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</si>
  <si>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</si>
  <si>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</si>
  <si>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</si>
  <si>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</si>
  <si>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</si>
  <si>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</si>
  <si>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</si>
  <si>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</si>
  <si>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</si>
  <si>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</si>
  <si>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</si>
  <si>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</si>
  <si>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</si>
  <si>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</si>
  <si>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</si>
  <si>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</si>
  <si>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</si>
  <si>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</si>
  <si>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</si>
  <si>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</si>
  <si>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</si>
  <si>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</si>
  <si>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</si>
  <si>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</si>
  <si>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</si>
  <si>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</si>
  <si>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</si>
  <si>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</si>
  <si>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</si>
  <si>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</si>
  <si>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</si>
  <si>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</si>
  <si>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</si>
  <si>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</si>
  <si>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</si>
  <si>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</si>
  <si>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</si>
  <si>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</si>
  <si>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</si>
  <si>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</si>
  <si>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</si>
  <si>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</si>
  <si>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</si>
  <si>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</si>
  <si>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</si>
  <si>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</si>
  <si>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</si>
  <si>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</si>
  <si>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</si>
  <si>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</si>
  <si>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</si>
  <si>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</si>
  <si>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</si>
  <si>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</si>
  <si>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</si>
  <si>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</si>
  <si>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</si>
  <si>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</si>
  <si>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</si>
  <si>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</si>
  <si>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</si>
  <si>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</si>
  <si>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</si>
  <si>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</si>
  <si>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</si>
  <si>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</si>
  <si>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</si>
  <si>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</si>
  <si>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</si>
  <si>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</si>
  <si>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</si>
  <si>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</si>
  <si>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</si>
  <si>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</si>
  <si>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</si>
  <si>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</si>
  <si>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</si>
  <si>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</si>
  <si>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</si>
  <si>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</si>
  <si>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</si>
  <si>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</si>
  <si>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</si>
  <si>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</si>
  <si>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</si>
  <si>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</si>
  <si>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</si>
  <si>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</si>
  <si>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</si>
  <si>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</si>
  <si>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</si>
  <si>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</si>
  <si>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</si>
  <si>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</si>
  <si>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</si>
  <si>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</si>
  <si>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</si>
  <si>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</si>
  <si>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</si>
  <si>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</si>
  <si>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</si>
  <si>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</si>
  <si>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</si>
  <si>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</si>
  <si>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</si>
  <si>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</si>
  <si>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</si>
  <si>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</si>
  <si>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</si>
  <si>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</si>
  <si>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</si>
  <si>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</si>
  <si>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</si>
  <si>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</si>
  <si>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</si>
  <si>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</si>
  <si>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</si>
  <si>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</si>
  <si>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</si>
  <si>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</si>
  <si>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</si>
  <si>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</si>
  <si>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</si>
  <si>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</si>
  <si>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</si>
  <si>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</si>
  <si>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</si>
  <si>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</si>
  <si>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</si>
  <si>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</si>
  <si>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</si>
  <si>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</si>
  <si>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</si>
  <si>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</si>
  <si>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</si>
  <si>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</si>
  <si>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</si>
  <si>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</si>
  <si>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</si>
  <si>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</si>
  <si>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</si>
  <si>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</si>
  <si>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</si>
  <si>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</si>
  <si>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</si>
  <si>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</si>
  <si>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</si>
  <si>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</si>
  <si>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</si>
  <si>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</si>
  <si>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</si>
  <si>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</si>
  <si>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</si>
  <si>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</si>
  <si>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</si>
  <si>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</si>
  <si>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</si>
  <si>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</si>
  <si>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</si>
  <si>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</si>
  <si>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</si>
  <si>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</si>
  <si>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</si>
  <si>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</si>
  <si>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</si>
  <si>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</si>
  <si>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</si>
  <si>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</si>
  <si>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</si>
  <si>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</si>
  <si>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</si>
  <si>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</si>
  <si>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</si>
  <si>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</si>
  <si>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</si>
  <si>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</si>
  <si>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</si>
  <si>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</si>
  <si>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</si>
  <si>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</si>
  <si>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</si>
  <si>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</si>
  <si>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</si>
  <si>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</si>
  <si>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</si>
  <si>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</si>
  <si>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</si>
  <si>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</si>
  <si>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</si>
  <si>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</si>
  <si>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</si>
  <si>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</si>
  <si>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</si>
  <si>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</si>
  <si>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</si>
  <si>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</si>
  <si>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</si>
  <si>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</si>
  <si>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</si>
  <si>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</si>
  <si>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</si>
  <si>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</si>
  <si>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</si>
  <si>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</si>
  <si>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</si>
  <si>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</si>
  <si>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</si>
  <si>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</si>
  <si>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</si>
  <si>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</si>
  <si>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</si>
  <si>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</si>
  <si>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</si>
  <si>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</si>
  <si>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</si>
  <si>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</si>
  <si>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</si>
  <si>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</si>
  <si>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</si>
  <si>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</si>
  <si>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</si>
  <si>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</si>
  <si>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</si>
  <si>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</si>
  <si>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</si>
  <si>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</si>
  <si>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</si>
  <si>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</si>
  <si>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</si>
  <si>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</si>
  <si>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</si>
  <si>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</si>
  <si>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</si>
  <si>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</si>
  <si>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</si>
  <si>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</si>
  <si>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</si>
  <si>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</si>
  <si>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</si>
  <si>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</si>
  <si>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</si>
  <si>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</si>
  <si>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</si>
  <si>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</si>
  <si>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</si>
  <si>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</si>
  <si>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</si>
  <si>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</si>
  <si>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</si>
  <si>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</si>
  <si>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</si>
  <si>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</si>
  <si>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</si>
  <si>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</si>
  <si>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</si>
  <si>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</si>
  <si>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</si>
  <si>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</si>
  <si>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</si>
  <si>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</si>
  <si>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</si>
  <si>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</si>
  <si>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</si>
  <si>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</si>
  <si>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</si>
  <si>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</si>
  <si>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</si>
  <si>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</si>
  <si>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</si>
  <si>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</si>
  <si>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</si>
  <si>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</si>
  <si>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</si>
  <si>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</si>
  <si>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</si>
  <si>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</si>
  <si>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</si>
  <si>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</si>
  <si>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</si>
  <si>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</si>
  <si>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</si>
  <si>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</si>
  <si>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</si>
  <si>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</si>
  <si>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</si>
  <si>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</si>
  <si>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</si>
  <si>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</si>
  <si>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</si>
  <si>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</si>
  <si>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</si>
  <si>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</si>
  <si>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</si>
  <si>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</si>
  <si>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</si>
  <si>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</si>
  <si>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</si>
  <si>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</si>
  <si>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</si>
  <si>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</si>
  <si>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</si>
  <si>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</si>
  <si>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</si>
  <si>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</si>
  <si>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</si>
  <si>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</si>
  <si>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</si>
  <si>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</si>
  <si>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</si>
  <si>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</si>
  <si>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</si>
  <si>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</si>
  <si>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</si>
  <si>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</si>
  <si>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</si>
  <si>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</si>
  <si>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</si>
  <si>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</si>
  <si>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</si>
  <si>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</si>
  <si>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</si>
  <si>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</si>
  <si>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</si>
  <si>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</si>
  <si>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</si>
  <si>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</si>
  <si>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</si>
  <si>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</si>
  <si>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</si>
  <si>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</si>
  <si>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</si>
  <si>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</si>
  <si>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</si>
  <si>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</si>
  <si>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</si>
  <si>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</si>
  <si>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</si>
  <si>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</si>
  <si>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</si>
  <si>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</si>
  <si>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</si>
  <si>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</si>
  <si>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</si>
  <si>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</si>
  <si>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</si>
  <si>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</si>
  <si>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</si>
  <si>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</si>
  <si>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</si>
  <si>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</si>
  <si>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</si>
  <si>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</si>
  <si>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</si>
  <si>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</si>
  <si>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</si>
  <si>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</si>
  <si>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</si>
  <si>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</si>
  <si>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</si>
  <si>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</si>
  <si>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</si>
  <si>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</si>
  <si>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</si>
  <si>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</si>
  <si>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</si>
  <si>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</si>
  <si>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</si>
  <si>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</si>
  <si>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</si>
  <si>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</si>
  <si>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</si>
  <si>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</si>
  <si>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</si>
  <si>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</si>
  <si>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office.optimaodit@gmail.com</t>
  </si>
  <si>
    <t>"Оптима одит" АД</t>
  </si>
  <si>
    <t>1. "Марина Кейп Турс" ЕООД, гр. София,</t>
  </si>
  <si>
    <t>2. ул."Аксаков" 7А, ет.4</t>
  </si>
  <si>
    <t>01.10.2017</t>
  </si>
  <si>
    <t>31.12.2017</t>
  </si>
  <si>
    <t xml:space="preserve">Радостина Кралева Пантелеева </t>
  </si>
  <si>
    <t>23.01.2018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</si>
</sst>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 t="str">
        <f>IF(ISBLANK(_endDate),"",_endDate)</f>
        <v>31.12.2017</v>
      </c>
    </row>
    <row r="2" spans="1:27" ht="15.75">
      <c r="A2" s="466" t="s">
        <v>680</v>
      </c>
      <c r="B2" s="461"/>
      <c r="Z2" s="477">
        <v>2</v>
      </c>
      <c r="AA2" s="478" t="str">
        <f>IF(ISBLANK(_pdeReportingDate),"",_pdeReportingDate)</f>
        <v>23.01.2018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"Оптима одит"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690</v>
      </c>
    </row>
    <row r="10" spans="1:2" ht="15.75">
      <c r="A10" s="7" t="s">
        <v>2</v>
      </c>
      <c r="B10" s="357" t="s">
        <v>691</v>
      </c>
    </row>
    <row r="11" spans="1:2" ht="15.75">
      <c r="A11" s="7" t="s">
        <v>668</v>
      </c>
      <c r="B11" s="357" t="s">
        <v>693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8" t="s">
        <v>686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63">
      <selection activeCell="C69" sqref="C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383</v>
      </c>
      <c r="D13" s="137">
        <v>407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6</v>
      </c>
      <c r="D14" s="137">
        <v>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</v>
      </c>
      <c r="D16" s="137">
        <v>59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7</v>
      </c>
      <c r="D17" s="137">
        <v>13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404</v>
      </c>
      <c r="D20" s="377">
        <f>SUM(D12:D19)</f>
        <v>486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3</v>
      </c>
      <c r="E28" s="143" t="s">
        <v>84</v>
      </c>
      <c r="F28" s="80" t="s">
        <v>85</v>
      </c>
      <c r="G28" s="374">
        <f>SUM(G29:G31)</f>
        <v>107</v>
      </c>
      <c r="H28" s="375">
        <f>SUM(H29:H31)</f>
        <v>98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470</v>
      </c>
      <c r="H29" s="137">
        <v>461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-363</v>
      </c>
      <c r="H30" s="137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-64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43</v>
      </c>
      <c r="H34" s="377">
        <f>H28+H32+H33</f>
        <v>107</v>
      </c>
    </row>
    <row r="35" spans="1:8" ht="15.75">
      <c r="A35" s="76" t="s">
        <v>106</v>
      </c>
      <c r="B35" s="81" t="s">
        <v>107</v>
      </c>
      <c r="C35" s="374">
        <f>SUM(C36:C39)</f>
        <v>10</v>
      </c>
      <c r="D35" s="375">
        <f>SUM(D36:D39)</f>
        <v>10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48</v>
      </c>
      <c r="H37" s="379">
        <f>H26+H18+H34</f>
        <v>112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</v>
      </c>
      <c r="D46" s="377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1250</v>
      </c>
      <c r="H49" s="137">
        <v>1502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1250</v>
      </c>
      <c r="H50" s="375">
        <f>SUM(H44:H49)</f>
        <v>1502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21</v>
      </c>
      <c r="D55" s="270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435</v>
      </c>
      <c r="D56" s="381">
        <f>D20+D21+D22+D28+D33+D46+D52+D54+D55</f>
        <v>520</v>
      </c>
      <c r="E56" s="87" t="s">
        <v>557</v>
      </c>
      <c r="F56" s="86" t="s">
        <v>172</v>
      </c>
      <c r="G56" s="378">
        <f>G50+G52+G53+G54+G55</f>
        <v>1250</v>
      </c>
      <c r="H56" s="379">
        <f>H50+H52+H53+H54+H55</f>
        <v>1502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706</v>
      </c>
      <c r="D59" s="137">
        <v>724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354</v>
      </c>
      <c r="D61" s="137">
        <v>336</v>
      </c>
      <c r="E61" s="141" t="s">
        <v>188</v>
      </c>
      <c r="F61" s="80" t="s">
        <v>189</v>
      </c>
      <c r="G61" s="374">
        <f>SUM(G62:G68)</f>
        <v>4701</v>
      </c>
      <c r="H61" s="375">
        <f>SUM(H62:H68)</f>
        <v>4348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361+2817</f>
        <v>3178</v>
      </c>
      <c r="H62" s="137">
        <v>2918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807+10</f>
        <v>817</v>
      </c>
      <c r="H64" s="137">
        <v>886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1060</v>
      </c>
      <c r="D65" s="377">
        <f>SUM(D59:D64)</f>
        <v>1060</v>
      </c>
      <c r="E65" s="76" t="s">
        <v>201</v>
      </c>
      <c r="F65" s="80" t="s">
        <v>202</v>
      </c>
      <c r="G65" s="138">
        <f>124+75</f>
        <v>199</v>
      </c>
      <c r="H65" s="137">
        <v>198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153</v>
      </c>
      <c r="H67" s="137">
        <v>59</v>
      </c>
    </row>
    <row r="68" spans="1:8" ht="15.75">
      <c r="A68" s="76" t="s">
        <v>206</v>
      </c>
      <c r="B68" s="78" t="s">
        <v>207</v>
      </c>
      <c r="C68" s="138">
        <f>362+3004</f>
        <v>3366</v>
      </c>
      <c r="D68" s="137">
        <v>3015</v>
      </c>
      <c r="E68" s="76" t="s">
        <v>212</v>
      </c>
      <c r="F68" s="80" t="s">
        <v>213</v>
      </c>
      <c r="G68" s="138">
        <v>354</v>
      </c>
      <c r="H68" s="137">
        <v>283</v>
      </c>
    </row>
    <row r="69" spans="1:8" ht="15.75">
      <c r="A69" s="76" t="s">
        <v>210</v>
      </c>
      <c r="B69" s="78" t="s">
        <v>211</v>
      </c>
      <c r="C69" s="138">
        <v>255</v>
      </c>
      <c r="D69" s="137">
        <v>289</v>
      </c>
      <c r="E69" s="142" t="s">
        <v>79</v>
      </c>
      <c r="F69" s="80" t="s">
        <v>216</v>
      </c>
      <c r="G69" s="138">
        <f>391+50+25</f>
        <v>466</v>
      </c>
      <c r="H69" s="137">
        <v>442</v>
      </c>
    </row>
    <row r="70" spans="1:8" ht="15.75">
      <c r="A70" s="76" t="s">
        <v>214</v>
      </c>
      <c r="B70" s="78" t="s">
        <v>215</v>
      </c>
      <c r="C70" s="138">
        <v>8</v>
      </c>
      <c r="D70" s="137">
        <v>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5167</v>
      </c>
      <c r="H71" s="377">
        <f>H59+H60+H61+H69+H70</f>
        <v>4790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46</v>
      </c>
      <c r="D73" s="137">
        <v>91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50</v>
      </c>
      <c r="D74" s="137">
        <v>50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1142</v>
      </c>
      <c r="D75" s="137">
        <v>1003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4867</v>
      </c>
      <c r="D76" s="377">
        <f>SUM(D68:D75)</f>
        <v>4454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5167</v>
      </c>
      <c r="H79" s="379">
        <f>H71+H73+H75+H77</f>
        <v>4790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64</v>
      </c>
      <c r="D88" s="137">
        <v>354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23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14</v>
      </c>
      <c r="D90" s="137">
        <v>14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101</v>
      </c>
      <c r="D92" s="377">
        <f>SUM(D88:D91)</f>
        <v>368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6030</v>
      </c>
      <c r="D94" s="381">
        <f>D65+D76+D85+D92+D93</f>
        <v>5884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6465</v>
      </c>
      <c r="D95" s="383">
        <f>D94+D56</f>
        <v>6404</v>
      </c>
      <c r="E95" s="169" t="s">
        <v>635</v>
      </c>
      <c r="F95" s="280" t="s">
        <v>268</v>
      </c>
      <c r="G95" s="382">
        <f>G37+G40+G56+G79</f>
        <v>6465</v>
      </c>
      <c r="H95" s="383">
        <f>H37+H40+H56+H79</f>
        <v>6404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 t="str">
        <f>pdeReportingDate</f>
        <v>23.01.2018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"Оптима одит" АД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244</v>
      </c>
      <c r="D12" s="257">
        <v>273</v>
      </c>
      <c r="E12" s="135" t="s">
        <v>277</v>
      </c>
      <c r="F12" s="180" t="s">
        <v>278</v>
      </c>
      <c r="G12" s="256">
        <v>211</v>
      </c>
      <c r="H12" s="257">
        <v>259</v>
      </c>
    </row>
    <row r="13" spans="1:8" ht="15.75">
      <c r="A13" s="135" t="s">
        <v>279</v>
      </c>
      <c r="B13" s="131" t="s">
        <v>280</v>
      </c>
      <c r="C13" s="256">
        <v>1034</v>
      </c>
      <c r="D13" s="257">
        <v>899</v>
      </c>
      <c r="E13" s="135" t="s">
        <v>281</v>
      </c>
      <c r="F13" s="180" t="s">
        <v>282</v>
      </c>
      <c r="G13" s="256">
        <v>210</v>
      </c>
      <c r="H13" s="257">
        <v>236</v>
      </c>
    </row>
    <row r="14" spans="1:8" ht="15.75">
      <c r="A14" s="135" t="s">
        <v>283</v>
      </c>
      <c r="B14" s="131" t="s">
        <v>284</v>
      </c>
      <c r="C14" s="256">
        <v>63</v>
      </c>
      <c r="D14" s="257">
        <v>75</v>
      </c>
      <c r="E14" s="185" t="s">
        <v>285</v>
      </c>
      <c r="F14" s="180" t="s">
        <v>286</v>
      </c>
      <c r="G14" s="256">
        <v>1509</v>
      </c>
      <c r="H14" s="257">
        <v>1357</v>
      </c>
    </row>
    <row r="15" spans="1:8" ht="15.75">
      <c r="A15" s="135" t="s">
        <v>287</v>
      </c>
      <c r="B15" s="131" t="s">
        <v>288</v>
      </c>
      <c r="C15" s="256">
        <v>209</v>
      </c>
      <c r="D15" s="257">
        <v>151</v>
      </c>
      <c r="E15" s="185" t="s">
        <v>79</v>
      </c>
      <c r="F15" s="180" t="s">
        <v>289</v>
      </c>
      <c r="G15" s="256">
        <v>79</v>
      </c>
      <c r="H15" s="257">
        <v>52</v>
      </c>
    </row>
    <row r="16" spans="1:8" ht="15.75">
      <c r="A16" s="135" t="s">
        <v>290</v>
      </c>
      <c r="B16" s="131" t="s">
        <v>291</v>
      </c>
      <c r="C16" s="256">
        <v>39</v>
      </c>
      <c r="D16" s="257">
        <v>27</v>
      </c>
      <c r="E16" s="176" t="s">
        <v>52</v>
      </c>
      <c r="F16" s="204" t="s">
        <v>292</v>
      </c>
      <c r="G16" s="407">
        <f>SUM(G12:G15)</f>
        <v>2009</v>
      </c>
      <c r="H16" s="408">
        <f>SUM(H12:H15)</f>
        <v>1904</v>
      </c>
    </row>
    <row r="17" spans="1:8" ht="31.5">
      <c r="A17" s="135" t="s">
        <v>293</v>
      </c>
      <c r="B17" s="131" t="s">
        <v>294</v>
      </c>
      <c r="C17" s="256">
        <v>169</v>
      </c>
      <c r="D17" s="257">
        <v>154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150</v>
      </c>
      <c r="D18" s="257">
        <v>121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56</v>
      </c>
      <c r="D19" s="257">
        <v>26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1964</v>
      </c>
      <c r="D22" s="408">
        <f>SUM(D12:D18)+D19</f>
        <v>1726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101</v>
      </c>
      <c r="D25" s="257">
        <v>113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109</v>
      </c>
      <c r="D29" s="408">
        <f>SUM(D25:D28)</f>
        <v>120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2073</v>
      </c>
      <c r="D31" s="414">
        <f>D29+D22</f>
        <v>1846</v>
      </c>
      <c r="E31" s="191" t="s">
        <v>548</v>
      </c>
      <c r="F31" s="206" t="s">
        <v>331</v>
      </c>
      <c r="G31" s="193">
        <f>G16+G18+G27</f>
        <v>2009</v>
      </c>
      <c r="H31" s="194">
        <f>H16+H18+H27</f>
        <v>1904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58</v>
      </c>
      <c r="E33" s="173" t="s">
        <v>334</v>
      </c>
      <c r="F33" s="178" t="s">
        <v>335</v>
      </c>
      <c r="G33" s="407">
        <f>IF((C31-G31)&gt;0,C31-G31,0)</f>
        <v>64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>
        <v>43</v>
      </c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2073</v>
      </c>
      <c r="D36" s="416">
        <f>D31-D34+D35</f>
        <v>1889</v>
      </c>
      <c r="E36" s="202" t="s">
        <v>346</v>
      </c>
      <c r="F36" s="196" t="s">
        <v>347</v>
      </c>
      <c r="G36" s="207">
        <f>G35-G34+G31</f>
        <v>2009</v>
      </c>
      <c r="H36" s="208">
        <f>H35-H34+H31</f>
        <v>1904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15</v>
      </c>
      <c r="E37" s="201" t="s">
        <v>350</v>
      </c>
      <c r="F37" s="206" t="s">
        <v>351</v>
      </c>
      <c r="G37" s="193">
        <f>IF((C36-G36)&gt;0,C36-G36,0)</f>
        <v>64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9</v>
      </c>
      <c r="E42" s="187" t="s">
        <v>362</v>
      </c>
      <c r="F42" s="136" t="s">
        <v>363</v>
      </c>
      <c r="G42" s="181">
        <f>IF(G37&gt;0,IF(C38+G37&lt;0,0,C38+G37),IF(C37-C38&lt;0,C38-C37,0))</f>
        <v>64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9</v>
      </c>
      <c r="E44" s="202" t="s">
        <v>369</v>
      </c>
      <c r="F44" s="209" t="s">
        <v>370</v>
      </c>
      <c r="G44" s="207">
        <f>IF(C42=0,IF(G42-G43&gt;0,G42-G43+C43,0),IF(C42-C43&lt;0,C43-C42+G43,0))</f>
        <v>64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2073</v>
      </c>
      <c r="D45" s="410">
        <f>D36+D38+D42</f>
        <v>1904</v>
      </c>
      <c r="E45" s="210" t="s">
        <v>373</v>
      </c>
      <c r="F45" s="212" t="s">
        <v>374</v>
      </c>
      <c r="G45" s="409">
        <f>G42+G36</f>
        <v>2073</v>
      </c>
      <c r="H45" s="410">
        <f>H42+H36</f>
        <v>1904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 t="str">
        <f>pdeReportingDate</f>
        <v>23.01.2018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"Оптима одит" АД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:C1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1461</f>
        <v>1461</v>
      </c>
      <c r="D11" s="137">
        <v>1609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-1008-19-55</f>
        <v>-1082</v>
      </c>
      <c r="D12" s="137">
        <v>-984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-443</v>
      </c>
      <c r="D14" s="137">
        <v>-150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</v>
      </c>
      <c r="D15" s="137">
        <v>-10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-6</v>
      </c>
      <c r="D18" s="137">
        <v>-8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38-232</f>
        <v>-194</v>
      </c>
      <c r="D20" s="137">
        <v>-149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-267</v>
      </c>
      <c r="D21" s="438">
        <f>SUM(D11:D20)</f>
        <v>308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-9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-267</v>
      </c>
      <c r="D44" s="247">
        <f>D43+D33+D21</f>
        <v>296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368</v>
      </c>
      <c r="D45" s="249">
        <v>72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101</v>
      </c>
      <c r="D46" s="251">
        <f>D45+D44</f>
        <v>368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87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14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 t="str">
        <f>pdeReportingDate</f>
        <v>23.01.2018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"Оптима одит" АД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D50" sqref="D5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470</v>
      </c>
      <c r="J13" s="363">
        <f>'1-Баланс'!H30+'1-Баланс'!H33</f>
        <v>-363</v>
      </c>
      <c r="K13" s="364"/>
      <c r="L13" s="363">
        <f>SUM(C13:K13)</f>
        <v>112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470</v>
      </c>
      <c r="J17" s="432">
        <f t="shared" si="2"/>
        <v>-363</v>
      </c>
      <c r="K17" s="432">
        <f t="shared" si="2"/>
        <v>0</v>
      </c>
      <c r="L17" s="363">
        <f t="shared" si="1"/>
        <v>112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-64</v>
      </c>
      <c r="K18" s="364"/>
      <c r="L18" s="363">
        <f t="shared" si="1"/>
        <v>-64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470</v>
      </c>
      <c r="J31" s="432">
        <f t="shared" si="6"/>
        <v>-427</v>
      </c>
      <c r="K31" s="432">
        <f t="shared" si="6"/>
        <v>0</v>
      </c>
      <c r="L31" s="363">
        <f t="shared" si="1"/>
        <v>48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470</v>
      </c>
      <c r="J34" s="366">
        <f t="shared" si="7"/>
        <v>-427</v>
      </c>
      <c r="K34" s="366">
        <f t="shared" si="7"/>
        <v>0</v>
      </c>
      <c r="L34" s="430">
        <f t="shared" si="1"/>
        <v>48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 t="str">
        <f>pdeReportingDate</f>
        <v>23.01.2018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"Оптима одит" АД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6" sqref="D176:D17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688</v>
      </c>
      <c r="B12" s="459"/>
      <c r="C12" s="79">
        <v>10</v>
      </c>
      <c r="D12" s="79">
        <v>100</v>
      </c>
      <c r="E12" s="79"/>
      <c r="F12" s="260">
        <f>C12-E12</f>
        <v>10</v>
      </c>
    </row>
    <row r="13" spans="1:6" ht="15.75">
      <c r="A13" s="458" t="s">
        <v>689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</v>
      </c>
      <c r="D27" s="263"/>
      <c r="E27" s="263">
        <f>SUM(E12:E26)</f>
        <v>0</v>
      </c>
      <c r="F27" s="263">
        <f>SUM(F12:F26)</f>
        <v>10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</v>
      </c>
      <c r="D79" s="263"/>
      <c r="E79" s="263">
        <f>E78+E61+E44+E27</f>
        <v>0</v>
      </c>
      <c r="F79" s="263">
        <f>F78+F61+F44+F27</f>
        <v>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 t="str">
        <f>pdeReportingDate</f>
        <v>23.01.2018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"Оптима одит" АД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01.10.2017 до 31.12.2017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6465</v>
      </c>
      <c r="D6" s="454">
        <f aca="true" t="shared" si="0" ref="D6:D15">C6-E6</f>
        <v>0</v>
      </c>
      <c r="E6" s="453">
        <f>'1-Баланс'!G95</f>
        <v>6465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48</v>
      </c>
      <c r="D7" s="454">
        <f t="shared" si="0"/>
        <v>43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-64</v>
      </c>
      <c r="D8" s="454">
        <f t="shared" si="0"/>
        <v>0</v>
      </c>
      <c r="E8" s="453">
        <f>ABS('2-Отчет за доходите'!C44)-ABS('2-Отчет за доходите'!G44)</f>
        <v>-64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368</v>
      </c>
      <c r="D9" s="454">
        <f t="shared" si="0"/>
        <v>0</v>
      </c>
      <c r="E9" s="453">
        <f>'3-Отчет за паричния поток'!C45</f>
        <v>368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101</v>
      </c>
      <c r="D10" s="454">
        <f t="shared" si="0"/>
        <v>0</v>
      </c>
      <c r="E10" s="453">
        <f>'3-Отчет за паричния поток'!C46</f>
        <v>101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48</v>
      </c>
      <c r="D11" s="454">
        <f t="shared" si="0"/>
        <v>0</v>
      </c>
      <c r="E11" s="453">
        <f>'4-Отчет за собствения капитал'!L34</f>
        <v>48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10</v>
      </c>
      <c r="D12" s="454">
        <f t="shared" si="0"/>
        <v>0</v>
      </c>
      <c r="E12" s="453">
        <f>'Справка 5'!C27+'Справка 5'!C97</f>
        <v>10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-0.031856645097063215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-1.3333333333333333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-0.009973507869721053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-0.009899458623356535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0.9691268692715871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1.167021482485001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0.9614863557189859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0.019547125991871493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0.019547125991871493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1.3722677595628416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0.3107501933488012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0.963020030816641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133.6875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0.9925754060324825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101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2.1041666666666665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0.08163265306122448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39.1280487804878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60" t="str">
        <f aca="true" t="shared" si="2" ref="C3:C34">endDate</f>
        <v>31.12.2017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60" t="str">
        <f t="shared" si="2"/>
        <v>31.12.2017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383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60" t="str">
        <f t="shared" si="2"/>
        <v>31.12.2017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60" t="str">
        <f t="shared" si="2"/>
        <v>31.12.2017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60" t="str">
        <f t="shared" si="2"/>
        <v>31.12.2017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60" t="str">
        <f t="shared" si="2"/>
        <v>31.12.2017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60" t="str">
        <f t="shared" si="2"/>
        <v>31.12.2017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60" t="str">
        <f t="shared" si="2"/>
        <v>31.12.2017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60" t="str">
        <f t="shared" si="2"/>
        <v>31.12.2017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404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60" t="str">
        <f t="shared" si="2"/>
        <v>31.12.2017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60" t="str">
        <f t="shared" si="2"/>
        <v>31.12.2017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60" t="str">
        <f t="shared" si="2"/>
        <v>31.12.2017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60" t="str">
        <f t="shared" si="2"/>
        <v>31.12.2017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60" t="str">
        <f t="shared" si="2"/>
        <v>31.12.2017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60" t="str">
        <f t="shared" si="2"/>
        <v>31.12.2017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60" t="str">
        <f t="shared" si="2"/>
        <v>31.12.2017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60" t="str">
        <f t="shared" si="2"/>
        <v>31.12.2017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60" t="str">
        <f t="shared" si="2"/>
        <v>31.12.2017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60" t="str">
        <f t="shared" si="2"/>
        <v>31.12.2017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60" t="str">
        <f t="shared" si="2"/>
        <v>31.12.2017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60" t="str">
        <f t="shared" si="2"/>
        <v>31.12.2017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60" t="str">
        <f t="shared" si="2"/>
        <v>31.12.2017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60" t="str">
        <f t="shared" si="2"/>
        <v>31.12.2017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60" t="str">
        <f t="shared" si="2"/>
        <v>31.12.2017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60" t="str">
        <f t="shared" si="2"/>
        <v>31.12.2017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60" t="str">
        <f t="shared" si="2"/>
        <v>31.12.2017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60" t="str">
        <f t="shared" si="2"/>
        <v>31.12.2017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60" t="str">
        <f t="shared" si="2"/>
        <v>31.12.2017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60" t="str">
        <f t="shared" si="2"/>
        <v>31.12.2017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60" t="str">
        <f t="shared" si="2"/>
        <v>31.12.2017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60" t="str">
        <f t="shared" si="2"/>
        <v>31.12.2017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60" t="str">
        <f t="shared" si="2"/>
        <v>31.12.2017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60" t="str">
        <f aca="true" t="shared" si="5" ref="C35:C66">endDate</f>
        <v>31.12.2017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60" t="str">
        <f t="shared" si="5"/>
        <v>31.12.2017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60" t="str">
        <f t="shared" si="5"/>
        <v>31.12.2017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60" t="str">
        <f t="shared" si="5"/>
        <v>31.12.2017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60" t="str">
        <f t="shared" si="5"/>
        <v>31.12.2017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60" t="str">
        <f t="shared" si="5"/>
        <v>31.12.2017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60" t="str">
        <f t="shared" si="5"/>
        <v>31.12.2017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435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60" t="str">
        <f t="shared" si="5"/>
        <v>31.12.2017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706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60" t="str">
        <f t="shared" si="5"/>
        <v>31.12.2017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60" t="str">
        <f t="shared" si="5"/>
        <v>31.12.2017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354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60" t="str">
        <f t="shared" si="5"/>
        <v>31.12.2017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60" t="str">
        <f t="shared" si="5"/>
        <v>31.12.2017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60" t="str">
        <f t="shared" si="5"/>
        <v>31.12.2017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60" t="str">
        <f t="shared" si="5"/>
        <v>31.12.2017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1060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60" t="str">
        <f t="shared" si="5"/>
        <v>31.12.2017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3366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60" t="str">
        <f t="shared" si="5"/>
        <v>31.12.2017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255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60" t="str">
        <f t="shared" si="5"/>
        <v>31.12.2017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60" t="str">
        <f t="shared" si="5"/>
        <v>31.12.2017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60" t="str">
        <f t="shared" si="5"/>
        <v>31.12.2017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60" t="str">
        <f t="shared" si="5"/>
        <v>31.12.2017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46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60" t="str">
        <f t="shared" si="5"/>
        <v>31.12.2017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50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60" t="str">
        <f t="shared" si="5"/>
        <v>31.12.2017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1142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60" t="str">
        <f t="shared" si="5"/>
        <v>31.12.2017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4867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60" t="str">
        <f t="shared" si="5"/>
        <v>31.12.2017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60" t="str">
        <f t="shared" si="5"/>
        <v>31.12.2017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60" t="str">
        <f t="shared" si="5"/>
        <v>31.12.2017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60" t="str">
        <f t="shared" si="5"/>
        <v>31.12.2017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60" t="str">
        <f t="shared" si="5"/>
        <v>31.12.2017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60" t="str">
        <f t="shared" si="5"/>
        <v>31.12.2017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60" t="str">
        <f t="shared" si="5"/>
        <v>31.12.2017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60" t="str">
        <f t="shared" si="5"/>
        <v>31.12.2017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64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60" t="str">
        <f t="shared" si="5"/>
        <v>31.12.2017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23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60" t="str">
        <f aca="true" t="shared" si="8" ref="C67:C98">endDate</f>
        <v>31.12.2017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60" t="str">
        <f t="shared" si="8"/>
        <v>31.12.2017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60" t="str">
        <f t="shared" si="8"/>
        <v>31.12.2017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101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60" t="str">
        <f t="shared" si="8"/>
        <v>31.12.2017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60" t="str">
        <f t="shared" si="8"/>
        <v>31.12.2017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6030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60" t="str">
        <f t="shared" si="8"/>
        <v>31.12.2017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6465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60" t="str">
        <f t="shared" si="8"/>
        <v>31.12.2017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60" t="str">
        <f t="shared" si="8"/>
        <v>31.12.2017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60" t="str">
        <f t="shared" si="8"/>
        <v>31.12.2017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60" t="str">
        <f t="shared" si="8"/>
        <v>31.12.2017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60" t="str">
        <f t="shared" si="8"/>
        <v>31.12.2017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60" t="str">
        <f t="shared" si="8"/>
        <v>31.12.2017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60" t="str">
        <f t="shared" si="8"/>
        <v>31.12.2017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60" t="str">
        <f t="shared" si="8"/>
        <v>31.12.2017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60" t="str">
        <f t="shared" si="8"/>
        <v>31.12.2017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60" t="str">
        <f t="shared" si="8"/>
        <v>31.12.2017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60" t="str">
        <f t="shared" si="8"/>
        <v>31.12.2017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60" t="str">
        <f t="shared" si="8"/>
        <v>31.12.2017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60" t="str">
        <f t="shared" si="8"/>
        <v>31.12.2017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60" t="str">
        <f t="shared" si="8"/>
        <v>31.12.2017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60" t="str">
        <f t="shared" si="8"/>
        <v>31.12.2017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107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60" t="str">
        <f t="shared" si="8"/>
        <v>31.12.2017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470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60" t="str">
        <f t="shared" si="8"/>
        <v>31.12.2017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-363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60" t="str">
        <f t="shared" si="8"/>
        <v>31.12.2017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60" t="str">
        <f t="shared" si="8"/>
        <v>31.12.2017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60" t="str">
        <f t="shared" si="8"/>
        <v>31.12.2017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-64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60" t="str">
        <f t="shared" si="8"/>
        <v>31.12.2017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43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60" t="str">
        <f t="shared" si="8"/>
        <v>31.12.2017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48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60" t="str">
        <f t="shared" si="8"/>
        <v>31.12.2017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60" t="str">
        <f t="shared" si="8"/>
        <v>31.12.2017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60" t="str">
        <f t="shared" si="8"/>
        <v>31.12.2017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60" t="str">
        <f t="shared" si="8"/>
        <v>31.12.2017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60" t="str">
        <f aca="true" t="shared" si="11" ref="C99:C125">endDate</f>
        <v>31.12.2017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60" t="str">
        <f t="shared" si="11"/>
        <v>31.12.2017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60" t="str">
        <f t="shared" si="11"/>
        <v>31.12.2017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1250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60" t="str">
        <f t="shared" si="11"/>
        <v>31.12.2017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1250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60" t="str">
        <f t="shared" si="11"/>
        <v>31.12.2017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60" t="str">
        <f t="shared" si="11"/>
        <v>31.12.2017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60" t="str">
        <f t="shared" si="11"/>
        <v>31.12.2017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60" t="str">
        <f t="shared" si="11"/>
        <v>31.12.2017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60" t="str">
        <f t="shared" si="11"/>
        <v>31.12.2017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1250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60" t="str">
        <f t="shared" si="11"/>
        <v>31.12.2017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60" t="str">
        <f t="shared" si="11"/>
        <v>31.12.2017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60" t="str">
        <f t="shared" si="11"/>
        <v>31.12.2017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4701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60" t="str">
        <f t="shared" si="11"/>
        <v>31.12.2017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3178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60" t="str">
        <f t="shared" si="11"/>
        <v>31.12.2017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60" t="str">
        <f t="shared" si="11"/>
        <v>31.12.2017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817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60" t="str">
        <f t="shared" si="11"/>
        <v>31.12.2017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199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60" t="str">
        <f t="shared" si="11"/>
        <v>31.12.2017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60" t="str">
        <f t="shared" si="11"/>
        <v>31.12.2017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153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60" t="str">
        <f t="shared" si="11"/>
        <v>31.12.2017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354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60" t="str">
        <f t="shared" si="11"/>
        <v>31.12.2017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466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60" t="str">
        <f t="shared" si="11"/>
        <v>31.12.2017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60" t="str">
        <f t="shared" si="11"/>
        <v>31.12.2017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5167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60" t="str">
        <f t="shared" si="11"/>
        <v>31.12.2017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60" t="str">
        <f t="shared" si="11"/>
        <v>31.12.2017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60" t="str">
        <f t="shared" si="11"/>
        <v>31.12.2017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60" t="str">
        <f t="shared" si="11"/>
        <v>31.12.2017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5167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60" t="str">
        <f t="shared" si="11"/>
        <v>31.12.2017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6465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60" t="str">
        <f aca="true" t="shared" si="14" ref="C127:C158">endDate</f>
        <v>31.12.2017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244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60" t="str">
        <f t="shared" si="14"/>
        <v>31.12.2017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1034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60" t="str">
        <f t="shared" si="14"/>
        <v>31.12.2017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63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60" t="str">
        <f t="shared" si="14"/>
        <v>31.12.2017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209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60" t="str">
        <f t="shared" si="14"/>
        <v>31.12.2017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39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60" t="str">
        <f t="shared" si="14"/>
        <v>31.12.2017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169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60" t="str">
        <f t="shared" si="14"/>
        <v>31.12.2017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150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60" t="str">
        <f t="shared" si="14"/>
        <v>31.12.2017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56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60" t="str">
        <f t="shared" si="14"/>
        <v>31.12.2017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60" t="str">
        <f t="shared" si="14"/>
        <v>31.12.2017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60" t="str">
        <f t="shared" si="14"/>
        <v>31.12.2017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1964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60" t="str">
        <f t="shared" si="14"/>
        <v>31.12.2017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101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60" t="str">
        <f t="shared" si="14"/>
        <v>31.12.2017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60" t="str">
        <f t="shared" si="14"/>
        <v>31.12.2017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60" t="str">
        <f t="shared" si="14"/>
        <v>31.12.2017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60" t="str">
        <f t="shared" si="14"/>
        <v>31.12.2017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109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60" t="str">
        <f t="shared" si="14"/>
        <v>31.12.2017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2073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60" t="str">
        <f t="shared" si="14"/>
        <v>31.12.2017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60" t="str">
        <f t="shared" si="14"/>
        <v>31.12.2017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60" t="str">
        <f t="shared" si="14"/>
        <v>31.12.2017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60" t="str">
        <f t="shared" si="14"/>
        <v>31.12.2017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2073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60" t="str">
        <f t="shared" si="14"/>
        <v>31.12.2017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60" t="str">
        <f t="shared" si="14"/>
        <v>31.12.2017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60" t="str">
        <f t="shared" si="14"/>
        <v>31.12.2017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60" t="str">
        <f t="shared" si="14"/>
        <v>31.12.2017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60" t="str">
        <f t="shared" si="14"/>
        <v>31.12.2017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60" t="str">
        <f t="shared" si="14"/>
        <v>31.12.2017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60" t="str">
        <f t="shared" si="14"/>
        <v>31.12.2017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60" t="str">
        <f t="shared" si="14"/>
        <v>31.12.2017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60" t="str">
        <f t="shared" si="14"/>
        <v>31.12.2017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2073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60" t="str">
        <f t="shared" si="14"/>
        <v>31.12.2017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211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60" t="str">
        <f t="shared" si="14"/>
        <v>31.12.2017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210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60" t="str">
        <f aca="true" t="shared" si="17" ref="C159:C179">endDate</f>
        <v>31.12.2017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1509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60" t="str">
        <f t="shared" si="17"/>
        <v>31.12.2017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79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60" t="str">
        <f t="shared" si="17"/>
        <v>31.12.2017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2009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60" t="str">
        <f t="shared" si="17"/>
        <v>31.12.2017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60" t="str">
        <f t="shared" si="17"/>
        <v>31.12.2017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60" t="str">
        <f t="shared" si="17"/>
        <v>31.12.2017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60" t="str">
        <f t="shared" si="17"/>
        <v>31.12.2017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60" t="str">
        <f t="shared" si="17"/>
        <v>31.12.2017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60" t="str">
        <f t="shared" si="17"/>
        <v>31.12.2017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60" t="str">
        <f t="shared" si="17"/>
        <v>31.12.2017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60" t="str">
        <f t="shared" si="17"/>
        <v>31.12.2017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60" t="str">
        <f t="shared" si="17"/>
        <v>31.12.2017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2009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60" t="str">
        <f t="shared" si="17"/>
        <v>31.12.2017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64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60" t="str">
        <f t="shared" si="17"/>
        <v>31.12.2017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60" t="str">
        <f t="shared" si="17"/>
        <v>31.12.2017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60" t="str">
        <f t="shared" si="17"/>
        <v>31.12.2017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2009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60" t="str">
        <f t="shared" si="17"/>
        <v>31.12.2017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64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60" t="str">
        <f t="shared" si="17"/>
        <v>31.12.2017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64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60" t="str">
        <f t="shared" si="17"/>
        <v>31.12.2017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60" t="str">
        <f t="shared" si="17"/>
        <v>31.12.2017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64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60" t="str">
        <f t="shared" si="17"/>
        <v>31.12.2017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2073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60" t="str">
        <f aca="true" t="shared" si="20" ref="C181:C216">endDate</f>
        <v>31.12.2017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1461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60" t="str">
        <f t="shared" si="20"/>
        <v>31.12.2017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-1082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60" t="str">
        <f t="shared" si="20"/>
        <v>31.12.2017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60" t="str">
        <f t="shared" si="20"/>
        <v>31.12.2017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-443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60" t="str">
        <f t="shared" si="20"/>
        <v>31.12.2017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60" t="str">
        <f t="shared" si="20"/>
        <v>31.12.2017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60" t="str">
        <f t="shared" si="20"/>
        <v>31.12.2017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60" t="str">
        <f t="shared" si="20"/>
        <v>31.12.2017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-6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60" t="str">
        <f t="shared" si="20"/>
        <v>31.12.2017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60" t="str">
        <f t="shared" si="20"/>
        <v>31.12.2017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-194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60" t="str">
        <f t="shared" si="20"/>
        <v>31.12.2017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-267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60" t="str">
        <f t="shared" si="20"/>
        <v>31.12.2017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60" t="str">
        <f t="shared" si="20"/>
        <v>31.12.2017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60" t="str">
        <f t="shared" si="20"/>
        <v>31.12.2017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60" t="str">
        <f t="shared" si="20"/>
        <v>31.12.2017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60" t="str">
        <f t="shared" si="20"/>
        <v>31.12.2017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60" t="str">
        <f t="shared" si="20"/>
        <v>31.12.2017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60" t="str">
        <f t="shared" si="20"/>
        <v>31.12.2017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60" t="str">
        <f t="shared" si="20"/>
        <v>31.12.2017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60" t="str">
        <f t="shared" si="20"/>
        <v>31.12.2017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60" t="str">
        <f t="shared" si="20"/>
        <v>31.12.2017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60" t="str">
        <f t="shared" si="20"/>
        <v>31.12.2017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60" t="str">
        <f t="shared" si="20"/>
        <v>31.12.2017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60" t="str">
        <f t="shared" si="20"/>
        <v>31.12.2017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60" t="str">
        <f t="shared" si="20"/>
        <v>31.12.2017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60" t="str">
        <f t="shared" si="20"/>
        <v>31.12.2017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60" t="str">
        <f t="shared" si="20"/>
        <v>31.12.2017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60" t="str">
        <f t="shared" si="20"/>
        <v>31.12.2017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60" t="str">
        <f t="shared" si="20"/>
        <v>31.12.2017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60" t="str">
        <f t="shared" si="20"/>
        <v>31.12.2017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60" t="str">
        <f t="shared" si="20"/>
        <v>31.12.2017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60" t="str">
        <f t="shared" si="20"/>
        <v>31.12.2017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-267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60" t="str">
        <f t="shared" si="20"/>
        <v>31.12.2017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368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60" t="str">
        <f t="shared" si="20"/>
        <v>31.12.2017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101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60" t="str">
        <f t="shared" si="20"/>
        <v>31.12.2017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87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60" t="str">
        <f t="shared" si="20"/>
        <v>31.12.2017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14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60" t="str">
        <f aca="true" t="shared" si="23" ref="C218:C281">endDate</f>
        <v>31.12.2017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60" t="str">
        <f t="shared" si="23"/>
        <v>31.12.2017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60" t="str">
        <f t="shared" si="23"/>
        <v>31.12.2017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60" t="str">
        <f t="shared" si="23"/>
        <v>31.12.2017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60" t="str">
        <f t="shared" si="23"/>
        <v>31.12.2017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60" t="str">
        <f t="shared" si="23"/>
        <v>31.12.2017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60" t="str">
        <f t="shared" si="23"/>
        <v>31.12.2017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60" t="str">
        <f t="shared" si="23"/>
        <v>31.12.2017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60" t="str">
        <f t="shared" si="23"/>
        <v>31.12.2017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60" t="str">
        <f t="shared" si="23"/>
        <v>31.12.2017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60" t="str">
        <f t="shared" si="23"/>
        <v>31.12.2017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60" t="str">
        <f t="shared" si="23"/>
        <v>31.12.2017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60" t="str">
        <f t="shared" si="23"/>
        <v>31.12.2017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60" t="str">
        <f t="shared" si="23"/>
        <v>31.12.2017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60" t="str">
        <f t="shared" si="23"/>
        <v>31.12.2017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60" t="str">
        <f t="shared" si="23"/>
        <v>31.12.2017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60" t="str">
        <f t="shared" si="23"/>
        <v>31.12.2017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60" t="str">
        <f t="shared" si="23"/>
        <v>31.12.2017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60" t="str">
        <f t="shared" si="23"/>
        <v>31.12.2017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60" t="str">
        <f t="shared" si="23"/>
        <v>31.12.2017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60" t="str">
        <f t="shared" si="23"/>
        <v>31.12.2017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60" t="str">
        <f t="shared" si="23"/>
        <v>31.12.2017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60" t="str">
        <f t="shared" si="23"/>
        <v>31.12.2017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60" t="str">
        <f t="shared" si="23"/>
        <v>31.12.2017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60" t="str">
        <f t="shared" si="23"/>
        <v>31.12.2017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60" t="str">
        <f t="shared" si="23"/>
        <v>31.12.2017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60" t="str">
        <f t="shared" si="23"/>
        <v>31.12.2017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60" t="str">
        <f t="shared" si="23"/>
        <v>31.12.2017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60" t="str">
        <f t="shared" si="23"/>
        <v>31.12.2017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60" t="str">
        <f t="shared" si="23"/>
        <v>31.12.2017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60" t="str">
        <f t="shared" si="23"/>
        <v>31.12.2017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60" t="str">
        <f t="shared" si="23"/>
        <v>31.12.2017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60" t="str">
        <f t="shared" si="23"/>
        <v>31.12.2017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60" t="str">
        <f t="shared" si="23"/>
        <v>31.12.2017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60" t="str">
        <f t="shared" si="23"/>
        <v>31.12.2017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60" t="str">
        <f t="shared" si="23"/>
        <v>31.12.2017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60" t="str">
        <f t="shared" si="23"/>
        <v>31.12.2017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60" t="str">
        <f t="shared" si="23"/>
        <v>31.12.2017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60" t="str">
        <f t="shared" si="23"/>
        <v>31.12.2017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60" t="str">
        <f t="shared" si="23"/>
        <v>31.12.2017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60" t="str">
        <f t="shared" si="23"/>
        <v>31.12.2017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60" t="str">
        <f t="shared" si="23"/>
        <v>31.12.2017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60" t="str">
        <f t="shared" si="23"/>
        <v>31.12.2017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60" t="str">
        <f t="shared" si="23"/>
        <v>31.12.2017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60" t="str">
        <f t="shared" si="23"/>
        <v>31.12.2017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60" t="str">
        <f t="shared" si="23"/>
        <v>31.12.2017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60" t="str">
        <f t="shared" si="23"/>
        <v>31.12.2017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60" t="str">
        <f t="shared" si="23"/>
        <v>31.12.2017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60" t="str">
        <f t="shared" si="23"/>
        <v>31.12.2017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60" t="str">
        <f t="shared" si="23"/>
        <v>31.12.2017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60" t="str">
        <f t="shared" si="23"/>
        <v>31.12.2017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60" t="str">
        <f t="shared" si="23"/>
        <v>31.12.2017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60" t="str">
        <f t="shared" si="23"/>
        <v>31.12.2017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60" t="str">
        <f t="shared" si="23"/>
        <v>31.12.2017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60" t="str">
        <f t="shared" si="23"/>
        <v>31.12.2017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60" t="str">
        <f t="shared" si="23"/>
        <v>31.12.2017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60" t="str">
        <f t="shared" si="23"/>
        <v>31.12.2017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60" t="str">
        <f t="shared" si="23"/>
        <v>31.12.2017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60" t="str">
        <f t="shared" si="23"/>
        <v>31.12.2017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60" t="str">
        <f t="shared" si="23"/>
        <v>31.12.2017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60" t="str">
        <f t="shared" si="23"/>
        <v>31.12.2017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60" t="str">
        <f t="shared" si="23"/>
        <v>31.12.2017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60" t="str">
        <f t="shared" si="23"/>
        <v>31.12.2017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60" t="str">
        <f t="shared" si="23"/>
        <v>31.12.2017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60" t="str">
        <f aca="true" t="shared" si="26" ref="C282:C345">endDate</f>
        <v>31.12.2017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60" t="str">
        <f t="shared" si="26"/>
        <v>31.12.2017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60" t="str">
        <f t="shared" si="26"/>
        <v>31.12.2017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60" t="str">
        <f t="shared" si="26"/>
        <v>31.12.2017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60" t="str">
        <f t="shared" si="26"/>
        <v>31.12.2017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60" t="str">
        <f t="shared" si="26"/>
        <v>31.12.2017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60" t="str">
        <f t="shared" si="26"/>
        <v>31.12.2017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60" t="str">
        <f t="shared" si="26"/>
        <v>31.12.2017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60" t="str">
        <f t="shared" si="26"/>
        <v>31.12.2017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60" t="str">
        <f t="shared" si="26"/>
        <v>31.12.2017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60" t="str">
        <f t="shared" si="26"/>
        <v>31.12.2017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60" t="str">
        <f t="shared" si="26"/>
        <v>31.12.2017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60" t="str">
        <f t="shared" si="26"/>
        <v>31.12.2017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60" t="str">
        <f t="shared" si="26"/>
        <v>31.12.2017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60" t="str">
        <f t="shared" si="26"/>
        <v>31.12.2017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60" t="str">
        <f t="shared" si="26"/>
        <v>31.12.2017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60" t="str">
        <f t="shared" si="26"/>
        <v>31.12.2017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60" t="str">
        <f t="shared" si="26"/>
        <v>31.12.2017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60" t="str">
        <f t="shared" si="26"/>
        <v>31.12.2017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60" t="str">
        <f t="shared" si="26"/>
        <v>31.12.2017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60" t="str">
        <f t="shared" si="26"/>
        <v>31.12.2017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60" t="str">
        <f t="shared" si="26"/>
        <v>31.12.2017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60" t="str">
        <f t="shared" si="26"/>
        <v>31.12.2017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60" t="str">
        <f t="shared" si="26"/>
        <v>31.12.2017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60" t="str">
        <f t="shared" si="26"/>
        <v>31.12.2017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60" t="str">
        <f t="shared" si="26"/>
        <v>31.12.2017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60" t="str">
        <f t="shared" si="26"/>
        <v>31.12.2017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60" t="str">
        <f t="shared" si="26"/>
        <v>31.12.2017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60" t="str">
        <f t="shared" si="26"/>
        <v>31.12.2017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60" t="str">
        <f t="shared" si="26"/>
        <v>31.12.2017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60" t="str">
        <f t="shared" si="26"/>
        <v>31.12.2017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60" t="str">
        <f t="shared" si="26"/>
        <v>31.12.2017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60" t="str">
        <f t="shared" si="26"/>
        <v>31.12.2017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60" t="str">
        <f t="shared" si="26"/>
        <v>31.12.2017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60" t="str">
        <f t="shared" si="26"/>
        <v>31.12.2017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60" t="str">
        <f t="shared" si="26"/>
        <v>31.12.2017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60" t="str">
        <f t="shared" si="26"/>
        <v>31.12.2017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60" t="str">
        <f t="shared" si="26"/>
        <v>31.12.2017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60" t="str">
        <f t="shared" si="26"/>
        <v>31.12.2017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60" t="str">
        <f t="shared" si="26"/>
        <v>31.12.2017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60" t="str">
        <f t="shared" si="26"/>
        <v>31.12.2017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60" t="str">
        <f t="shared" si="26"/>
        <v>31.12.2017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60" t="str">
        <f t="shared" si="26"/>
        <v>31.12.2017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60" t="str">
        <f t="shared" si="26"/>
        <v>31.12.2017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60" t="str">
        <f t="shared" si="26"/>
        <v>31.12.2017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60" t="str">
        <f t="shared" si="26"/>
        <v>31.12.2017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60" t="str">
        <f t="shared" si="26"/>
        <v>31.12.2017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60" t="str">
        <f t="shared" si="26"/>
        <v>31.12.2017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60" t="str">
        <f t="shared" si="26"/>
        <v>31.12.2017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60" t="str">
        <f t="shared" si="26"/>
        <v>31.12.2017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60" t="str">
        <f t="shared" si="26"/>
        <v>31.12.2017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60" t="str">
        <f t="shared" si="26"/>
        <v>31.12.2017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60" t="str">
        <f t="shared" si="26"/>
        <v>31.12.2017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60" t="str">
        <f t="shared" si="26"/>
        <v>31.12.2017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60" t="str">
        <f t="shared" si="26"/>
        <v>31.12.2017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60" t="str">
        <f t="shared" si="26"/>
        <v>31.12.2017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60" t="str">
        <f t="shared" si="26"/>
        <v>31.12.2017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60" t="str">
        <f t="shared" si="26"/>
        <v>31.12.2017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60" t="str">
        <f t="shared" si="26"/>
        <v>31.12.2017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60" t="str">
        <f t="shared" si="26"/>
        <v>31.12.2017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60" t="str">
        <f t="shared" si="26"/>
        <v>31.12.2017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60" t="str">
        <f t="shared" si="26"/>
        <v>31.12.2017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60" t="str">
        <f t="shared" si="26"/>
        <v>31.12.2017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60" t="str">
        <f t="shared" si="26"/>
        <v>31.12.2017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60" t="str">
        <f aca="true" t="shared" si="29" ref="C346:C409">endDate</f>
        <v>31.12.2017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60" t="str">
        <f t="shared" si="29"/>
        <v>31.12.2017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60" t="str">
        <f t="shared" si="29"/>
        <v>31.12.2017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60" t="str">
        <f t="shared" si="29"/>
        <v>31.12.2017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60" t="str">
        <f t="shared" si="29"/>
        <v>31.12.2017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470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60" t="str">
        <f t="shared" si="29"/>
        <v>31.12.2017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60" t="str">
        <f t="shared" si="29"/>
        <v>31.12.2017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60" t="str">
        <f t="shared" si="29"/>
        <v>31.12.2017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60" t="str">
        <f t="shared" si="29"/>
        <v>31.12.2017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470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60" t="str">
        <f t="shared" si="29"/>
        <v>31.12.2017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60" t="str">
        <f t="shared" si="29"/>
        <v>31.12.2017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60" t="str">
        <f t="shared" si="29"/>
        <v>31.12.2017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60" t="str">
        <f t="shared" si="29"/>
        <v>31.12.2017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60" t="str">
        <f t="shared" si="29"/>
        <v>31.12.2017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60" t="str">
        <f t="shared" si="29"/>
        <v>31.12.2017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60" t="str">
        <f t="shared" si="29"/>
        <v>31.12.2017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60" t="str">
        <f t="shared" si="29"/>
        <v>31.12.2017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60" t="str">
        <f t="shared" si="29"/>
        <v>31.12.2017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60" t="str">
        <f t="shared" si="29"/>
        <v>31.12.2017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60" t="str">
        <f t="shared" si="29"/>
        <v>31.12.2017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60" t="str">
        <f t="shared" si="29"/>
        <v>31.12.2017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60" t="str">
        <f t="shared" si="29"/>
        <v>31.12.2017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60" t="str">
        <f t="shared" si="29"/>
        <v>31.12.2017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470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60" t="str">
        <f t="shared" si="29"/>
        <v>31.12.2017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60" t="str">
        <f t="shared" si="29"/>
        <v>31.12.2017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60" t="str">
        <f t="shared" si="29"/>
        <v>31.12.2017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470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60" t="str">
        <f t="shared" si="29"/>
        <v>31.12.2017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60" t="str">
        <f t="shared" si="29"/>
        <v>31.12.2017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60" t="str">
        <f t="shared" si="29"/>
        <v>31.12.2017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60" t="str">
        <f t="shared" si="29"/>
        <v>31.12.2017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60" t="str">
        <f t="shared" si="29"/>
        <v>31.12.2017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60" t="str">
        <f t="shared" si="29"/>
        <v>31.12.2017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-64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60" t="str">
        <f t="shared" si="29"/>
        <v>31.12.2017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60" t="str">
        <f t="shared" si="29"/>
        <v>31.12.2017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60" t="str">
        <f t="shared" si="29"/>
        <v>31.12.2017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60" t="str">
        <f t="shared" si="29"/>
        <v>31.12.2017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60" t="str">
        <f t="shared" si="29"/>
        <v>31.12.2017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60" t="str">
        <f t="shared" si="29"/>
        <v>31.12.2017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60" t="str">
        <f t="shared" si="29"/>
        <v>31.12.2017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60" t="str">
        <f t="shared" si="29"/>
        <v>31.12.2017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60" t="str">
        <f t="shared" si="29"/>
        <v>31.12.2017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60" t="str">
        <f t="shared" si="29"/>
        <v>31.12.2017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60" t="str">
        <f t="shared" si="29"/>
        <v>31.12.2017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60" t="str">
        <f t="shared" si="29"/>
        <v>31.12.2017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60" t="str">
        <f t="shared" si="29"/>
        <v>31.12.2017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-427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60" t="str">
        <f t="shared" si="29"/>
        <v>31.12.2017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60" t="str">
        <f t="shared" si="29"/>
        <v>31.12.2017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60" t="str">
        <f t="shared" si="29"/>
        <v>31.12.2017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-427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60" t="str">
        <f t="shared" si="29"/>
        <v>31.12.2017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60" t="str">
        <f t="shared" si="29"/>
        <v>31.12.2017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60" t="str">
        <f t="shared" si="29"/>
        <v>31.12.2017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60" t="str">
        <f t="shared" si="29"/>
        <v>31.12.2017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60" t="str">
        <f t="shared" si="29"/>
        <v>31.12.2017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60" t="str">
        <f t="shared" si="29"/>
        <v>31.12.2017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60" t="str">
        <f t="shared" si="29"/>
        <v>31.12.2017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60" t="str">
        <f t="shared" si="29"/>
        <v>31.12.2017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60" t="str">
        <f t="shared" si="29"/>
        <v>31.12.2017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60" t="str">
        <f t="shared" si="29"/>
        <v>31.12.2017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60" t="str">
        <f t="shared" si="29"/>
        <v>31.12.2017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60" t="str">
        <f t="shared" si="29"/>
        <v>31.12.2017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60" t="str">
        <f t="shared" si="29"/>
        <v>31.12.2017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60" t="str">
        <f t="shared" si="29"/>
        <v>31.12.2017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60" t="str">
        <f t="shared" si="29"/>
        <v>31.12.2017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60" t="str">
        <f t="shared" si="29"/>
        <v>31.12.2017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60" t="str">
        <f aca="true" t="shared" si="32" ref="C410:C459">endDate</f>
        <v>31.12.2017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60" t="str">
        <f t="shared" si="32"/>
        <v>31.12.2017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60" t="str">
        <f t="shared" si="32"/>
        <v>31.12.2017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60" t="str">
        <f t="shared" si="32"/>
        <v>31.12.2017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60" t="str">
        <f t="shared" si="32"/>
        <v>31.12.2017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60" t="str">
        <f t="shared" si="32"/>
        <v>31.12.2017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60" t="str">
        <f t="shared" si="32"/>
        <v>31.12.2017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112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60" t="str">
        <f t="shared" si="32"/>
        <v>31.12.2017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60" t="str">
        <f t="shared" si="32"/>
        <v>31.12.2017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60" t="str">
        <f t="shared" si="32"/>
        <v>31.12.2017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60" t="str">
        <f t="shared" si="32"/>
        <v>31.12.2017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112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60" t="str">
        <f t="shared" si="32"/>
        <v>31.12.2017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-64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60" t="str">
        <f t="shared" si="32"/>
        <v>31.12.2017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60" t="str">
        <f t="shared" si="32"/>
        <v>31.12.2017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60" t="str">
        <f t="shared" si="32"/>
        <v>31.12.2017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60" t="str">
        <f t="shared" si="32"/>
        <v>31.12.2017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60" t="str">
        <f t="shared" si="32"/>
        <v>31.12.2017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60" t="str">
        <f t="shared" si="32"/>
        <v>31.12.2017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60" t="str">
        <f t="shared" si="32"/>
        <v>31.12.2017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60" t="str">
        <f t="shared" si="32"/>
        <v>31.12.2017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60" t="str">
        <f t="shared" si="32"/>
        <v>31.12.2017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60" t="str">
        <f t="shared" si="32"/>
        <v>31.12.2017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60" t="str">
        <f t="shared" si="32"/>
        <v>31.12.2017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60" t="str">
        <f t="shared" si="32"/>
        <v>31.12.2017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60" t="str">
        <f t="shared" si="32"/>
        <v>31.12.2017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48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60" t="str">
        <f t="shared" si="32"/>
        <v>31.12.2017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60" t="str">
        <f t="shared" si="32"/>
        <v>31.12.2017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60" t="str">
        <f t="shared" si="32"/>
        <v>31.12.2017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48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60" t="str">
        <f t="shared" si="32"/>
        <v>31.12.2017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60" t="str">
        <f t="shared" si="32"/>
        <v>31.12.2017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60" t="str">
        <f t="shared" si="32"/>
        <v>31.12.2017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60" t="str">
        <f t="shared" si="32"/>
        <v>31.12.2017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60" t="str">
        <f t="shared" si="32"/>
        <v>31.12.2017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60" t="str">
        <f t="shared" si="32"/>
        <v>31.12.2017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60" t="str">
        <f t="shared" si="32"/>
        <v>31.12.2017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60" t="str">
        <f t="shared" si="32"/>
        <v>31.12.2017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60" t="str">
        <f t="shared" si="32"/>
        <v>31.12.2017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60" t="str">
        <f t="shared" si="32"/>
        <v>31.12.2017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60" t="str">
        <f t="shared" si="32"/>
        <v>31.12.2017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60" t="str">
        <f t="shared" si="32"/>
        <v>31.12.2017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60" t="str">
        <f t="shared" si="32"/>
        <v>31.12.2017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60" t="str">
        <f t="shared" si="32"/>
        <v>31.12.2017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60" t="str">
        <f t="shared" si="32"/>
        <v>31.12.2017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60" t="str">
        <f t="shared" si="32"/>
        <v>31.12.2017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60" t="str">
        <f t="shared" si="32"/>
        <v>31.12.2017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60" t="str">
        <f t="shared" si="32"/>
        <v>31.12.2017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60" t="str">
        <f t="shared" si="32"/>
        <v>31.12.2017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60" t="str">
        <f t="shared" si="32"/>
        <v>31.12.2017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60" t="str">
        <f t="shared" si="32"/>
        <v>31.12.2017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60" t="str">
        <f t="shared" si="32"/>
        <v>31.12.2017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60" t="str">
        <f aca="true" t="shared" si="35" ref="C464:C503">endDate</f>
        <v>31.12.2017</v>
      </c>
      <c r="D464" s="92" t="s">
        <v>519</v>
      </c>
      <c r="E464" s="92">
        <v>1</v>
      </c>
      <c r="F464" s="92" t="s">
        <v>518</v>
      </c>
      <c r="H464" s="286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60" t="str">
        <f t="shared" si="35"/>
        <v>31.12.2017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60" t="str">
        <f t="shared" si="35"/>
        <v>31.12.2017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60" t="str">
        <f t="shared" si="35"/>
        <v>31.12.2017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60" t="str">
        <f t="shared" si="35"/>
        <v>31.12.2017</v>
      </c>
      <c r="D468" s="92" t="s">
        <v>528</v>
      </c>
      <c r="E468" s="92">
        <v>1</v>
      </c>
      <c r="F468" s="92" t="s">
        <v>517</v>
      </c>
      <c r="H468" s="286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60" t="str">
        <f t="shared" si="35"/>
        <v>31.12.2017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60" t="str">
        <f t="shared" si="35"/>
        <v>31.12.2017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60" t="str">
        <f t="shared" si="35"/>
        <v>31.12.2017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60" t="str">
        <f t="shared" si="35"/>
        <v>31.12.2017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60" t="str">
        <f t="shared" si="35"/>
        <v>31.12.2017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60" t="str">
        <f t="shared" si="35"/>
        <v>31.12.2017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60" t="str">
        <f t="shared" si="35"/>
        <v>31.12.2017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60" t="str">
        <f t="shared" si="35"/>
        <v>31.12.2017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60" t="str">
        <f t="shared" si="35"/>
        <v>31.12.2017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60" t="str">
        <f t="shared" si="35"/>
        <v>31.12.2017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60" t="str">
        <f t="shared" si="35"/>
        <v>31.12.2017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60" t="str">
        <f t="shared" si="35"/>
        <v>31.12.2017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60" t="str">
        <f t="shared" si="35"/>
        <v>31.12.2017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60" t="str">
        <f t="shared" si="35"/>
        <v>31.12.2017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60" t="str">
        <f t="shared" si="35"/>
        <v>31.12.2017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60" t="str">
        <f t="shared" si="35"/>
        <v>31.12.2017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60" t="str">
        <f t="shared" si="35"/>
        <v>31.12.2017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60" t="str">
        <f t="shared" si="35"/>
        <v>31.12.2017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60" t="str">
        <f t="shared" si="35"/>
        <v>31.12.2017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60" t="str">
        <f t="shared" si="35"/>
        <v>31.12.2017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60" t="str">
        <f t="shared" si="35"/>
        <v>31.12.2017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60" t="str">
        <f t="shared" si="35"/>
        <v>31.12.2017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60" t="str">
        <f t="shared" si="35"/>
        <v>31.12.2017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60" t="str">
        <f t="shared" si="35"/>
        <v>31.12.2017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60" t="str">
        <f t="shared" si="35"/>
        <v>31.12.2017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60" t="str">
        <f t="shared" si="35"/>
        <v>31.12.2017</v>
      </c>
      <c r="D494" s="92" t="s">
        <v>519</v>
      </c>
      <c r="E494" s="92">
        <v>4</v>
      </c>
      <c r="F494" s="92" t="s">
        <v>518</v>
      </c>
      <c r="H494" s="286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60" t="str">
        <f t="shared" si="35"/>
        <v>31.12.2017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60" t="str">
        <f t="shared" si="35"/>
        <v>31.12.2017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60" t="str">
        <f t="shared" si="35"/>
        <v>31.12.2017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60" t="str">
        <f t="shared" si="35"/>
        <v>31.12.2017</v>
      </c>
      <c r="D498" s="92" t="s">
        <v>528</v>
      </c>
      <c r="E498" s="92">
        <v>4</v>
      </c>
      <c r="F498" s="92" t="s">
        <v>517</v>
      </c>
      <c r="H498" s="286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60" t="str">
        <f t="shared" si="35"/>
        <v>31.12.2017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60" t="str">
        <f t="shared" si="35"/>
        <v>31.12.2017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60" t="str">
        <f t="shared" si="35"/>
        <v>31.12.2017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60" t="str">
        <f t="shared" si="35"/>
        <v>31.12.2017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60" t="str">
        <f t="shared" si="35"/>
        <v>31.12.2017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2017-10-26T07:21:44Z</cp:lastPrinted>
  <dcterms:created xsi:type="dcterms:W3CDTF">2006-09-16T00:00:00Z</dcterms:created>
  <dcterms:modified xsi:type="dcterms:W3CDTF">2018-01-30T15:33:54Z</dcterms:modified>
  <cp:category/>
  <cp:version/>
  <cp:contentType/>
  <cp:contentStatus/>
</cp:coreProperties>
</file>