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<sst xmlns="http://schemas.openxmlformats.org/spreadsheetml/2006/main" count="1996" uniqueCount="693">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</sst>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43100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43130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43100</v>
      </c>
    </row>
    <row r="11" spans="1:2" ht="15.75">
      <c r="A11" s="7" t="s">
        <v>668</v>
      </c>
      <c r="B11" s="357">
        <v>43130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6">
      <selection activeCell="D21" sqref="D2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5025</v>
      </c>
      <c r="D12" s="138">
        <v>5025</v>
      </c>
      <c r="E12" s="76" t="s">
        <v>25</v>
      </c>
      <c r="F12" s="80" t="s">
        <v>26</v>
      </c>
      <c r="G12" s="138">
        <v>6011</v>
      </c>
      <c r="H12" s="137">
        <v>6011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6011</v>
      </c>
      <c r="H13" s="137">
        <v>6011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7073</v>
      </c>
      <c r="D18" s="138">
        <v>7073</v>
      </c>
      <c r="E18" s="272" t="s">
        <v>47</v>
      </c>
      <c r="F18" s="271" t="s">
        <v>48</v>
      </c>
      <c r="G18" s="388">
        <f>G12+G15+G16+G17</f>
        <v>6011</v>
      </c>
      <c r="H18" s="389">
        <f>H12+H15+H16+H17</f>
        <v>6011</v>
      </c>
    </row>
    <row r="19" spans="1:8" ht="15.75">
      <c r="A19" s="76" t="s">
        <v>49</v>
      </c>
      <c r="B19" s="78" t="s">
        <v>50</v>
      </c>
      <c r="C19" s="138">
        <v>154</v>
      </c>
      <c r="D19" s="138">
        <v>209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12252</v>
      </c>
      <c r="D20" s="377">
        <f>SUM(D12:D19)</f>
        <v>12307</v>
      </c>
      <c r="E20" s="76" t="s">
        <v>54</v>
      </c>
      <c r="F20" s="80" t="s">
        <v>55</v>
      </c>
      <c r="G20" s="138">
        <v>7651</v>
      </c>
      <c r="H20" s="137">
        <v>7651</v>
      </c>
    </row>
    <row r="21" spans="1:8" ht="15.75">
      <c r="A21" s="87" t="s">
        <v>56</v>
      </c>
      <c r="B21" s="83" t="s">
        <v>57</v>
      </c>
      <c r="C21" s="267">
        <v>31974</v>
      </c>
      <c r="D21" s="268">
        <v>35637</v>
      </c>
      <c r="E21" s="76" t="s">
        <v>58</v>
      </c>
      <c r="F21" s="80" t="s">
        <v>59</v>
      </c>
      <c r="G21" s="138">
        <v>5115</v>
      </c>
      <c r="H21" s="137">
        <v>5115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12767</v>
      </c>
      <c r="H26" s="377">
        <f>H20+H21+H22</f>
        <v>12767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-15749</v>
      </c>
      <c r="H28" s="375">
        <f>SUM(H29:H31)</f>
        <v>-15622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9632</v>
      </c>
      <c r="H29" s="137">
        <v>9632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-25381</v>
      </c>
      <c r="H30" s="137">
        <v>-25254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5806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-127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-9943</v>
      </c>
      <c r="H34" s="377">
        <f>H28+H32+H33</f>
        <v>-15749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7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8835</v>
      </c>
      <c r="H37" s="379">
        <f>H26+H18+H34</f>
        <v>3029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2535</v>
      </c>
      <c r="H48" s="137">
        <v>3912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1442</v>
      </c>
      <c r="H49" s="137">
        <v>1530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3977</v>
      </c>
      <c r="H50" s="375">
        <f>SUM(H44:H49)</f>
        <v>5442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447</v>
      </c>
      <c r="D54" s="270">
        <v>893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44678</v>
      </c>
      <c r="D56" s="381">
        <f>D20+D21+D22+D28+D33+D46+D52+D54+D55</f>
        <v>48842</v>
      </c>
      <c r="E56" s="87" t="s">
        <v>557</v>
      </c>
      <c r="F56" s="86" t="s">
        <v>172</v>
      </c>
      <c r="G56" s="378">
        <f>G50+G52+G53+G54+G55</f>
        <v>3977</v>
      </c>
      <c r="H56" s="379">
        <f>H50+H52+H53+H54+H55</f>
        <v>5442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f>4846+26444-12604</f>
        <v>18686</v>
      </c>
      <c r="H59" s="137">
        <v>24699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13180</v>
      </c>
      <c r="H61" s="375">
        <f>SUM(H62:H68)</f>
        <v>15403</v>
      </c>
    </row>
    <row r="62" spans="1:13" ht="15.75">
      <c r="A62" s="76" t="s">
        <v>186</v>
      </c>
      <c r="B62" s="81" t="s">
        <v>187</v>
      </c>
      <c r="C62" s="138">
        <v>1056</v>
      </c>
      <c r="D62" s="137">
        <v>1056</v>
      </c>
      <c r="E62" s="141" t="s">
        <v>192</v>
      </c>
      <c r="F62" s="80" t="s">
        <v>193</v>
      </c>
      <c r="G62" s="138">
        <f>362+2933</f>
        <v>3295</v>
      </c>
      <c r="H62" s="138">
        <v>2947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-106+4300+156</f>
        <v>4350</v>
      </c>
      <c r="H64" s="138">
        <v>4457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1056</v>
      </c>
      <c r="D65" s="377">
        <f>SUM(D59:D64)</f>
        <v>1056</v>
      </c>
      <c r="E65" s="76" t="s">
        <v>201</v>
      </c>
      <c r="F65" s="80" t="s">
        <v>202</v>
      </c>
      <c r="G65" s="138">
        <f>5705-444-57</f>
        <v>5204</v>
      </c>
      <c r="H65" s="138">
        <v>7783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145</v>
      </c>
      <c r="H66" s="138">
        <v>129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18</v>
      </c>
      <c r="H67" s="138">
        <v>12</v>
      </c>
    </row>
    <row r="68" spans="1:8" ht="15.75">
      <c r="A68" s="76" t="s">
        <v>206</v>
      </c>
      <c r="B68" s="78" t="s">
        <v>207</v>
      </c>
      <c r="C68" s="138">
        <f>361+2817</f>
        <v>3178</v>
      </c>
      <c r="D68" s="138">
        <v>2918</v>
      </c>
      <c r="E68" s="76" t="s">
        <v>212</v>
      </c>
      <c r="F68" s="80" t="s">
        <v>213</v>
      </c>
      <c r="G68" s="138">
        <v>168</v>
      </c>
      <c r="H68" s="138">
        <v>75</v>
      </c>
    </row>
    <row r="69" spans="1:8" ht="15.75">
      <c r="A69" s="76" t="s">
        <v>210</v>
      </c>
      <c r="B69" s="78" t="s">
        <v>211</v>
      </c>
      <c r="C69" s="138">
        <f>4084-434</f>
        <v>3650</v>
      </c>
      <c r="D69" s="138">
        <v>4538</v>
      </c>
      <c r="E69" s="142" t="s">
        <v>79</v>
      </c>
      <c r="F69" s="80" t="s">
        <v>216</v>
      </c>
      <c r="G69" s="138">
        <v>8802</v>
      </c>
      <c r="H69" s="138">
        <v>9685</v>
      </c>
    </row>
    <row r="70" spans="1:8" ht="15.75">
      <c r="A70" s="76" t="s">
        <v>214</v>
      </c>
      <c r="B70" s="78" t="s">
        <v>215</v>
      </c>
      <c r="C70" s="138">
        <v>229</v>
      </c>
      <c r="D70" s="138">
        <v>228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40668</v>
      </c>
      <c r="H71" s="377">
        <f>H59+H60+H61+H69+H70</f>
        <v>49787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203</v>
      </c>
      <c r="D75" s="138">
        <v>194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7260</v>
      </c>
      <c r="D76" s="377">
        <f>SUM(D68:D75)</f>
        <v>7878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40668</v>
      </c>
      <c r="H79" s="379">
        <f>H71+H73+H75+H77</f>
        <v>49787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38</v>
      </c>
      <c r="D90" s="137">
        <v>33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38</v>
      </c>
      <c r="D92" s="377">
        <f>SUM(D88:D91)</f>
        <v>34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448</v>
      </c>
      <c r="D93" s="270">
        <v>448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8802</v>
      </c>
      <c r="D94" s="381">
        <f>D65+D76+D85+D92+D93</f>
        <v>9416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53480</v>
      </c>
      <c r="D95" s="383">
        <f>D94+D56</f>
        <v>58258</v>
      </c>
      <c r="E95" s="169" t="s">
        <v>635</v>
      </c>
      <c r="F95" s="280" t="s">
        <v>268</v>
      </c>
      <c r="G95" s="382">
        <f>G37+G40+G56+G79</f>
        <v>53480</v>
      </c>
      <c r="H95" s="383">
        <f>H37+H40+H56+H79</f>
        <v>58258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43130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3">
      <selection activeCell="H14" sqref="H14:H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52</v>
      </c>
      <c r="D12" s="257">
        <v>57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f>302+219</f>
        <v>521</v>
      </c>
      <c r="D13" s="257">
        <v>398</v>
      </c>
      <c r="E13" s="135" t="s">
        <v>281</v>
      </c>
      <c r="F13" s="180" t="s">
        <v>282</v>
      </c>
      <c r="G13" s="256">
        <v>2881</v>
      </c>
      <c r="H13" s="257"/>
    </row>
    <row r="14" spans="1:8" ht="15.75">
      <c r="A14" s="135" t="s">
        <v>283</v>
      </c>
      <c r="B14" s="131" t="s">
        <v>284</v>
      </c>
      <c r="C14" s="256">
        <v>54</v>
      </c>
      <c r="D14" s="257">
        <v>54</v>
      </c>
      <c r="E14" s="185" t="s">
        <v>285</v>
      </c>
      <c r="F14" s="180" t="s">
        <v>286</v>
      </c>
      <c r="G14" s="256">
        <f>301+62</f>
        <v>363</v>
      </c>
      <c r="H14" s="257">
        <v>380</v>
      </c>
    </row>
    <row r="15" spans="1:8" ht="15.75">
      <c r="A15" s="135" t="s">
        <v>287</v>
      </c>
      <c r="B15" s="131" t="s">
        <v>288</v>
      </c>
      <c r="C15" s="256">
        <v>34</v>
      </c>
      <c r="D15" s="257">
        <v>35</v>
      </c>
      <c r="E15" s="185" t="s">
        <v>79</v>
      </c>
      <c r="F15" s="180" t="s">
        <v>289</v>
      </c>
      <c r="G15" s="256">
        <f>106+1324+12448+57</f>
        <v>13935</v>
      </c>
      <c r="H15" s="257">
        <v>13</v>
      </c>
    </row>
    <row r="16" spans="1:8" ht="15.75">
      <c r="A16" s="135" t="s">
        <v>290</v>
      </c>
      <c r="B16" s="131" t="s">
        <v>291</v>
      </c>
      <c r="C16" s="256">
        <v>5</v>
      </c>
      <c r="D16" s="257">
        <v>5</v>
      </c>
      <c r="E16" s="176" t="s">
        <v>52</v>
      </c>
      <c r="F16" s="204" t="s">
        <v>292</v>
      </c>
      <c r="G16" s="407">
        <f>SUM(G12:G15)</f>
        <v>17179</v>
      </c>
      <c r="H16" s="408">
        <f>SUM(H12:H15)</f>
        <v>393</v>
      </c>
    </row>
    <row r="17" spans="1:8" ht="31.5">
      <c r="A17" s="135" t="s">
        <v>293</v>
      </c>
      <c r="B17" s="131" t="s">
        <v>294</v>
      </c>
      <c r="C17" s="256">
        <v>3663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434+454</f>
        <v>888</v>
      </c>
      <c r="D19" s="257">
        <v>671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189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5217</v>
      </c>
      <c r="D22" s="408">
        <f>SUM(D12:D18)+D19</f>
        <v>1220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f>4846+1310</f>
        <v>6156</v>
      </c>
      <c r="D25" s="257">
        <v>1753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2455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2455</v>
      </c>
    </row>
    <row r="28" spans="1:8" ht="15.75">
      <c r="A28" s="135" t="s">
        <v>79</v>
      </c>
      <c r="B28" s="177" t="s">
        <v>327</v>
      </c>
      <c r="C28" s="256"/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6156</v>
      </c>
      <c r="D29" s="408">
        <f>SUM(D25:D28)</f>
        <v>1755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11373</v>
      </c>
      <c r="D31" s="414">
        <f>D29+D22</f>
        <v>2975</v>
      </c>
      <c r="E31" s="191" t="s">
        <v>548</v>
      </c>
      <c r="F31" s="206" t="s">
        <v>331</v>
      </c>
      <c r="G31" s="193">
        <f>G16+G18+G27</f>
        <v>17179</v>
      </c>
      <c r="H31" s="194">
        <f>H16+H18+H27</f>
        <v>2848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5806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127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11373</v>
      </c>
      <c r="D36" s="416">
        <f>D31-D34+D35</f>
        <v>2975</v>
      </c>
      <c r="E36" s="202" t="s">
        <v>346</v>
      </c>
      <c r="F36" s="196" t="s">
        <v>347</v>
      </c>
      <c r="G36" s="207">
        <f>G35-G34+G31</f>
        <v>17179</v>
      </c>
      <c r="H36" s="208">
        <f>H35-H34+H31</f>
        <v>2848</v>
      </c>
    </row>
    <row r="37" spans="1:8" ht="15.75">
      <c r="A37" s="201" t="s">
        <v>348</v>
      </c>
      <c r="B37" s="171" t="s">
        <v>349</v>
      </c>
      <c r="C37" s="413">
        <f>IF((G36-C36)&gt;0,G36-C36,0)</f>
        <v>5806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127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5806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127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5806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127</v>
      </c>
    </row>
    <row r="45" spans="1:8" ht="16.5" thickBot="1">
      <c r="A45" s="210" t="s">
        <v>371</v>
      </c>
      <c r="B45" s="211" t="s">
        <v>372</v>
      </c>
      <c r="C45" s="409">
        <f>C36+C38+C42</f>
        <v>17179</v>
      </c>
      <c r="D45" s="410">
        <f>D36+D38+D42</f>
        <v>2975</v>
      </c>
      <c r="E45" s="210" t="s">
        <v>373</v>
      </c>
      <c r="F45" s="212" t="s">
        <v>374</v>
      </c>
      <c r="G45" s="409">
        <f>G42+G36</f>
        <v>17179</v>
      </c>
      <c r="H45" s="410">
        <f>H42+H36</f>
        <v>2975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43130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16</v>
      </c>
      <c r="D11" s="138">
        <v>37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</v>
      </c>
      <c r="D12" s="138">
        <v>-7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8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-11</v>
      </c>
      <c r="D20" s="138">
        <f>10-61</f>
        <v>-51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</v>
      </c>
      <c r="D21" s="438">
        <f>SUM(D11:D20)</f>
        <v>-22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>
        <v>-5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</v>
      </c>
      <c r="D44" s="247">
        <f>D43+D33+D21</f>
        <v>-28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34</v>
      </c>
      <c r="D45" s="249">
        <v>62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38</v>
      </c>
      <c r="D46" s="251">
        <f>D45+D44</f>
        <v>34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38</v>
      </c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43130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D21" sqref="D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6011</v>
      </c>
      <c r="D13" s="363">
        <f>'1-Баланс'!H20</f>
        <v>7651</v>
      </c>
      <c r="E13" s="363">
        <f>'1-Баланс'!H21</f>
        <v>5115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9632</v>
      </c>
      <c r="J13" s="363">
        <f>'1-Баланс'!H30+'1-Баланс'!H33</f>
        <v>-25381</v>
      </c>
      <c r="K13" s="364"/>
      <c r="L13" s="363">
        <f>SUM(C13:K13)</f>
        <v>3029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6011</v>
      </c>
      <c r="D17" s="432">
        <f aca="true" t="shared" si="2" ref="D17:M17">D13+D14</f>
        <v>7651</v>
      </c>
      <c r="E17" s="432">
        <f t="shared" si="2"/>
        <v>5115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9632</v>
      </c>
      <c r="J17" s="432">
        <f t="shared" si="2"/>
        <v>-25381</v>
      </c>
      <c r="K17" s="432">
        <f t="shared" si="2"/>
        <v>0</v>
      </c>
      <c r="L17" s="363">
        <f t="shared" si="1"/>
        <v>3029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5806</v>
      </c>
      <c r="J18" s="363">
        <f>+'1-Баланс'!G33</f>
        <v>0</v>
      </c>
      <c r="K18" s="364"/>
      <c r="L18" s="363">
        <f t="shared" si="1"/>
        <v>5806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6011</v>
      </c>
      <c r="D31" s="432">
        <f aca="true" t="shared" si="6" ref="D31:M31">D19+D22+D23+D26+D30+D29+D17+D18</f>
        <v>7651</v>
      </c>
      <c r="E31" s="432">
        <f t="shared" si="6"/>
        <v>5115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15438</v>
      </c>
      <c r="J31" s="432">
        <f t="shared" si="6"/>
        <v>-25381</v>
      </c>
      <c r="K31" s="432">
        <f t="shared" si="6"/>
        <v>0</v>
      </c>
      <c r="L31" s="363">
        <f t="shared" si="1"/>
        <v>8835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6011</v>
      </c>
      <c r="D34" s="366">
        <f t="shared" si="7"/>
        <v>7651</v>
      </c>
      <c r="E34" s="366">
        <f t="shared" si="7"/>
        <v>5115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15438</v>
      </c>
      <c r="J34" s="366">
        <f t="shared" si="7"/>
        <v>-25381</v>
      </c>
      <c r="K34" s="366">
        <f t="shared" si="7"/>
        <v>0</v>
      </c>
      <c r="L34" s="430">
        <f t="shared" si="1"/>
        <v>8835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43130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.7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43130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31.12.2017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53480</v>
      </c>
      <c r="D6" s="454">
        <f aca="true" t="shared" si="0" ref="D6:D15">C6-E6</f>
        <v>0</v>
      </c>
      <c r="E6" s="453">
        <f>'1-Баланс'!G95</f>
        <v>53480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8835</v>
      </c>
      <c r="D7" s="454">
        <f t="shared" si="0"/>
        <v>2824</v>
      </c>
      <c r="E7" s="453">
        <f>'1-Баланс'!G18</f>
        <v>6011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5806</v>
      </c>
      <c r="D8" s="454">
        <f t="shared" si="0"/>
        <v>0</v>
      </c>
      <c r="E8" s="453">
        <f>ABS('2-Отчет за доходите'!C44)-ABS('2-Отчет за доходите'!G44)</f>
        <v>5806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34</v>
      </c>
      <c r="D9" s="454">
        <f t="shared" si="0"/>
        <v>0</v>
      </c>
      <c r="E9" s="453">
        <f>'3-Отчет за паричния поток'!C45</f>
        <v>34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38</v>
      </c>
      <c r="D10" s="454">
        <f t="shared" si="0"/>
        <v>0</v>
      </c>
      <c r="E10" s="453">
        <f>'3-Отчет за паричния поток'!C46</f>
        <v>38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8835</v>
      </c>
      <c r="D11" s="454">
        <f t="shared" si="0"/>
        <v>0</v>
      </c>
      <c r="E11" s="453">
        <f>'4-Отчет за собствения капитал'!L34</f>
        <v>8835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5</v>
      </c>
      <c r="D12" s="454">
        <f t="shared" si="0"/>
        <v>5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0.33797077827580185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0.6571590265987549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0.13004815768843095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0.10856394913986538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1.510507341950233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0.21643552670404248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0.1794531326841743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0.0009343955935870955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0.0009343955935870955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0.3793781193410185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0.3212228870605834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0.3104121136434593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5.053197509903792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0.8347980553477936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11962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1.3539332201471421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0.6994586413644566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3.7154627163781626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43100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5025</v>
      </c>
    </row>
    <row r="4" spans="1:8" ht="15.7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43100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43100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43100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43100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43100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43100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7073</v>
      </c>
    </row>
    <row r="10" spans="1:8" ht="15.7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43100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154</v>
      </c>
    </row>
    <row r="11" spans="1:8" ht="15.7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43100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12252</v>
      </c>
    </row>
    <row r="12" spans="1:8" ht="15.7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43100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31974</v>
      </c>
    </row>
    <row r="13" spans="1:8" ht="15.7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43100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43100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43100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43100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43100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43100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43100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43100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43100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43100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43100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43100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43100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43100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43100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43100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43100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43100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43100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43100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43100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43100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43100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43100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43100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43100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43100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447</v>
      </c>
    </row>
    <row r="40" spans="1:8" ht="15.7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43100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43100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44678</v>
      </c>
    </row>
    <row r="42" spans="1:8" ht="15.7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43100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43100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43100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43100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1056</v>
      </c>
    </row>
    <row r="46" spans="1:8" ht="15.7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43100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43100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43100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1056</v>
      </c>
    </row>
    <row r="49" spans="1:8" ht="15.7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43100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3178</v>
      </c>
    </row>
    <row r="50" spans="1:8" ht="15.7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43100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3650</v>
      </c>
    </row>
    <row r="51" spans="1:8" ht="15.7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43100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229</v>
      </c>
    </row>
    <row r="52" spans="1:8" ht="15.7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43100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43100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43100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43100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43100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203</v>
      </c>
    </row>
    <row r="57" spans="1:8" ht="15.7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43100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7260</v>
      </c>
    </row>
    <row r="58" spans="1:8" ht="15.7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43100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43100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43100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43100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43100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43100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43100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43100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43100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43100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38</v>
      </c>
    </row>
    <row r="68" spans="1:8" ht="15.7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43100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43100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38</v>
      </c>
    </row>
    <row r="70" spans="1:8" ht="15.7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43100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448</v>
      </c>
    </row>
    <row r="71" spans="1:8" ht="15.7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43100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8802</v>
      </c>
    </row>
    <row r="72" spans="1:8" ht="15.7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43100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53480</v>
      </c>
    </row>
    <row r="73" spans="1:8" ht="15.7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43100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6011</v>
      </c>
    </row>
    <row r="74" spans="1:8" ht="15.7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43100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6011</v>
      </c>
    </row>
    <row r="75" spans="1:8" ht="15.7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43100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43100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43100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43100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43100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6011</v>
      </c>
    </row>
    <row r="80" spans="1:8" ht="15.7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43100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.7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43100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5115</v>
      </c>
    </row>
    <row r="82" spans="1:8" ht="15.7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43100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43100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.7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43100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43100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43100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12767</v>
      </c>
    </row>
    <row r="87" spans="1:8" ht="15.7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43100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-15749</v>
      </c>
    </row>
    <row r="88" spans="1:8" ht="15.7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43100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9632</v>
      </c>
    </row>
    <row r="89" spans="1:8" ht="15.7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43100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-25381</v>
      </c>
    </row>
    <row r="90" spans="1:8" ht="15.7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43100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43100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5806</v>
      </c>
    </row>
    <row r="92" spans="1:8" ht="15.7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43100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43100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-9943</v>
      </c>
    </row>
    <row r="94" spans="1:8" ht="15.7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43100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8835</v>
      </c>
    </row>
    <row r="95" spans="1:8" ht="15.7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43100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43100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43100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43100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43100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43100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2535</v>
      </c>
    </row>
    <row r="101" spans="1:8" ht="15.7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43100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1442</v>
      </c>
    </row>
    <row r="102" spans="1:8" ht="15.7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43100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3977</v>
      </c>
    </row>
    <row r="103" spans="1:8" ht="15.7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43100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43100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43100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43100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43100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3977</v>
      </c>
    </row>
    <row r="108" spans="1:8" ht="15.7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43100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18686</v>
      </c>
    </row>
    <row r="109" spans="1:8" ht="15.7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43100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43100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13180</v>
      </c>
    </row>
    <row r="111" spans="1:8" ht="15.7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43100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3295</v>
      </c>
    </row>
    <row r="112" spans="1:8" ht="15.7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43100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43100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4350</v>
      </c>
    </row>
    <row r="114" spans="1:8" ht="15.7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43100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5204</v>
      </c>
    </row>
    <row r="115" spans="1:8" ht="15.7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43100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145</v>
      </c>
    </row>
    <row r="116" spans="1:8" ht="15.7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43100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18</v>
      </c>
    </row>
    <row r="117" spans="1:8" ht="15.7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43100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168</v>
      </c>
    </row>
    <row r="118" spans="1:8" ht="15.7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43100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8802</v>
      </c>
    </row>
    <row r="119" spans="1:8" ht="15.7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43100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43100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40668</v>
      </c>
    </row>
    <row r="121" spans="1:8" ht="15.7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43100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43100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43100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43100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40668</v>
      </c>
    </row>
    <row r="125" spans="1:8" ht="15.7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43100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53480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43100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52</v>
      </c>
    </row>
    <row r="128" spans="1:8" ht="15.7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43100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521</v>
      </c>
    </row>
    <row r="129" spans="1:8" ht="15.7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43100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54</v>
      </c>
    </row>
    <row r="130" spans="1:8" ht="15.7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43100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34</v>
      </c>
    </row>
    <row r="131" spans="1:8" ht="15.7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43100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43100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3663</v>
      </c>
    </row>
    <row r="133" spans="1:8" ht="15.7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43100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43100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888</v>
      </c>
    </row>
    <row r="135" spans="1:8" ht="15.7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43100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43100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43100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5217</v>
      </c>
    </row>
    <row r="138" spans="1:8" ht="15.7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43100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6156</v>
      </c>
    </row>
    <row r="139" spans="1:8" ht="15.7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43100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43100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43100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43100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6156</v>
      </c>
    </row>
    <row r="143" spans="1:8" ht="15.7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43100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11373</v>
      </c>
    </row>
    <row r="144" spans="1:8" ht="15.7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43100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5806</v>
      </c>
    </row>
    <row r="145" spans="1:8" ht="15.7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43100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43100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43100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11373</v>
      </c>
    </row>
    <row r="148" spans="1:8" ht="15.7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43100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5806</v>
      </c>
    </row>
    <row r="149" spans="1:8" ht="15.7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43100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43100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43100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43100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43100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5806</v>
      </c>
    </row>
    <row r="154" spans="1:8" ht="15.7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43100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43100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5806</v>
      </c>
    </row>
    <row r="156" spans="1:8" ht="15.7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43100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17179</v>
      </c>
    </row>
    <row r="157" spans="1:8" ht="15.7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43100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43100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2881</v>
      </c>
    </row>
    <row r="159" spans="1:8" ht="15.7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43100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363</v>
      </c>
    </row>
    <row r="160" spans="1:8" ht="15.7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43100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13935</v>
      </c>
    </row>
    <row r="161" spans="1:8" ht="15.7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43100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17179</v>
      </c>
    </row>
    <row r="162" spans="1:8" ht="15.7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43100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43100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43100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43100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43100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43100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43100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43100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43100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17179</v>
      </c>
    </row>
    <row r="171" spans="1:8" ht="15.7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43100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43100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43100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43100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17179</v>
      </c>
    </row>
    <row r="175" spans="1:8" ht="15.7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43100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43100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43100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43100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43100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17179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43100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16</v>
      </c>
    </row>
    <row r="182" spans="1:8" ht="15.7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43100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</v>
      </c>
    </row>
    <row r="183" spans="1:8" ht="15.7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43100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43100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43100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43100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43100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43100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43100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43100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-11</v>
      </c>
    </row>
    <row r="191" spans="1:8" ht="15.7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43100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</v>
      </c>
    </row>
    <row r="192" spans="1:8" ht="15.7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43100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43100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43100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43100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43100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43100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43100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43100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43100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43100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43100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43100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43100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43100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43100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43100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43100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43100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43100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43100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43100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</v>
      </c>
    </row>
    <row r="213" spans="1:8" ht="15.7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43100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34</v>
      </c>
    </row>
    <row r="214" spans="1:8" ht="15.7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43100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38</v>
      </c>
    </row>
    <row r="215" spans="1:8" ht="15.7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43100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43100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38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43100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6011</v>
      </c>
    </row>
    <row r="219" spans="1:8" ht="15.7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43100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43100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43100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43100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6011</v>
      </c>
    </row>
    <row r="223" spans="1:8" ht="15.7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43100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43100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43100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43100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43100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43100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43100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43100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43100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43100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43100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43100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43100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43100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6011</v>
      </c>
    </row>
    <row r="237" spans="1:8" ht="15.7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43100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43100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43100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6011</v>
      </c>
    </row>
    <row r="240" spans="1:8" ht="15.7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43100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.7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43100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43100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43100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43100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.7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43100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43100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43100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43100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43100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43100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43100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43100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43100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43100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43100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43100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43100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43100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.7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43100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43100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43100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.7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43100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5115</v>
      </c>
    </row>
    <row r="263" spans="1:8" ht="15.7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43100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43100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43100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43100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5115</v>
      </c>
    </row>
    <row r="267" spans="1:8" ht="15.7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43100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43100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43100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43100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43100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43100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43100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43100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43100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43100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43100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43100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43100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43100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5115</v>
      </c>
    </row>
    <row r="281" spans="1:8" ht="15.7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43100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43100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43100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5115</v>
      </c>
    </row>
    <row r="284" spans="1:8" ht="15.7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43100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.7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43100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43100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43100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43100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.7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43100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43100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43100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43100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43100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43100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43100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43100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43100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43100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43100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43100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43100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43100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.7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43100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43100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43100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.7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43100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43100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43100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43100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43100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43100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43100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43100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43100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43100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43100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43100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43100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43100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43100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43100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43100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43100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43100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43100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43100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43100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43100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43100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43100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43100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43100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43100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43100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43100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43100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43100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43100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43100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43100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43100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43100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43100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43100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43100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43100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43100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43100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43100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43100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9632</v>
      </c>
    </row>
    <row r="351" spans="1:8" ht="15.7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43100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43100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43100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43100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9632</v>
      </c>
    </row>
    <row r="355" spans="1:8" ht="15.7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43100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5806</v>
      </c>
    </row>
    <row r="356" spans="1:8" ht="15.7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43100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43100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43100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43100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43100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43100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43100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43100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43100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43100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43100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43100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43100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15438</v>
      </c>
    </row>
    <row r="369" spans="1:8" ht="15.7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43100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43100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43100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15438</v>
      </c>
    </row>
    <row r="372" spans="1:8" ht="15.7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43100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-25381</v>
      </c>
    </row>
    <row r="373" spans="1:8" ht="15.7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43100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43100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43100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43100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-25381</v>
      </c>
    </row>
    <row r="377" spans="1:8" ht="15.7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43100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43100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43100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43100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43100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43100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43100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43100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43100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43100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43100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43100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43100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43100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-25381</v>
      </c>
    </row>
    <row r="391" spans="1:8" ht="15.7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43100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43100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43100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-25381</v>
      </c>
    </row>
    <row r="394" spans="1:8" ht="15.7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43100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43100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43100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43100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43100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43100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43100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43100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43100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43100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43100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43100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43100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43100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43100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43100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43100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43100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43100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43100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43100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43100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43100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3029</v>
      </c>
    </row>
    <row r="417" spans="1:8" ht="15.7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43100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43100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43100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43100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3029</v>
      </c>
    </row>
    <row r="421" spans="1:8" ht="15.7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43100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5806</v>
      </c>
    </row>
    <row r="422" spans="1:8" ht="15.7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43100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43100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43100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43100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43100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43100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43100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43100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43100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43100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43100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43100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43100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8835</v>
      </c>
    </row>
    <row r="435" spans="1:8" ht="15.7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43100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43100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43100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8835</v>
      </c>
    </row>
    <row r="438" spans="1:8" ht="15.7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43100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43100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43100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43100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43100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43100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43100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43100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43100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43100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43100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43100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43100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43100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43100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43100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43100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43100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43100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43100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43100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43100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43100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43100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43100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43100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43100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43100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43100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43100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43100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43100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43100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43100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43100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43100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43100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43100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43100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43100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43100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43100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43100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43100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43100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43100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43100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43100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43100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43100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43100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43100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43100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43100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43100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43100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43100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43100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43100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43100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43100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43100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Mihaela Koleva</cp:lastModifiedBy>
  <cp:lastPrinted>2016-09-14T10:20:26Z</cp:lastPrinted>
  <dcterms:created xsi:type="dcterms:W3CDTF">2006-09-16T00:00:00Z</dcterms:created>
  <dcterms:modified xsi:type="dcterms:W3CDTF">2018-01-30T19:39:37Z</dcterms:modified>
  <cp:category/>
  <cp:version/>
  <cp:contentType/>
  <cp:contentStatus/>
</cp:coreProperties>
</file>