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<sst xmlns="http://schemas.openxmlformats.org/spreadsheetml/2006/main" count="4295" uniqueCount="1000">
  <si>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</si>
  <si>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</si>
  <si>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</si>
  <si>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</si>
  <si>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</si>
  <si>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</si>
  <si>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</si>
  <si>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</si>
  <si>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</si>
  <si>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</si>
  <si>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</si>
  <si>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</si>
  <si>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</si>
  <si>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</si>
  <si>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</si>
  <si>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</si>
  <si>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</si>
  <si>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</si>
  <si>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</si>
  <si>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</si>
  <si>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</si>
  <si>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</si>
  <si>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</si>
  <si>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</si>
  <si>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</si>
  <si>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</si>
  <si>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</si>
  <si>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</si>
  <si>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</si>
  <si>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</si>
  <si>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</si>
  <si>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</si>
  <si>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</si>
  <si>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</si>
  <si>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</si>
  <si>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</si>
  <si>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</si>
  <si>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</si>
  <si>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</si>
  <si>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</si>
  <si>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</si>
  <si>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</si>
  <si>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</si>
  <si>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</si>
  <si>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</si>
  <si>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</si>
  <si>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</si>
  <si>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</si>
  <si>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</si>
  <si>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</si>
  <si>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</si>
  <si>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</si>
  <si>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</si>
  <si>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</si>
  <si>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</si>
  <si>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</si>
  <si>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</si>
  <si>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</si>
  <si>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</si>
  <si>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</si>
  <si>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</si>
  <si>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</si>
  <si>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</si>
  <si>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</si>
  <si>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</si>
  <si>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</si>
  <si>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</si>
  <si>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</si>
  <si>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</si>
  <si>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</si>
  <si>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</si>
  <si>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</si>
  <si>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</si>
  <si>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</si>
  <si>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</si>
  <si>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</si>
  <si>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</si>
  <si>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</si>
  <si>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</si>
  <si>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</si>
  <si>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</si>
  <si>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</si>
  <si>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</si>
  <si>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</si>
  <si>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</si>
  <si>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</si>
  <si>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</si>
  <si>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</si>
  <si>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</si>
  <si>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</si>
  <si>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</si>
  <si>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</si>
  <si>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</si>
  <si>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</si>
  <si>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</si>
  <si>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</si>
  <si>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</si>
  <si>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</si>
  <si>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</si>
  <si>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</si>
  <si>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</si>
  <si>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</si>
  <si>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</si>
  <si>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</si>
  <si>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</si>
  <si>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</si>
  <si>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</si>
  <si>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</si>
  <si>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</si>
  <si>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</si>
  <si>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</si>
  <si>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</si>
  <si>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</si>
  <si>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</si>
  <si>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</si>
  <si>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</si>
  <si>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</si>
  <si>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</si>
  <si>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</si>
  <si>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</si>
  <si>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</si>
  <si>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</si>
  <si>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</si>
  <si>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</si>
  <si>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</si>
  <si>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</si>
  <si>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</si>
  <si>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</si>
  <si>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</si>
  <si>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</si>
  <si>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</si>
  <si>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</si>
  <si>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</si>
  <si>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</si>
  <si>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</si>
  <si>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</si>
  <si>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</si>
  <si>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</si>
  <si>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</si>
  <si>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</si>
  <si>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</si>
  <si>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</si>
  <si>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</si>
  <si>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</si>
  <si>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</si>
  <si>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</si>
  <si>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</si>
  <si>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</si>
  <si>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</si>
  <si>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</si>
  <si>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</si>
  <si>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</si>
  <si>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</si>
  <si>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</si>
  <si>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</si>
  <si>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</si>
  <si>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</si>
  <si>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</si>
  <si>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</si>
  <si>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</si>
  <si>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</si>
  <si>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</si>
  <si>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</si>
  <si>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</si>
  <si>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</si>
  <si>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</si>
  <si>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</si>
  <si>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</si>
  <si>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</si>
  <si>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</si>
  <si>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</si>
  <si>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</si>
  <si>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</si>
  <si>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</si>
  <si>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</si>
  <si>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</si>
  <si>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</si>
  <si>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</si>
  <si>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</si>
  <si>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</si>
  <si>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</si>
  <si>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</si>
  <si>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</si>
  <si>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</si>
  <si>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</si>
  <si>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</si>
  <si>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</si>
  <si>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</si>
  <si>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</si>
  <si>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</si>
  <si>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</si>
  <si>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</si>
  <si>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</si>
  <si>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</si>
  <si>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</si>
  <si>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</si>
  <si>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</si>
  <si>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</si>
  <si>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</si>
  <si>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</si>
  <si>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</si>
  <si>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</si>
  <si>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</si>
  <si>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</si>
  <si>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</si>
  <si>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</si>
  <si>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</si>
  <si>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</si>
  <si>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</si>
  <si>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</si>
  <si>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</si>
  <si>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</si>
  <si>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</si>
  <si>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</si>
  <si>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</si>
  <si>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</si>
  <si>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</si>
  <si>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</si>
  <si>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</si>
  <si>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</si>
  <si>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</si>
  <si>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</si>
  <si>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</si>
  <si>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</si>
  <si>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</si>
  <si>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</si>
  <si>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</si>
  <si>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</si>
  <si>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</si>
  <si>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</si>
  <si>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</si>
  <si>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</si>
  <si>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</si>
  <si>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</si>
  <si>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</si>
  <si>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</si>
  <si>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</si>
  <si>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</si>
  <si>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</si>
  <si>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</si>
  <si>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</si>
  <si>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</si>
  <si>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</si>
  <si>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</si>
  <si>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</si>
  <si>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</si>
  <si>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</si>
  <si>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</si>
  <si>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</si>
  <si>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</si>
  <si>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</si>
  <si>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</si>
  <si>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</si>
  <si>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</si>
  <si>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</si>
  <si>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</si>
  <si>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</si>
  <si>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</si>
  <si>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</si>
  <si>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</si>
  <si>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</si>
  <si>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</si>
  <si>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</si>
  <si>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</si>
  <si>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</si>
  <si>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</si>
  <si>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</si>
  <si>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</si>
  <si>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</si>
  <si>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</si>
  <si>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</si>
  <si>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</si>
  <si>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</si>
  <si>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</si>
  <si>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</si>
  <si>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</si>
  <si>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</si>
  <si>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</si>
  <si>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</si>
  <si>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</si>
  <si>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</si>
  <si>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</si>
  <si>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</si>
  <si>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</si>
  <si>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</si>
  <si>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</si>
  <si>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</si>
  <si>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</si>
  <si>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</si>
  <si>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</si>
  <si>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</si>
  <si>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</si>
  <si>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</si>
  <si>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</si>
  <si>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</si>
  <si>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</si>
  <si>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</si>
  <si>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</si>
  <si>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</si>
  <si>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</si>
  <si>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</si>
  <si>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</si>
  <si>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</si>
  <si>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</si>
  <si>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</si>
  <si>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</si>
  <si>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</si>
  <si>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</si>
  <si>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</si>
  <si>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</si>
  <si>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</si>
  <si>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</si>
  <si>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</si>
  <si>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</si>
  <si>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</si>
  <si>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</si>
  <si>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</si>
  <si>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</si>
  <si>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</si>
  <si>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</si>
  <si>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</si>
  <si>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</si>
  <si>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</si>
  <si>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</si>
  <si>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</si>
  <si>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</si>
  <si>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</si>
  <si>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</si>
  <si>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</si>
  <si>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</si>
  <si>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</si>
  <si>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</si>
  <si>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</si>
  <si>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</si>
  <si>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</si>
  <si>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</si>
  <si>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</si>
  <si>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</si>
  <si>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</si>
  <si>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</si>
  <si>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</si>
  <si>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</si>
  <si>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</si>
  <si>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</si>
  <si>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</si>
  <si>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</si>
  <si>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</si>
  <si>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</si>
  <si>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</si>
  <si>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</si>
  <si>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</si>
  <si>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</si>
  <si>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</si>
  <si>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</si>
  <si>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</si>
  <si>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</si>
  <si>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</si>
  <si>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</si>
  <si>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</si>
  <si>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</si>
  <si>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</si>
  <si>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</si>
  <si>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</si>
  <si>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</si>
  <si>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</si>
  <si>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</si>
  <si>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</si>
  <si>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</si>
  <si>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</si>
  <si>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</si>
  <si>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</si>
  <si>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</si>
  <si>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</si>
  <si>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</si>
  <si>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</si>
  <si>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</si>
  <si>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</si>
  <si>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</si>
  <si>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</si>
  <si>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</si>
  <si>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</si>
  <si>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</si>
  <si>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</si>
  <si>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</si>
  <si>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</si>
  <si>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</si>
  <si>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</si>
  <si>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</si>
  <si>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</si>
  <si>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</si>
  <si>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</si>
  <si>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</si>
  <si>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</si>
  <si>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</si>
  <si>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</si>
  <si>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</si>
  <si>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</si>
  <si>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</si>
  <si>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</si>
  <si>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</si>
  <si>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</si>
  <si>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</si>
  <si>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</si>
  <si>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</si>
  <si>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</si>
  <si>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</si>
  <si>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</si>
  <si>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</si>
  <si>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</si>
  <si>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</si>
  <si>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</si>
  <si>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</si>
  <si>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</si>
  <si>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</si>
  <si>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</si>
  <si>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</si>
  <si>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</si>
  <si>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</si>
  <si>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</si>
  <si>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</si>
  <si>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</si>
  <si>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</si>
  <si>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</si>
  <si>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</si>
  <si>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</si>
  <si>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</si>
  <si>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</si>
  <si>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</si>
  <si>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</si>
  <si>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</si>
  <si>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</si>
  <si>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</si>
  <si>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</si>
  <si>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</si>
  <si>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</si>
  <si>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</si>
  <si>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</si>
  <si>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</si>
  <si>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</si>
  <si>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</si>
  <si>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</si>
  <si>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</si>
  <si>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</si>
  <si>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</si>
  <si>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</si>
  <si>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</si>
  <si>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</si>
  <si>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</si>
  <si>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</si>
  <si>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</si>
  <si>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</si>
  <si>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</si>
  <si>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</si>
  <si>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</si>
  <si>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</si>
  <si>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</si>
  <si>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</si>
  <si>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</si>
  <si>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</si>
  <si>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</si>
  <si>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</si>
  <si>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</si>
  <si>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</si>
  <si>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</si>
  <si>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</si>
  <si>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</si>
  <si>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</si>
  <si>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</si>
  <si>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</si>
  <si>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</si>
  <si>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</si>
  <si>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</si>
  <si>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</si>
  <si>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</si>
  <si>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</si>
  <si>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</si>
  <si>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</si>
  <si>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</si>
  <si>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</si>
  <si>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</si>
  <si>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</si>
  <si>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</si>
  <si>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</si>
  <si>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</si>
  <si>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</si>
  <si>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</si>
  <si>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</si>
  <si>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</si>
  <si>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</si>
  <si>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</si>
  <si>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</si>
  <si>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</si>
  <si>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</si>
  <si>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</si>
  <si>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</si>
  <si>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</si>
  <si>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</si>
  <si>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</si>
  <si>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</si>
  <si>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</si>
  <si>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</si>
  <si>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</si>
  <si>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</si>
  <si>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</si>
  <si>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</si>
  <si>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</si>
  <si>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</si>
  <si>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</si>
  <si>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</si>
  <si>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</si>
  <si>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</si>
  <si>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</si>
  <si>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</si>
  <si>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</si>
  <si>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</si>
  <si>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</si>
  <si>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</si>
  <si>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</si>
  <si>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</si>
  <si>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</si>
  <si>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</si>
  <si>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</si>
  <si>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</si>
  <si>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</si>
  <si>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</si>
  <si>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</si>
  <si>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</si>
  <si>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</si>
  <si>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</si>
  <si>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</si>
  <si>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</si>
  <si>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</si>
  <si>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</si>
  <si>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</si>
  <si>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</si>
  <si>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</si>
  <si>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</si>
  <si>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</si>
  <si>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</si>
  <si>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</si>
  <si>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</si>
  <si>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</si>
  <si>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</si>
  <si>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</si>
  <si>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</si>
  <si>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</si>
  <si>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</si>
  <si>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</si>
  <si>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</si>
  <si>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</si>
  <si>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</si>
  <si>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</si>
  <si>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</si>
  <si>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</si>
  <si>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</si>
  <si>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</si>
  <si>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</si>
  <si>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</si>
  <si>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</si>
  <si>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</si>
  <si>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</si>
  <si>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</si>
  <si>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</si>
  <si>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</si>
  <si>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</si>
  <si>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</si>
  <si>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</si>
  <si>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</si>
  <si>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</si>
  <si>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</si>
  <si>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</si>
  <si>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</si>
  <si>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</si>
  <si>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</si>
  <si>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</si>
  <si>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</si>
  <si>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</si>
  <si>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</si>
  <si>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</si>
  <si>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</si>
  <si>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</si>
  <si>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</si>
  <si>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</si>
  <si>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</si>
  <si>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</si>
  <si>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</si>
  <si>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</si>
  <si>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</si>
  <si>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</si>
  <si>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</si>
  <si>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</si>
  <si>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</si>
  <si>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</si>
  <si>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</si>
  <si>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</si>
  <si>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</si>
  <si>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</si>
  <si>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</si>
  <si>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</si>
  <si>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</si>
  <si>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</si>
  <si>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</si>
  <si>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</si>
  <si>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</si>
  <si>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</si>
  <si>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</si>
  <si>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</si>
  <si>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</si>
  <si>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</si>
  <si>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</si>
  <si>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</si>
  <si>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</si>
  <si>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</si>
  <si>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</si>
  <si>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</si>
  <si>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</si>
  <si>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</si>
  <si>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</si>
  <si>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</si>
  <si>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</si>
  <si>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</si>
  <si>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</si>
  <si>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</si>
  <si>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</si>
  <si>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</si>
  <si>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</si>
  <si>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</si>
  <si>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</si>
  <si>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</si>
  <si>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</si>
  <si>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</si>
  <si>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</si>
  <si>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</si>
  <si>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</si>
  <si>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</si>
  <si>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</si>
  <si>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</si>
  <si>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</si>
  <si>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</si>
  <si>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</si>
  <si>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</si>
  <si>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</si>
  <si>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</si>
  <si>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</si>
  <si>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</si>
  <si>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</si>
  <si>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</si>
  <si>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</si>
  <si>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</si>
  <si>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</si>
  <si>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</si>
  <si>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</si>
  <si>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</si>
  <si>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</si>
  <si>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</si>
  <si>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</si>
  <si>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</si>
  <si>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</si>
  <si>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</si>
  <si>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</si>
  <si>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</si>
  <si>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</si>
  <si>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</si>
  <si>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</si>
  <si>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</si>
  <si>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</si>
  <si>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</si>
  <si>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</si>
  <si>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</si>
  <si>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</si>
  <si>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</si>
  <si>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</si>
  <si>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</si>
  <si>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</si>
  <si>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</si>
  <si>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</si>
  <si>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</si>
  <si>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</si>
  <si>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</si>
  <si>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</si>
  <si>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</si>
  <si>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</si>
  <si>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</si>
  <si>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</si>
  <si>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</si>
  <si>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</si>
  <si>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</si>
  <si>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</si>
  <si>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</si>
  <si>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</si>
  <si>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</si>
  <si>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</si>
  <si>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</si>
  <si>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</si>
  <si>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</si>
  <si>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</si>
  <si>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</si>
  <si>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</si>
  <si>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</si>
  <si>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</si>
  <si>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</si>
  <si>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</si>
  <si>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</si>
  <si>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</si>
  <si>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</si>
  <si>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</si>
  <si>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</si>
  <si>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</si>
  <si>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</si>
  <si>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</si>
  <si>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</si>
  <si>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</si>
  <si>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</si>
  <si>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</si>
  <si>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</si>
  <si>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</si>
  <si>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</si>
  <si>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</si>
  <si>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</si>
  <si>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</si>
  <si>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</si>
  <si>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</si>
  <si>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</si>
  <si>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</si>
  <si>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</si>
  <si>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</si>
  <si>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</si>
  <si>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</si>
  <si>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</si>
  <si>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</si>
  <si>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</si>
  <si>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</si>
  <si>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</si>
  <si>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</si>
  <si>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</si>
  <si>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</si>
  <si>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</si>
  <si>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</si>
  <si>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</si>
  <si>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</si>
  <si>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</si>
  <si>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</si>
  <si>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</si>
  <si>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</si>
  <si>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</si>
  <si>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</si>
  <si>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</si>
  <si>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</si>
  <si>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</si>
  <si>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</si>
  <si>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</si>
  <si>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</si>
  <si>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</si>
  <si>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</si>
  <si>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</si>
  <si>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</si>
  <si>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</si>
  <si>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</si>
  <si>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</si>
  <si>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</si>
  <si>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</si>
  <si>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</si>
  <si>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</si>
  <si>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</si>
  <si>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</si>
  <si>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</si>
  <si>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</si>
  <si>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</si>
  <si>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</si>
  <si>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</si>
  <si>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</si>
  <si>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</si>
  <si>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</si>
  <si>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</si>
  <si>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</si>
  <si>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</si>
  <si>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</si>
  <si>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</si>
  <si>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</si>
  <si>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</si>
  <si>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</si>
  <si>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</si>
  <si>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</si>
  <si>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</si>
  <si>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</si>
  <si>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</si>
  <si>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</si>
  <si>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</si>
  <si>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</si>
  <si>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</si>
  <si>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</si>
  <si>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</si>
  <si>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</si>
  <si>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</si>
  <si>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</si>
  <si>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</si>
  <si>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</si>
  <si>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</si>
  <si>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</si>
  <si>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</si>
  <si>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</si>
  <si>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</si>
  <si>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</si>
  <si>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</si>
  <si>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</si>
  <si>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</si>
  <si>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</si>
  <si>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</si>
  <si>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</si>
  <si>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</si>
  <si>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</si>
  <si>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</si>
  <si>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</si>
  <si>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</si>
  <si>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</si>
  <si>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</si>
  <si>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</si>
  <si>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</si>
  <si>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</si>
  <si>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</si>
  <si>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</si>
  <si>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</si>
  <si>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</si>
  <si>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</si>
  <si>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</si>
  <si>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</si>
  <si>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</si>
  <si>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</si>
  <si>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</si>
  <si>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</si>
  <si>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</si>
  <si>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</si>
  <si>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</si>
  <si>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</si>
  <si>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</si>
  <si>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</si>
  <si>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</si>
  <si>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</si>
  <si>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</si>
  <si>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</si>
  <si>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</si>
  <si>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</si>
  <si>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</si>
  <si>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</si>
  <si>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</si>
  <si>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</si>
  <si>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</si>
  <si>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</si>
  <si>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</si>
  <si>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</si>
  <si>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</si>
  <si>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</si>
  <si>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</si>
  <si>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</si>
  <si>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</si>
  <si>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</si>
  <si>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</si>
  <si>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</si>
  <si>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</si>
  <si>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</si>
  <si>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</si>
  <si>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</si>
  <si>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</si>
  <si>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</si>
  <si>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</si>
  <si>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</si>
  <si>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</si>
  <si>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</si>
  <si>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</si>
  <si>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</si>
  <si>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</si>
  <si>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</si>
  <si>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</si>
  <si>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</si>
  <si>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</si>
  <si>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</si>
  <si>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</si>
  <si>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</si>
  <si>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</si>
  <si>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</si>
  <si>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</si>
  <si>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</si>
  <si>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</si>
  <si>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</si>
  <si>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</si>
  <si>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</si>
  <si>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</si>
  <si>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</si>
  <si>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</si>
  <si>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</si>
  <si>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</si>
  <si>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</si>
  <si>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</si>
  <si>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</si>
  <si>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</si>
  <si>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</si>
  <si>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</si>
  <si>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</si>
  <si>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</si>
  <si>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</si>
  <si>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</si>
  <si>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</si>
  <si>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</si>
  <si>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</si>
  <si>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</si>
  <si>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</si>
  <si>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</si>
  <si>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</si>
  <si>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</si>
  <si>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</si>
  <si>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</si>
  <si>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</si>
  <si>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</si>
  <si>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</si>
  <si>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</si>
  <si>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</si>
  <si>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</si>
  <si>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</si>
  <si>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</si>
  <si>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</si>
  <si>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</si>
  <si>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</si>
  <si>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</si>
  <si>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</si>
  <si>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</si>
  <si>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</si>
  <si>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</si>
  <si>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</si>
  <si>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</si>
  <si>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</si>
  <si>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</si>
  <si>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</si>
  <si>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</si>
  <si>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</si>
  <si>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</si>
  <si>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</si>
  <si>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</si>
  <si>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</si>
  <si>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</si>
  <si>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</si>
  <si>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</si>
  <si>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</si>
  <si>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</si>
  <si>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</si>
  <si>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</si>
  <si>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</si>
  <si>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</si>
  <si>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</si>
  <si>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</si>
  <si>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</si>
  <si>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</si>
  <si>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</si>
  <si>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</si>
  <si>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</si>
  <si>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</si>
  <si>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</si>
  <si>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</si>
  <si>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</si>
  <si>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</si>
  <si>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</si>
  <si>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</si>
  <si>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</si>
  <si>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</si>
  <si>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</si>
  <si>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</si>
  <si>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</si>
  <si>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</si>
  <si>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</si>
  <si>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</si>
  <si>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</si>
  <si>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</si>
  <si>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</si>
  <si>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</si>
  <si>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</si>
  <si>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</si>
  <si>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</si>
  <si>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</si>
  <si>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</si>
  <si>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</si>
  <si>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</si>
  <si>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</si>
  <si>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</si>
  <si>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</si>
  <si>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</si>
  <si>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</si>
  <si>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</si>
  <si>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</si>
  <si>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</si>
  <si>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</si>
  <si>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</si>
  <si>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ОПОРТЮНИТИ БЪЛГАРИЯ ИНВЕСТМЪНТ АД</t>
  </si>
  <si>
    <t>200741300</t>
  </si>
  <si>
    <t>Иван Илиев Янев</t>
  </si>
  <si>
    <t>бул. Княгиня Мария Луиза No 19, ет. 1, ап. 5</t>
  </si>
  <si>
    <t>office@obinvestment.eu</t>
  </si>
  <si>
    <t>http://obinvestment.eu/</t>
  </si>
  <si>
    <t>+(359) 2 421 95 17</t>
  </si>
  <si>
    <t>Мая Стефанова</t>
  </si>
  <si>
    <t>1 КОМПАС ДИДЖИТЪЛ ФАЙНЕНС КДА - BG1100020194</t>
  </si>
  <si>
    <t>2 БЪЛГАРСКА ФИНАНСОВА КЪЩА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</si>
</sst>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44286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44315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Мая Стефанова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44197</v>
      </c>
    </row>
    <row r="10" spans="1:2" ht="15.75">
      <c r="A10" s="7" t="s">
        <v>2</v>
      </c>
      <c r="B10" s="576">
        <v>44286</v>
      </c>
    </row>
    <row r="11" spans="1:2" ht="15.75">
      <c r="A11" s="7" t="s">
        <v>977</v>
      </c>
      <c r="B11" s="576">
        <v>44315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990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991</v>
      </c>
    </row>
    <row r="17" spans="1:2" ht="15.75">
      <c r="A17" s="7" t="s">
        <v>920</v>
      </c>
      <c r="B17" s="575" t="s">
        <v>992</v>
      </c>
    </row>
    <row r="18" spans="1:2" ht="15.75">
      <c r="A18" s="7" t="s">
        <v>919</v>
      </c>
      <c r="B18" s="575" t="s">
        <v>989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996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7" t="s">
        <v>997</v>
      </c>
    </row>
    <row r="27" spans="1:2" ht="15.75">
      <c r="A27" s="10" t="s">
        <v>971</v>
      </c>
      <c r="B27" s="577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31.03.2021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16082</v>
      </c>
      <c r="D6" s="673">
        <f aca="true" t="shared" si="0" ref="D6:D15">C6-E6</f>
        <v>0</v>
      </c>
      <c r="E6" s="672">
        <f>'1-Баланс'!G95</f>
        <v>16082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15044</v>
      </c>
      <c r="D7" s="673">
        <f t="shared" si="0"/>
        <v>4844</v>
      </c>
      <c r="E7" s="672">
        <f>'1-Баланс'!G18</f>
        <v>10200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491</v>
      </c>
      <c r="D8" s="673">
        <f t="shared" si="0"/>
        <v>0</v>
      </c>
      <c r="E8" s="672">
        <f>ABS('2-Отчет за доходите'!C44)-ABS('2-Отчет за доходите'!G44)</f>
        <v>491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2124</v>
      </c>
      <c r="D9" s="673">
        <f t="shared" si="0"/>
        <v>0</v>
      </c>
      <c r="E9" s="672">
        <f>'3-Отчет за паричния поток'!C45</f>
        <v>2124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1692</v>
      </c>
      <c r="D10" s="673">
        <f t="shared" si="0"/>
        <v>0</v>
      </c>
      <c r="E10" s="672">
        <f>'3-Отчет за паричния поток'!C46</f>
        <v>1692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15044</v>
      </c>
      <c r="D11" s="673">
        <f t="shared" si="0"/>
        <v>0</v>
      </c>
      <c r="E11" s="672">
        <f>'4-Отчет за собствения капитал'!L34</f>
        <v>15044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1161</v>
      </c>
      <c r="D14" s="673">
        <f t="shared" si="0"/>
        <v>0</v>
      </c>
      <c r="E14" s="672">
        <f>'Справка 5'!C61+'Справка 5'!C131</f>
        <v>1161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0.03263759638394044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0.4730250481695568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0.030531028479044896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15.441176470588236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648.7391304347826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648.7391304347826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640.3478260869565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73.56521739130434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0.06320443365091226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0.06899760701940973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0.06454421091903993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499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0.03316936984844456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0.9504761904761905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2.0801603206412826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79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79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79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79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79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79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79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79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79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79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79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79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79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79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79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79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79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79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79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79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1161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79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79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79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1161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79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79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79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79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79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79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79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79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1161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79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79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79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79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79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79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79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79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1161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79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79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79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79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79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79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79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79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79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79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79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79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79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79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79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193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79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193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79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12221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79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6394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79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79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5827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79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79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815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79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13036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79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79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1674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79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79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79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1692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79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79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14921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79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16082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79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79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79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79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79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79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79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79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79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79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177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79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177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79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79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79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3959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79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394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79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394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79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79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79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491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79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79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885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79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15044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79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79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79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79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79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79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1015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79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79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1015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79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79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79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79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79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1015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79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79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79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79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79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79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79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79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79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79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79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79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79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79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79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79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79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79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16082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79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79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10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79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79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9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79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79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79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79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79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79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79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23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79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8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79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2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79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79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79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11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79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34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79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491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79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79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79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34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79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491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79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79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79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79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79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491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79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79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491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79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525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79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79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79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79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79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79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79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79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75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79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79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450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79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79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79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525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79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525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79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79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79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79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525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79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79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79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79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79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525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79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79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-11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79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79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-11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79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79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79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79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79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79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-1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79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-24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79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79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79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79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79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79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-490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79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83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79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79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79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-1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79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-408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79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79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79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79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79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79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79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79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79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0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79">
        <f t="shared" si="20"/>
        <v>44286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-432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79">
        <f t="shared" si="20"/>
        <v>44286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2124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79">
        <f t="shared" si="20"/>
        <v>44286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1692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79">
        <f t="shared" si="20"/>
        <v>44286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1692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79">
        <f t="shared" si="20"/>
        <v>44286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79">
        <f aca="true" t="shared" si="23" ref="C218:C281">endDate</f>
        <v>44286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10200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79">
        <f t="shared" si="23"/>
        <v>44286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79">
        <f t="shared" si="23"/>
        <v>44286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79">
        <f t="shared" si="23"/>
        <v>44286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79">
        <f t="shared" si="23"/>
        <v>44286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10200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79">
        <f t="shared" si="23"/>
        <v>44286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79">
        <f t="shared" si="23"/>
        <v>44286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79">
        <f t="shared" si="23"/>
        <v>44286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79">
        <f t="shared" si="23"/>
        <v>44286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79">
        <f t="shared" si="23"/>
        <v>44286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79">
        <f t="shared" si="23"/>
        <v>44286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79">
        <f t="shared" si="23"/>
        <v>44286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79">
        <f t="shared" si="23"/>
        <v>44286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79">
        <f t="shared" si="23"/>
        <v>44286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79">
        <f t="shared" si="23"/>
        <v>44286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79">
        <f t="shared" si="23"/>
        <v>44286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79">
        <f t="shared" si="23"/>
        <v>44286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79">
        <f t="shared" si="23"/>
        <v>44286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79">
        <f t="shared" si="23"/>
        <v>44286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10200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79">
        <f t="shared" si="23"/>
        <v>44286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79">
        <f t="shared" si="23"/>
        <v>44286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79">
        <f t="shared" si="23"/>
        <v>44286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10200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79">
        <f t="shared" si="23"/>
        <v>44286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3782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79">
        <f t="shared" si="23"/>
        <v>44286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79">
        <f t="shared" si="23"/>
        <v>44286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79">
        <f t="shared" si="23"/>
        <v>44286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79">
        <f t="shared" si="23"/>
        <v>44286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3782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79">
        <f t="shared" si="23"/>
        <v>44286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79">
        <f t="shared" si="23"/>
        <v>44286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79">
        <f t="shared" si="23"/>
        <v>44286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79">
        <f t="shared" si="23"/>
        <v>44286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79">
        <f t="shared" si="23"/>
        <v>44286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79">
        <f t="shared" si="23"/>
        <v>44286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79">
        <f t="shared" si="23"/>
        <v>44286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79">
        <f t="shared" si="23"/>
        <v>44286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79">
        <f t="shared" si="23"/>
        <v>44286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79">
        <f t="shared" si="23"/>
        <v>44286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79">
        <f t="shared" si="23"/>
        <v>44286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79">
        <f t="shared" si="23"/>
        <v>44286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79">
        <f t="shared" si="23"/>
        <v>44286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79">
        <f t="shared" si="23"/>
        <v>44286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3782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79">
        <f t="shared" si="23"/>
        <v>44286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79">
        <f t="shared" si="23"/>
        <v>44286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79">
        <f t="shared" si="23"/>
        <v>44286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3782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79">
        <f t="shared" si="23"/>
        <v>44286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79">
        <f t="shared" si="23"/>
        <v>44286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79">
        <f t="shared" si="23"/>
        <v>44286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79">
        <f t="shared" si="23"/>
        <v>44286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79">
        <f t="shared" si="23"/>
        <v>44286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79">
        <f t="shared" si="23"/>
        <v>44286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79">
        <f t="shared" si="23"/>
        <v>44286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79">
        <f t="shared" si="23"/>
        <v>44286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79">
        <f t="shared" si="23"/>
        <v>44286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79">
        <f t="shared" si="23"/>
        <v>44286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79">
        <f t="shared" si="23"/>
        <v>44286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79">
        <f t="shared" si="23"/>
        <v>44286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79">
        <f t="shared" si="23"/>
        <v>44286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79">
        <f t="shared" si="23"/>
        <v>44286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79">
        <f t="shared" si="23"/>
        <v>44286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79">
        <f t="shared" si="23"/>
        <v>44286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79">
        <f t="shared" si="23"/>
        <v>44286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79">
        <f t="shared" si="23"/>
        <v>44286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79">
        <f t="shared" si="23"/>
        <v>44286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79">
        <f t="shared" si="23"/>
        <v>44286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79">
        <f aca="true" t="shared" si="26" ref="C282:C345">endDate</f>
        <v>44286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79">
        <f t="shared" si="26"/>
        <v>44286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79">
        <f t="shared" si="26"/>
        <v>44286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177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79">
        <f t="shared" si="26"/>
        <v>44286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79">
        <f t="shared" si="26"/>
        <v>44286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79">
        <f t="shared" si="26"/>
        <v>44286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79">
        <f t="shared" si="26"/>
        <v>44286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177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79">
        <f t="shared" si="26"/>
        <v>44286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79">
        <f t="shared" si="26"/>
        <v>44286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79">
        <f t="shared" si="26"/>
        <v>44286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79">
        <f t="shared" si="26"/>
        <v>44286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79">
        <f t="shared" si="26"/>
        <v>44286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79">
        <f t="shared" si="26"/>
        <v>44286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79">
        <f t="shared" si="26"/>
        <v>44286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79">
        <f t="shared" si="26"/>
        <v>44286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79">
        <f t="shared" si="26"/>
        <v>44286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79">
        <f t="shared" si="26"/>
        <v>44286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79">
        <f t="shared" si="26"/>
        <v>44286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79">
        <f t="shared" si="26"/>
        <v>44286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79">
        <f t="shared" si="26"/>
        <v>44286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79">
        <f t="shared" si="26"/>
        <v>44286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177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79">
        <f t="shared" si="26"/>
        <v>44286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79">
        <f t="shared" si="26"/>
        <v>44286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79">
        <f t="shared" si="26"/>
        <v>44286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177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79">
        <f t="shared" si="26"/>
        <v>44286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79">
        <f t="shared" si="26"/>
        <v>44286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79">
        <f t="shared" si="26"/>
        <v>44286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79">
        <f t="shared" si="26"/>
        <v>44286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79">
        <f t="shared" si="26"/>
        <v>44286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79">
        <f t="shared" si="26"/>
        <v>44286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79">
        <f t="shared" si="26"/>
        <v>44286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79">
        <f t="shared" si="26"/>
        <v>44286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79">
        <f t="shared" si="26"/>
        <v>44286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79">
        <f t="shared" si="26"/>
        <v>44286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79">
        <f t="shared" si="26"/>
        <v>44286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79">
        <f t="shared" si="26"/>
        <v>44286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79">
        <f t="shared" si="26"/>
        <v>44286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79">
        <f t="shared" si="26"/>
        <v>44286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79">
        <f t="shared" si="26"/>
        <v>44286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79">
        <f t="shared" si="26"/>
        <v>44286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79">
        <f t="shared" si="26"/>
        <v>44286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79">
        <f t="shared" si="26"/>
        <v>44286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79">
        <f t="shared" si="26"/>
        <v>44286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79">
        <f t="shared" si="26"/>
        <v>44286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79">
        <f t="shared" si="26"/>
        <v>44286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79">
        <f t="shared" si="26"/>
        <v>44286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79">
        <f t="shared" si="26"/>
        <v>44286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79">
        <f t="shared" si="26"/>
        <v>44286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79">
        <f t="shared" si="26"/>
        <v>44286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79">
        <f t="shared" si="26"/>
        <v>44286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79">
        <f t="shared" si="26"/>
        <v>44286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79">
        <f t="shared" si="26"/>
        <v>44286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79">
        <f t="shared" si="26"/>
        <v>44286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79">
        <f t="shared" si="26"/>
        <v>44286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79">
        <f t="shared" si="26"/>
        <v>44286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79">
        <f t="shared" si="26"/>
        <v>44286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79">
        <f t="shared" si="26"/>
        <v>44286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79">
        <f t="shared" si="26"/>
        <v>44286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79">
        <f t="shared" si="26"/>
        <v>44286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79">
        <f t="shared" si="26"/>
        <v>44286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79">
        <f t="shared" si="26"/>
        <v>44286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79">
        <f t="shared" si="26"/>
        <v>44286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79">
        <f t="shared" si="26"/>
        <v>44286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79">
        <f t="shared" si="26"/>
        <v>44286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79">
        <f aca="true" t="shared" si="29" ref="C346:C409">endDate</f>
        <v>44286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79">
        <f t="shared" si="29"/>
        <v>44286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79">
        <f t="shared" si="29"/>
        <v>44286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79">
        <f t="shared" si="29"/>
        <v>44286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79">
        <f t="shared" si="29"/>
        <v>44286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394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79">
        <f t="shared" si="29"/>
        <v>44286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79">
        <f t="shared" si="29"/>
        <v>44286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79">
        <f t="shared" si="29"/>
        <v>44286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79">
        <f t="shared" si="29"/>
        <v>44286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394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79">
        <f t="shared" si="29"/>
        <v>44286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491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79">
        <f t="shared" si="29"/>
        <v>44286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79">
        <f t="shared" si="29"/>
        <v>44286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79">
        <f t="shared" si="29"/>
        <v>44286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79">
        <f t="shared" si="29"/>
        <v>44286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79">
        <f t="shared" si="29"/>
        <v>44286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79">
        <f t="shared" si="29"/>
        <v>44286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79">
        <f t="shared" si="29"/>
        <v>44286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79">
        <f t="shared" si="29"/>
        <v>44286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79">
        <f t="shared" si="29"/>
        <v>44286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79">
        <f t="shared" si="29"/>
        <v>44286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79">
        <f t="shared" si="29"/>
        <v>44286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79">
        <f t="shared" si="29"/>
        <v>44286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79">
        <f t="shared" si="29"/>
        <v>44286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885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79">
        <f t="shared" si="29"/>
        <v>44286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79">
        <f t="shared" si="29"/>
        <v>44286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79">
        <f t="shared" si="29"/>
        <v>44286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885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79">
        <f t="shared" si="29"/>
        <v>44286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79">
        <f t="shared" si="29"/>
        <v>44286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79">
        <f t="shared" si="29"/>
        <v>44286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79">
        <f t="shared" si="29"/>
        <v>44286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79">
        <f t="shared" si="29"/>
        <v>44286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79">
        <f t="shared" si="29"/>
        <v>44286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79">
        <f t="shared" si="29"/>
        <v>44286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79">
        <f t="shared" si="29"/>
        <v>44286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79">
        <f t="shared" si="29"/>
        <v>44286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79">
        <f t="shared" si="29"/>
        <v>44286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79">
        <f t="shared" si="29"/>
        <v>44286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79">
        <f t="shared" si="29"/>
        <v>44286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79">
        <f t="shared" si="29"/>
        <v>44286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79">
        <f t="shared" si="29"/>
        <v>44286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79">
        <f t="shared" si="29"/>
        <v>44286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79">
        <f t="shared" si="29"/>
        <v>44286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79">
        <f t="shared" si="29"/>
        <v>44286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79">
        <f t="shared" si="29"/>
        <v>44286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79">
        <f t="shared" si="29"/>
        <v>44286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79">
        <f t="shared" si="29"/>
        <v>44286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79">
        <f t="shared" si="29"/>
        <v>44286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79">
        <f t="shared" si="29"/>
        <v>44286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79">
        <f t="shared" si="29"/>
        <v>44286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79">
        <f t="shared" si="29"/>
        <v>44286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79">
        <f t="shared" si="29"/>
        <v>44286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79">
        <f t="shared" si="29"/>
        <v>44286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79">
        <f t="shared" si="29"/>
        <v>44286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79">
        <f t="shared" si="29"/>
        <v>44286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79">
        <f t="shared" si="29"/>
        <v>44286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79">
        <f t="shared" si="29"/>
        <v>44286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79">
        <f t="shared" si="29"/>
        <v>44286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79">
        <f t="shared" si="29"/>
        <v>44286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79">
        <f t="shared" si="29"/>
        <v>44286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79">
        <f t="shared" si="29"/>
        <v>44286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79">
        <f t="shared" si="29"/>
        <v>44286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79">
        <f t="shared" si="29"/>
        <v>44286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79">
        <f t="shared" si="29"/>
        <v>44286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79">
        <f t="shared" si="29"/>
        <v>44286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79">
        <f aca="true" t="shared" si="32" ref="C410:C459">endDate</f>
        <v>44286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79">
        <f t="shared" si="32"/>
        <v>44286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79">
        <f t="shared" si="32"/>
        <v>44286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79">
        <f t="shared" si="32"/>
        <v>44286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79">
        <f t="shared" si="32"/>
        <v>44286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79">
        <f t="shared" si="32"/>
        <v>44286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79">
        <f t="shared" si="32"/>
        <v>44286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14553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79">
        <f t="shared" si="32"/>
        <v>44286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79">
        <f t="shared" si="32"/>
        <v>44286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79">
        <f t="shared" si="32"/>
        <v>44286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79">
        <f t="shared" si="32"/>
        <v>44286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14553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79">
        <f t="shared" si="32"/>
        <v>44286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491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79">
        <f t="shared" si="32"/>
        <v>44286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79">
        <f t="shared" si="32"/>
        <v>44286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79">
        <f t="shared" si="32"/>
        <v>44286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79">
        <f t="shared" si="32"/>
        <v>44286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79">
        <f t="shared" si="32"/>
        <v>44286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79">
        <f t="shared" si="32"/>
        <v>44286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79">
        <f t="shared" si="32"/>
        <v>44286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79">
        <f t="shared" si="32"/>
        <v>44286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79">
        <f t="shared" si="32"/>
        <v>44286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79">
        <f t="shared" si="32"/>
        <v>44286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79">
        <f t="shared" si="32"/>
        <v>44286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79">
        <f t="shared" si="32"/>
        <v>44286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79">
        <f t="shared" si="32"/>
        <v>44286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15044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79">
        <f t="shared" si="32"/>
        <v>44286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79">
        <f t="shared" si="32"/>
        <v>44286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79">
        <f t="shared" si="32"/>
        <v>44286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15044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79">
        <f t="shared" si="32"/>
        <v>44286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79">
        <f t="shared" si="32"/>
        <v>44286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79">
        <f t="shared" si="32"/>
        <v>44286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79">
        <f t="shared" si="32"/>
        <v>44286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79">
        <f t="shared" si="32"/>
        <v>44286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79">
        <f t="shared" si="32"/>
        <v>44286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79">
        <f t="shared" si="32"/>
        <v>44286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79">
        <f t="shared" si="32"/>
        <v>44286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79">
        <f t="shared" si="32"/>
        <v>44286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79">
        <f t="shared" si="32"/>
        <v>44286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79">
        <f t="shared" si="32"/>
        <v>44286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79">
        <f t="shared" si="32"/>
        <v>44286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79">
        <f t="shared" si="32"/>
        <v>44286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79">
        <f t="shared" si="32"/>
        <v>44286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79">
        <f t="shared" si="32"/>
        <v>44286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79">
        <f t="shared" si="32"/>
        <v>44286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79">
        <f t="shared" si="32"/>
        <v>44286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79">
        <f t="shared" si="32"/>
        <v>44286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79">
        <f t="shared" si="32"/>
        <v>44286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79">
        <f t="shared" si="32"/>
        <v>44286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79">
        <f t="shared" si="32"/>
        <v>44286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79">
        <f t="shared" si="32"/>
        <v>44286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79">
        <f aca="true" t="shared" si="35" ref="C461:C524">endDate</f>
        <v>44286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79">
        <f t="shared" si="35"/>
        <v>44286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79">
        <f t="shared" si="35"/>
        <v>44286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79">
        <f t="shared" si="35"/>
        <v>44286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79">
        <f t="shared" si="35"/>
        <v>44286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79">
        <f t="shared" si="35"/>
        <v>44286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79">
        <f t="shared" si="35"/>
        <v>44286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79">
        <f t="shared" si="35"/>
        <v>44286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79">
        <f t="shared" si="35"/>
        <v>44286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79">
        <f t="shared" si="35"/>
        <v>44286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79">
        <f t="shared" si="35"/>
        <v>44286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79">
        <f t="shared" si="35"/>
        <v>44286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79">
        <f t="shared" si="35"/>
        <v>44286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79">
        <f t="shared" si="35"/>
        <v>44286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79">
        <f t="shared" si="35"/>
        <v>44286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79">
        <f t="shared" si="35"/>
        <v>44286</v>
      </c>
      <c r="D476" s="105" t="s">
        <v>560</v>
      </c>
      <c r="E476" s="494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79">
        <f t="shared" si="35"/>
        <v>44286</v>
      </c>
      <c r="D477" s="105" t="s">
        <v>562</v>
      </c>
      <c r="E477" s="494">
        <v>1</v>
      </c>
      <c r="F477" s="105" t="s">
        <v>561</v>
      </c>
      <c r="H477" s="105">
        <f>'Справка 6'!D29</f>
        <v>1161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79">
        <f t="shared" si="35"/>
        <v>44286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79">
        <f t="shared" si="35"/>
        <v>44286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79">
        <f t="shared" si="35"/>
        <v>44286</v>
      </c>
      <c r="D480" s="105" t="s">
        <v>565</v>
      </c>
      <c r="E480" s="494">
        <v>1</v>
      </c>
      <c r="F480" s="105" t="s">
        <v>113</v>
      </c>
      <c r="H480" s="105">
        <f>'Справка 6'!D32</f>
        <v>1161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79">
        <f t="shared" si="35"/>
        <v>44286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79">
        <f t="shared" si="35"/>
        <v>44286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79">
        <f t="shared" si="35"/>
        <v>44286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79">
        <f t="shared" si="35"/>
        <v>44286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79">
        <f t="shared" si="35"/>
        <v>44286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79">
        <f t="shared" si="35"/>
        <v>44286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79">
        <f t="shared" si="35"/>
        <v>44286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79">
        <f t="shared" si="35"/>
        <v>44286</v>
      </c>
      <c r="D488" s="105" t="s">
        <v>578</v>
      </c>
      <c r="E488" s="494">
        <v>1</v>
      </c>
      <c r="F488" s="105" t="s">
        <v>827</v>
      </c>
      <c r="H488" s="105">
        <f>'Справка 6'!D40</f>
        <v>1161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79">
        <f t="shared" si="35"/>
        <v>44286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79">
        <f t="shared" si="35"/>
        <v>44286</v>
      </c>
      <c r="D490" s="105" t="s">
        <v>583</v>
      </c>
      <c r="E490" s="494">
        <v>1</v>
      </c>
      <c r="F490" s="105" t="s">
        <v>582</v>
      </c>
      <c r="H490" s="105">
        <f>'Справка 6'!D42</f>
        <v>1161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79">
        <f t="shared" si="35"/>
        <v>44286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79">
        <f t="shared" si="35"/>
        <v>44286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79">
        <f t="shared" si="35"/>
        <v>44286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79">
        <f t="shared" si="35"/>
        <v>44286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79">
        <f t="shared" si="35"/>
        <v>44286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79">
        <f t="shared" si="35"/>
        <v>44286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79">
        <f t="shared" si="35"/>
        <v>44286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79">
        <f t="shared" si="35"/>
        <v>44286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79">
        <f t="shared" si="35"/>
        <v>44286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79">
        <f t="shared" si="35"/>
        <v>44286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79">
        <f t="shared" si="35"/>
        <v>44286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79">
        <f t="shared" si="35"/>
        <v>44286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79">
        <f t="shared" si="35"/>
        <v>44286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79">
        <f t="shared" si="35"/>
        <v>44286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79">
        <f t="shared" si="35"/>
        <v>44286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79">
        <f t="shared" si="35"/>
        <v>44286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79">
        <f t="shared" si="35"/>
        <v>44286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79">
        <f t="shared" si="35"/>
        <v>44286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79">
        <f t="shared" si="35"/>
        <v>44286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79">
        <f t="shared" si="35"/>
        <v>44286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79">
        <f t="shared" si="35"/>
        <v>44286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79">
        <f t="shared" si="35"/>
        <v>44286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79">
        <f t="shared" si="35"/>
        <v>44286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79">
        <f t="shared" si="35"/>
        <v>44286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79">
        <f t="shared" si="35"/>
        <v>44286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79">
        <f t="shared" si="35"/>
        <v>44286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79">
        <f t="shared" si="35"/>
        <v>44286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79">
        <f t="shared" si="35"/>
        <v>44286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79">
        <f t="shared" si="35"/>
        <v>44286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79">
        <f t="shared" si="35"/>
        <v>44286</v>
      </c>
      <c r="D520" s="105" t="s">
        <v>583</v>
      </c>
      <c r="E520" s="494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79">
        <f t="shared" si="35"/>
        <v>44286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79">
        <f t="shared" si="35"/>
        <v>44286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79">
        <f t="shared" si="35"/>
        <v>44286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79">
        <f t="shared" si="35"/>
        <v>44286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79">
        <f aca="true" t="shared" si="38" ref="C525:C588">endDate</f>
        <v>44286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79">
        <f t="shared" si="38"/>
        <v>44286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79">
        <f t="shared" si="38"/>
        <v>44286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79">
        <f t="shared" si="38"/>
        <v>44286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79">
        <f t="shared" si="38"/>
        <v>44286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79">
        <f t="shared" si="38"/>
        <v>44286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79">
        <f t="shared" si="38"/>
        <v>44286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79">
        <f t="shared" si="38"/>
        <v>44286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79">
        <f t="shared" si="38"/>
        <v>44286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79">
        <f t="shared" si="38"/>
        <v>44286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79">
        <f t="shared" si="38"/>
        <v>44286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79">
        <f t="shared" si="38"/>
        <v>44286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79">
        <f t="shared" si="38"/>
        <v>44286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79">
        <f t="shared" si="38"/>
        <v>44286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79">
        <f t="shared" si="38"/>
        <v>44286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79">
        <f t="shared" si="38"/>
        <v>44286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79">
        <f t="shared" si="38"/>
        <v>44286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79">
        <f t="shared" si="38"/>
        <v>44286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79">
        <f t="shared" si="38"/>
        <v>44286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79">
        <f t="shared" si="38"/>
        <v>44286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79">
        <f t="shared" si="38"/>
        <v>44286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79">
        <f t="shared" si="38"/>
        <v>44286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79">
        <f t="shared" si="38"/>
        <v>44286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79">
        <f t="shared" si="38"/>
        <v>44286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79">
        <f t="shared" si="38"/>
        <v>44286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79">
        <f t="shared" si="38"/>
        <v>44286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79">
        <f t="shared" si="38"/>
        <v>44286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79">
        <f t="shared" si="38"/>
        <v>44286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79">
        <f t="shared" si="38"/>
        <v>44286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79">
        <f t="shared" si="38"/>
        <v>44286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79">
        <f t="shared" si="38"/>
        <v>44286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79">
        <f t="shared" si="38"/>
        <v>44286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79">
        <f t="shared" si="38"/>
        <v>44286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79">
        <f t="shared" si="38"/>
        <v>44286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79">
        <f t="shared" si="38"/>
        <v>44286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79">
        <f t="shared" si="38"/>
        <v>44286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79">
        <f t="shared" si="38"/>
        <v>44286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79">
        <f t="shared" si="38"/>
        <v>44286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79">
        <f t="shared" si="38"/>
        <v>44286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79">
        <f t="shared" si="38"/>
        <v>44286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79">
        <f t="shared" si="38"/>
        <v>44286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79">
        <f t="shared" si="38"/>
        <v>44286</v>
      </c>
      <c r="D566" s="105" t="s">
        <v>560</v>
      </c>
      <c r="E566" s="494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79">
        <f t="shared" si="38"/>
        <v>44286</v>
      </c>
      <c r="D567" s="105" t="s">
        <v>562</v>
      </c>
      <c r="E567" s="494">
        <v>4</v>
      </c>
      <c r="F567" s="105" t="s">
        <v>561</v>
      </c>
      <c r="H567" s="105">
        <f>'Справка 6'!G29</f>
        <v>1161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79">
        <f t="shared" si="38"/>
        <v>44286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79">
        <f t="shared" si="38"/>
        <v>44286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79">
        <f t="shared" si="38"/>
        <v>44286</v>
      </c>
      <c r="D570" s="105" t="s">
        <v>565</v>
      </c>
      <c r="E570" s="494">
        <v>4</v>
      </c>
      <c r="F570" s="105" t="s">
        <v>113</v>
      </c>
      <c r="H570" s="105">
        <f>'Справка 6'!G32</f>
        <v>1161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79">
        <f t="shared" si="38"/>
        <v>44286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79">
        <f t="shared" si="38"/>
        <v>44286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79">
        <f t="shared" si="38"/>
        <v>44286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79">
        <f t="shared" si="38"/>
        <v>44286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79">
        <f t="shared" si="38"/>
        <v>44286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79">
        <f t="shared" si="38"/>
        <v>44286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79">
        <f t="shared" si="38"/>
        <v>44286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79">
        <f t="shared" si="38"/>
        <v>44286</v>
      </c>
      <c r="D578" s="105" t="s">
        <v>578</v>
      </c>
      <c r="E578" s="494">
        <v>4</v>
      </c>
      <c r="F578" s="105" t="s">
        <v>827</v>
      </c>
      <c r="H578" s="105">
        <f>'Справка 6'!G40</f>
        <v>1161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79">
        <f t="shared" si="38"/>
        <v>44286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79">
        <f t="shared" si="38"/>
        <v>44286</v>
      </c>
      <c r="D580" s="105" t="s">
        <v>583</v>
      </c>
      <c r="E580" s="494">
        <v>4</v>
      </c>
      <c r="F580" s="105" t="s">
        <v>582</v>
      </c>
      <c r="H580" s="105">
        <f>'Справка 6'!G42</f>
        <v>1161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79">
        <f t="shared" si="38"/>
        <v>44286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79">
        <f t="shared" si="38"/>
        <v>44286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79">
        <f t="shared" si="38"/>
        <v>44286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79">
        <f t="shared" si="38"/>
        <v>44286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79">
        <f t="shared" si="38"/>
        <v>44286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79">
        <f t="shared" si="38"/>
        <v>44286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79">
        <f t="shared" si="38"/>
        <v>44286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79">
        <f t="shared" si="38"/>
        <v>44286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79">
        <f aca="true" t="shared" si="41" ref="C589:C652">endDate</f>
        <v>44286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79">
        <f t="shared" si="41"/>
        <v>44286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79">
        <f t="shared" si="41"/>
        <v>44286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79">
        <f t="shared" si="41"/>
        <v>44286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79">
        <f t="shared" si="41"/>
        <v>44286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79">
        <f t="shared" si="41"/>
        <v>44286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79">
        <f t="shared" si="41"/>
        <v>44286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79">
        <f t="shared" si="41"/>
        <v>44286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79">
        <f t="shared" si="41"/>
        <v>44286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79">
        <f t="shared" si="41"/>
        <v>44286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79">
        <f t="shared" si="41"/>
        <v>44286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79">
        <f t="shared" si="41"/>
        <v>44286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79">
        <f t="shared" si="41"/>
        <v>44286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79">
        <f t="shared" si="41"/>
        <v>44286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79">
        <f t="shared" si="41"/>
        <v>44286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79">
        <f t="shared" si="41"/>
        <v>44286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79">
        <f t="shared" si="41"/>
        <v>44286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79">
        <f t="shared" si="41"/>
        <v>44286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79">
        <f t="shared" si="41"/>
        <v>44286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79">
        <f t="shared" si="41"/>
        <v>44286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79">
        <f t="shared" si="41"/>
        <v>44286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79">
        <f t="shared" si="41"/>
        <v>44286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79">
        <f t="shared" si="41"/>
        <v>44286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79">
        <f t="shared" si="41"/>
        <v>44286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79">
        <f t="shared" si="41"/>
        <v>44286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79">
        <f t="shared" si="41"/>
        <v>44286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79">
        <f t="shared" si="41"/>
        <v>44286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79">
        <f t="shared" si="41"/>
        <v>44286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79">
        <f t="shared" si="41"/>
        <v>44286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79">
        <f t="shared" si="41"/>
        <v>44286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79">
        <f t="shared" si="41"/>
        <v>44286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79">
        <f t="shared" si="41"/>
        <v>44286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79">
        <f t="shared" si="41"/>
        <v>44286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79">
        <f t="shared" si="41"/>
        <v>44286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79">
        <f t="shared" si="41"/>
        <v>44286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79">
        <f t="shared" si="41"/>
        <v>44286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79">
        <f t="shared" si="41"/>
        <v>44286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79">
        <f t="shared" si="41"/>
        <v>44286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79">
        <f t="shared" si="41"/>
        <v>44286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79">
        <f t="shared" si="41"/>
        <v>44286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79">
        <f t="shared" si="41"/>
        <v>44286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79">
        <f t="shared" si="41"/>
        <v>44286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79">
        <f t="shared" si="41"/>
        <v>44286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79">
        <f t="shared" si="41"/>
        <v>44286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79">
        <f t="shared" si="41"/>
        <v>44286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79">
        <f t="shared" si="41"/>
        <v>44286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79">
        <f t="shared" si="41"/>
        <v>44286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79">
        <f t="shared" si="41"/>
        <v>44286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79">
        <f t="shared" si="41"/>
        <v>44286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79">
        <f t="shared" si="41"/>
        <v>44286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79">
        <f t="shared" si="41"/>
        <v>44286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79">
        <f t="shared" si="41"/>
        <v>44286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79">
        <f t="shared" si="41"/>
        <v>44286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79">
        <f t="shared" si="41"/>
        <v>44286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79">
        <f t="shared" si="41"/>
        <v>44286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79">
        <f t="shared" si="41"/>
        <v>44286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79">
        <f t="shared" si="41"/>
        <v>44286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79">
        <f t="shared" si="41"/>
        <v>44286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79">
        <f t="shared" si="41"/>
        <v>44286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79">
        <f t="shared" si="41"/>
        <v>44286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79">
        <f t="shared" si="41"/>
        <v>44286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79">
        <f t="shared" si="41"/>
        <v>44286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79">
        <f t="shared" si="41"/>
        <v>44286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79">
        <f t="shared" si="41"/>
        <v>44286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79">
        <f aca="true" t="shared" si="44" ref="C653:C716">endDate</f>
        <v>44286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79">
        <f t="shared" si="44"/>
        <v>44286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79">
        <f t="shared" si="44"/>
        <v>44286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79">
        <f t="shared" si="44"/>
        <v>44286</v>
      </c>
      <c r="D656" s="105" t="s">
        <v>560</v>
      </c>
      <c r="E656" s="494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79">
        <f t="shared" si="44"/>
        <v>44286</v>
      </c>
      <c r="D657" s="105" t="s">
        <v>562</v>
      </c>
      <c r="E657" s="494">
        <v>7</v>
      </c>
      <c r="F657" s="105" t="s">
        <v>561</v>
      </c>
      <c r="H657" s="105">
        <f>'Справка 6'!J29</f>
        <v>1161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79">
        <f t="shared" si="44"/>
        <v>44286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79">
        <f t="shared" si="44"/>
        <v>44286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79">
        <f t="shared" si="44"/>
        <v>44286</v>
      </c>
      <c r="D660" s="105" t="s">
        <v>565</v>
      </c>
      <c r="E660" s="494">
        <v>7</v>
      </c>
      <c r="F660" s="105" t="s">
        <v>113</v>
      </c>
      <c r="H660" s="105">
        <f>'Справка 6'!J32</f>
        <v>1161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79">
        <f t="shared" si="44"/>
        <v>44286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79">
        <f t="shared" si="44"/>
        <v>44286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79">
        <f t="shared" si="44"/>
        <v>44286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79">
        <f t="shared" si="44"/>
        <v>44286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79">
        <f t="shared" si="44"/>
        <v>44286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79">
        <f t="shared" si="44"/>
        <v>44286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79">
        <f t="shared" si="44"/>
        <v>44286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79">
        <f t="shared" si="44"/>
        <v>44286</v>
      </c>
      <c r="D668" s="105" t="s">
        <v>578</v>
      </c>
      <c r="E668" s="494">
        <v>7</v>
      </c>
      <c r="F668" s="105" t="s">
        <v>827</v>
      </c>
      <c r="H668" s="105">
        <f>'Справка 6'!J40</f>
        <v>1161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79">
        <f t="shared" si="44"/>
        <v>44286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79">
        <f t="shared" si="44"/>
        <v>44286</v>
      </c>
      <c r="D670" s="105" t="s">
        <v>583</v>
      </c>
      <c r="E670" s="494">
        <v>7</v>
      </c>
      <c r="F670" s="105" t="s">
        <v>582</v>
      </c>
      <c r="H670" s="105">
        <f>'Справка 6'!J42</f>
        <v>1161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79">
        <f t="shared" si="44"/>
        <v>44286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79">
        <f t="shared" si="44"/>
        <v>44286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79">
        <f t="shared" si="44"/>
        <v>44286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79">
        <f t="shared" si="44"/>
        <v>44286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79">
        <f t="shared" si="44"/>
        <v>44286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79">
        <f t="shared" si="44"/>
        <v>44286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79">
        <f t="shared" si="44"/>
        <v>44286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79">
        <f t="shared" si="44"/>
        <v>44286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79">
        <f t="shared" si="44"/>
        <v>44286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79">
        <f t="shared" si="44"/>
        <v>44286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79">
        <f t="shared" si="44"/>
        <v>44286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79">
        <f t="shared" si="44"/>
        <v>44286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79">
        <f t="shared" si="44"/>
        <v>44286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79">
        <f t="shared" si="44"/>
        <v>44286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79">
        <f t="shared" si="44"/>
        <v>44286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79">
        <f t="shared" si="44"/>
        <v>44286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79">
        <f t="shared" si="44"/>
        <v>44286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79">
        <f t="shared" si="44"/>
        <v>44286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79">
        <f t="shared" si="44"/>
        <v>44286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79">
        <f t="shared" si="44"/>
        <v>44286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79">
        <f t="shared" si="44"/>
        <v>44286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79">
        <f t="shared" si="44"/>
        <v>44286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79">
        <f t="shared" si="44"/>
        <v>44286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79">
        <f t="shared" si="44"/>
        <v>44286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79">
        <f t="shared" si="44"/>
        <v>44286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79">
        <f t="shared" si="44"/>
        <v>44286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79">
        <f t="shared" si="44"/>
        <v>44286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79">
        <f t="shared" si="44"/>
        <v>44286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79">
        <f t="shared" si="44"/>
        <v>44286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79">
        <f t="shared" si="44"/>
        <v>44286</v>
      </c>
      <c r="D700" s="105" t="s">
        <v>583</v>
      </c>
      <c r="E700" s="494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79">
        <f t="shared" si="44"/>
        <v>44286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79">
        <f t="shared" si="44"/>
        <v>44286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79">
        <f t="shared" si="44"/>
        <v>44286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79">
        <f t="shared" si="44"/>
        <v>44286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79">
        <f t="shared" si="44"/>
        <v>44286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79">
        <f t="shared" si="44"/>
        <v>44286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79">
        <f t="shared" si="44"/>
        <v>44286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79">
        <f t="shared" si="44"/>
        <v>44286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79">
        <f t="shared" si="44"/>
        <v>44286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79">
        <f t="shared" si="44"/>
        <v>44286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79">
        <f t="shared" si="44"/>
        <v>44286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79">
        <f t="shared" si="44"/>
        <v>44286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79">
        <f t="shared" si="44"/>
        <v>44286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79">
        <f t="shared" si="44"/>
        <v>44286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79">
        <f t="shared" si="44"/>
        <v>44286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79">
        <f t="shared" si="44"/>
        <v>44286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79">
        <f aca="true" t="shared" si="47" ref="C717:C780">endDate</f>
        <v>44286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79">
        <f t="shared" si="47"/>
        <v>44286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79">
        <f t="shared" si="47"/>
        <v>44286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79">
        <f t="shared" si="47"/>
        <v>44286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79">
        <f t="shared" si="47"/>
        <v>44286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79">
        <f t="shared" si="47"/>
        <v>44286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79">
        <f t="shared" si="47"/>
        <v>44286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79">
        <f t="shared" si="47"/>
        <v>44286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79">
        <f t="shared" si="47"/>
        <v>44286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79">
        <f t="shared" si="47"/>
        <v>44286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79">
        <f t="shared" si="47"/>
        <v>44286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79">
        <f t="shared" si="47"/>
        <v>44286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79">
        <f t="shared" si="47"/>
        <v>44286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79">
        <f t="shared" si="47"/>
        <v>44286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79">
        <f t="shared" si="47"/>
        <v>44286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79">
        <f t="shared" si="47"/>
        <v>44286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79">
        <f t="shared" si="47"/>
        <v>44286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79">
        <f t="shared" si="47"/>
        <v>44286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79">
        <f t="shared" si="47"/>
        <v>44286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79">
        <f t="shared" si="47"/>
        <v>44286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79">
        <f t="shared" si="47"/>
        <v>44286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79">
        <f t="shared" si="47"/>
        <v>44286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79">
        <f t="shared" si="47"/>
        <v>44286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79">
        <f t="shared" si="47"/>
        <v>44286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79">
        <f t="shared" si="47"/>
        <v>44286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79">
        <f t="shared" si="47"/>
        <v>44286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79">
        <f t="shared" si="47"/>
        <v>44286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79">
        <f t="shared" si="47"/>
        <v>44286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79">
        <f t="shared" si="47"/>
        <v>44286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79">
        <f t="shared" si="47"/>
        <v>44286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79">
        <f t="shared" si="47"/>
        <v>44286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79">
        <f t="shared" si="47"/>
        <v>44286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79">
        <f t="shared" si="47"/>
        <v>44286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79">
        <f t="shared" si="47"/>
        <v>44286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79">
        <f t="shared" si="47"/>
        <v>44286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79">
        <f t="shared" si="47"/>
        <v>44286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79">
        <f t="shared" si="47"/>
        <v>44286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79">
        <f t="shared" si="47"/>
        <v>44286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79">
        <f t="shared" si="47"/>
        <v>44286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79">
        <f t="shared" si="47"/>
        <v>44286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79">
        <f t="shared" si="47"/>
        <v>44286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79">
        <f t="shared" si="47"/>
        <v>44286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79">
        <f t="shared" si="47"/>
        <v>44286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79">
        <f t="shared" si="47"/>
        <v>44286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79">
        <f t="shared" si="47"/>
        <v>44286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79">
        <f t="shared" si="47"/>
        <v>44286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79">
        <f t="shared" si="47"/>
        <v>44286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79">
        <f t="shared" si="47"/>
        <v>44286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79">
        <f t="shared" si="47"/>
        <v>44286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79">
        <f t="shared" si="47"/>
        <v>44286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79">
        <f t="shared" si="47"/>
        <v>44286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79">
        <f t="shared" si="47"/>
        <v>44286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79">
        <f t="shared" si="47"/>
        <v>44286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79">
        <f t="shared" si="47"/>
        <v>44286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79">
        <f t="shared" si="47"/>
        <v>44286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79">
        <f t="shared" si="47"/>
        <v>44286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79">
        <f t="shared" si="47"/>
        <v>44286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79">
        <f t="shared" si="47"/>
        <v>44286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79">
        <f t="shared" si="47"/>
        <v>44286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79">
        <f t="shared" si="47"/>
        <v>44286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79">
        <f t="shared" si="47"/>
        <v>44286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79">
        <f t="shared" si="47"/>
        <v>44286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79">
        <f t="shared" si="47"/>
        <v>44286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79">
        <f t="shared" si="47"/>
        <v>44286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79">
        <f aca="true" t="shared" si="50" ref="C781:C844">endDate</f>
        <v>44286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79">
        <f t="shared" si="50"/>
        <v>44286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79">
        <f t="shared" si="50"/>
        <v>44286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79">
        <f t="shared" si="50"/>
        <v>44286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79">
        <f t="shared" si="50"/>
        <v>44286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79">
        <f t="shared" si="50"/>
        <v>44286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79">
        <f t="shared" si="50"/>
        <v>44286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79">
        <f t="shared" si="50"/>
        <v>44286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79">
        <f t="shared" si="50"/>
        <v>44286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79">
        <f t="shared" si="50"/>
        <v>44286</v>
      </c>
      <c r="D790" s="105" t="s">
        <v>583</v>
      </c>
      <c r="E790" s="494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79">
        <f t="shared" si="50"/>
        <v>44286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79">
        <f t="shared" si="50"/>
        <v>44286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79">
        <f t="shared" si="50"/>
        <v>44286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79">
        <f t="shared" si="50"/>
        <v>44286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79">
        <f t="shared" si="50"/>
        <v>44286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79">
        <f t="shared" si="50"/>
        <v>44286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79">
        <f t="shared" si="50"/>
        <v>44286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79">
        <f t="shared" si="50"/>
        <v>44286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79">
        <f t="shared" si="50"/>
        <v>44286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79">
        <f t="shared" si="50"/>
        <v>44286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79">
        <f t="shared" si="50"/>
        <v>44286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79">
        <f t="shared" si="50"/>
        <v>44286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79">
        <f t="shared" si="50"/>
        <v>44286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79">
        <f t="shared" si="50"/>
        <v>44286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79">
        <f t="shared" si="50"/>
        <v>44286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79">
        <f t="shared" si="50"/>
        <v>44286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79">
        <f t="shared" si="50"/>
        <v>44286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79">
        <f t="shared" si="50"/>
        <v>44286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79">
        <f t="shared" si="50"/>
        <v>44286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79">
        <f t="shared" si="50"/>
        <v>44286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79">
        <f t="shared" si="50"/>
        <v>44286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79">
        <f t="shared" si="50"/>
        <v>44286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79">
        <f t="shared" si="50"/>
        <v>44286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79">
        <f t="shared" si="50"/>
        <v>44286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79">
        <f t="shared" si="50"/>
        <v>44286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79">
        <f t="shared" si="50"/>
        <v>44286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79">
        <f t="shared" si="50"/>
        <v>44286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79">
        <f t="shared" si="50"/>
        <v>44286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79">
        <f t="shared" si="50"/>
        <v>44286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79">
        <f t="shared" si="50"/>
        <v>44286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79">
        <f t="shared" si="50"/>
        <v>44286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79">
        <f t="shared" si="50"/>
        <v>44286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79">
        <f t="shared" si="50"/>
        <v>44286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79">
        <f t="shared" si="50"/>
        <v>44286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79">
        <f t="shared" si="50"/>
        <v>44286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79">
        <f t="shared" si="50"/>
        <v>44286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79">
        <f t="shared" si="50"/>
        <v>44286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79">
        <f t="shared" si="50"/>
        <v>44286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79">
        <f t="shared" si="50"/>
        <v>44286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79">
        <f t="shared" si="50"/>
        <v>44286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79">
        <f t="shared" si="50"/>
        <v>44286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79">
        <f t="shared" si="50"/>
        <v>44286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79">
        <f t="shared" si="50"/>
        <v>44286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79">
        <f t="shared" si="50"/>
        <v>44286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79">
        <f t="shared" si="50"/>
        <v>44286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79">
        <f t="shared" si="50"/>
        <v>44286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79">
        <f t="shared" si="50"/>
        <v>44286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79">
        <f t="shared" si="50"/>
        <v>44286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79">
        <f t="shared" si="50"/>
        <v>44286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79">
        <f t="shared" si="50"/>
        <v>44286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79">
        <f t="shared" si="50"/>
        <v>44286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79">
        <f t="shared" si="50"/>
        <v>44286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79">
        <f t="shared" si="50"/>
        <v>44286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79">
        <f t="shared" si="50"/>
        <v>44286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79">
        <f aca="true" t="shared" si="53" ref="C845:C910">endDate</f>
        <v>44286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79">
        <f t="shared" si="53"/>
        <v>44286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79">
        <f t="shared" si="53"/>
        <v>44286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79">
        <f t="shared" si="53"/>
        <v>44286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79">
        <f t="shared" si="53"/>
        <v>44286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79">
        <f t="shared" si="53"/>
        <v>44286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79">
        <f t="shared" si="53"/>
        <v>44286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79">
        <f t="shared" si="53"/>
        <v>44286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79">
        <f t="shared" si="53"/>
        <v>44286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79">
        <f t="shared" si="53"/>
        <v>44286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79">
        <f t="shared" si="53"/>
        <v>44286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79">
        <f t="shared" si="53"/>
        <v>44286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79">
        <f t="shared" si="53"/>
        <v>44286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79">
        <f t="shared" si="53"/>
        <v>44286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79">
        <f t="shared" si="53"/>
        <v>44286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79">
        <f t="shared" si="53"/>
        <v>44286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79">
        <f t="shared" si="53"/>
        <v>44286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79">
        <f t="shared" si="53"/>
        <v>44286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79">
        <f t="shared" si="53"/>
        <v>44286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79">
        <f t="shared" si="53"/>
        <v>44286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79">
        <f t="shared" si="53"/>
        <v>44286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79">
        <f t="shared" si="53"/>
        <v>44286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79">
        <f t="shared" si="53"/>
        <v>44286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79">
        <f t="shared" si="53"/>
        <v>44286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79">
        <f t="shared" si="53"/>
        <v>44286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79">
        <f t="shared" si="53"/>
        <v>44286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79">
        <f t="shared" si="53"/>
        <v>44286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79">
        <f t="shared" si="53"/>
        <v>44286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79">
        <f t="shared" si="53"/>
        <v>44286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79">
        <f t="shared" si="53"/>
        <v>44286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79">
        <f t="shared" si="53"/>
        <v>44286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79">
        <f t="shared" si="53"/>
        <v>44286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79">
        <f t="shared" si="53"/>
        <v>44286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79">
        <f t="shared" si="53"/>
        <v>44286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79">
        <f t="shared" si="53"/>
        <v>44286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79">
        <f t="shared" si="53"/>
        <v>44286</v>
      </c>
      <c r="D880" s="105" t="s">
        <v>583</v>
      </c>
      <c r="E880" s="494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79">
        <f t="shared" si="53"/>
        <v>44286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79">
        <f t="shared" si="53"/>
        <v>44286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79">
        <f t="shared" si="53"/>
        <v>44286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79">
        <f t="shared" si="53"/>
        <v>44286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79">
        <f t="shared" si="53"/>
        <v>44286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79">
        <f t="shared" si="53"/>
        <v>44286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79">
        <f t="shared" si="53"/>
        <v>44286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79">
        <f t="shared" si="53"/>
        <v>44286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79">
        <f t="shared" si="53"/>
        <v>44286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79">
        <f t="shared" si="53"/>
        <v>44286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79">
        <f t="shared" si="53"/>
        <v>44286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79">
        <f t="shared" si="53"/>
        <v>44286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79">
        <f t="shared" si="53"/>
        <v>44286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79">
        <f t="shared" si="53"/>
        <v>44286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79">
        <f t="shared" si="53"/>
        <v>44286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79">
        <f t="shared" si="53"/>
        <v>44286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79">
        <f t="shared" si="53"/>
        <v>44286</v>
      </c>
      <c r="D897" s="105" t="s">
        <v>562</v>
      </c>
      <c r="E897" s="494">
        <v>15</v>
      </c>
      <c r="F897" s="105" t="s">
        <v>561</v>
      </c>
      <c r="H897" s="105">
        <f>'Справка 6'!R29</f>
        <v>1161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79">
        <f t="shared" si="53"/>
        <v>44286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79">
        <f t="shared" si="53"/>
        <v>44286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79">
        <f t="shared" si="53"/>
        <v>44286</v>
      </c>
      <c r="D900" s="105" t="s">
        <v>565</v>
      </c>
      <c r="E900" s="494">
        <v>15</v>
      </c>
      <c r="F900" s="105" t="s">
        <v>113</v>
      </c>
      <c r="H900" s="105">
        <f>'Справка 6'!R32</f>
        <v>1161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79">
        <f t="shared" si="53"/>
        <v>44286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79">
        <f t="shared" si="53"/>
        <v>44286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79">
        <f t="shared" si="53"/>
        <v>44286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79">
        <f t="shared" si="53"/>
        <v>44286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79">
        <f t="shared" si="53"/>
        <v>44286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79">
        <f t="shared" si="53"/>
        <v>44286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79">
        <f t="shared" si="53"/>
        <v>44286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79">
        <f t="shared" si="53"/>
        <v>44286</v>
      </c>
      <c r="D908" s="105" t="s">
        <v>578</v>
      </c>
      <c r="E908" s="494">
        <v>15</v>
      </c>
      <c r="F908" s="105" t="s">
        <v>827</v>
      </c>
      <c r="H908" s="105">
        <f>'Справка 6'!R40</f>
        <v>1161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79">
        <f t="shared" si="53"/>
        <v>44286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79">
        <f t="shared" si="53"/>
        <v>44286</v>
      </c>
      <c r="D910" s="105" t="s">
        <v>583</v>
      </c>
      <c r="E910" s="494">
        <v>15</v>
      </c>
      <c r="F910" s="105" t="s">
        <v>582</v>
      </c>
      <c r="H910" s="105">
        <f>'Справка 6'!R42</f>
        <v>1161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79">
        <f aca="true" t="shared" si="56" ref="C912:C975">endDate</f>
        <v>44286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79">
        <f t="shared" si="56"/>
        <v>44286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79">
        <f t="shared" si="56"/>
        <v>44286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79">
        <f t="shared" si="56"/>
        <v>44286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79">
        <f t="shared" si="56"/>
        <v>44286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79">
        <f t="shared" si="56"/>
        <v>44286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79">
        <f t="shared" si="56"/>
        <v>44286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79">
        <f t="shared" si="56"/>
        <v>44286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79">
        <f t="shared" si="56"/>
        <v>44286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79">
        <f t="shared" si="56"/>
        <v>44286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79">
        <f t="shared" si="56"/>
        <v>44286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79">
        <f t="shared" si="56"/>
        <v>44286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79">
        <f t="shared" si="56"/>
        <v>44286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79">
        <f t="shared" si="56"/>
        <v>44286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79">
        <f t="shared" si="56"/>
        <v>44286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79">
        <f t="shared" si="56"/>
        <v>44286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79">
        <f t="shared" si="56"/>
        <v>44286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79">
        <f t="shared" si="56"/>
        <v>44286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79">
        <f t="shared" si="56"/>
        <v>44286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79">
        <f t="shared" si="56"/>
        <v>44286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79">
        <f t="shared" si="56"/>
        <v>44286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79">
        <f t="shared" si="56"/>
        <v>44286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79">
        <f t="shared" si="56"/>
        <v>44286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79">
        <f t="shared" si="56"/>
        <v>44286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79">
        <f t="shared" si="56"/>
        <v>44286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79">
        <f t="shared" si="56"/>
        <v>44286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193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79">
        <f t="shared" si="56"/>
        <v>44286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79">
        <f t="shared" si="56"/>
        <v>44286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79">
        <f t="shared" si="56"/>
        <v>44286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79">
        <f t="shared" si="56"/>
        <v>44286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193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79">
        <f t="shared" si="56"/>
        <v>44286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193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79">
        <f t="shared" si="56"/>
        <v>44286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193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79">
        <f t="shared" si="56"/>
        <v>44286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79">
        <f t="shared" si="56"/>
        <v>44286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79">
        <f t="shared" si="56"/>
        <v>44286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79">
        <f t="shared" si="56"/>
        <v>44286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79">
        <f t="shared" si="56"/>
        <v>44286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79">
        <f t="shared" si="56"/>
        <v>44286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79">
        <f t="shared" si="56"/>
        <v>44286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79">
        <f t="shared" si="56"/>
        <v>44286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79">
        <f t="shared" si="56"/>
        <v>44286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79">
        <f t="shared" si="56"/>
        <v>44286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79">
        <f t="shared" si="56"/>
        <v>44286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79">
        <f t="shared" si="56"/>
        <v>44286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79">
        <f t="shared" si="56"/>
        <v>44286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79">
        <f t="shared" si="56"/>
        <v>44286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79">
        <f t="shared" si="56"/>
        <v>44286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79">
        <f t="shared" si="56"/>
        <v>44286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79">
        <f t="shared" si="56"/>
        <v>44286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79">
        <f t="shared" si="56"/>
        <v>44286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79">
        <f t="shared" si="56"/>
        <v>44286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79">
        <f t="shared" si="56"/>
        <v>44286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79">
        <f t="shared" si="56"/>
        <v>44286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79">
        <f t="shared" si="56"/>
        <v>44286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79">
        <f t="shared" si="56"/>
        <v>44286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79">
        <f t="shared" si="56"/>
        <v>44286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79">
        <f t="shared" si="56"/>
        <v>44286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79">
        <f t="shared" si="56"/>
        <v>44286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193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79">
        <f t="shared" si="56"/>
        <v>44286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79">
        <f t="shared" si="56"/>
        <v>44286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79">
        <f t="shared" si="56"/>
        <v>44286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79">
        <f t="shared" si="56"/>
        <v>44286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193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79">
        <f t="shared" si="56"/>
        <v>44286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193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79">
        <f t="shared" si="56"/>
        <v>44286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193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79">
        <f aca="true" t="shared" si="59" ref="C976:C1039">endDate</f>
        <v>44286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79">
        <f t="shared" si="59"/>
        <v>44286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79">
        <f t="shared" si="59"/>
        <v>44286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79">
        <f t="shared" si="59"/>
        <v>44286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79">
        <f t="shared" si="59"/>
        <v>44286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79">
        <f t="shared" si="59"/>
        <v>44286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79">
        <f t="shared" si="59"/>
        <v>44286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79">
        <f t="shared" si="59"/>
        <v>44286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79">
        <f t="shared" si="59"/>
        <v>44286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79">
        <f t="shared" si="59"/>
        <v>44286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79">
        <f t="shared" si="59"/>
        <v>44286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79">
        <f t="shared" si="59"/>
        <v>44286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79">
        <f t="shared" si="59"/>
        <v>44286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79">
        <f t="shared" si="59"/>
        <v>44286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79">
        <f t="shared" si="59"/>
        <v>44286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79">
        <f t="shared" si="59"/>
        <v>44286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79">
        <f t="shared" si="59"/>
        <v>44286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79">
        <f t="shared" si="59"/>
        <v>44286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79">
        <f t="shared" si="59"/>
        <v>44286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79">
        <f t="shared" si="59"/>
        <v>44286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79">
        <f t="shared" si="59"/>
        <v>44286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79">
        <f t="shared" si="59"/>
        <v>44286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79">
        <f t="shared" si="59"/>
        <v>44286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79">
        <f t="shared" si="59"/>
        <v>44286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79">
        <f t="shared" si="59"/>
        <v>44286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79">
        <f t="shared" si="59"/>
        <v>44286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79">
        <f t="shared" si="59"/>
        <v>44286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79">
        <f t="shared" si="59"/>
        <v>44286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79">
        <f t="shared" si="59"/>
        <v>44286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79">
        <f t="shared" si="59"/>
        <v>44286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79">
        <f t="shared" si="59"/>
        <v>44286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79">
        <f t="shared" si="59"/>
        <v>44286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79">
        <f t="shared" si="59"/>
        <v>44286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79">
        <f t="shared" si="59"/>
        <v>44286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79">
        <f t="shared" si="59"/>
        <v>44286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79">
        <f t="shared" si="59"/>
        <v>44286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79">
        <f t="shared" si="59"/>
        <v>44286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79">
        <f t="shared" si="59"/>
        <v>44286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79">
        <f t="shared" si="59"/>
        <v>44286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79">
        <f t="shared" si="59"/>
        <v>44286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79">
        <f t="shared" si="59"/>
        <v>44286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79">
        <f t="shared" si="59"/>
        <v>44286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79">
        <f t="shared" si="59"/>
        <v>44286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79">
        <f t="shared" si="59"/>
        <v>44286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1015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79">
        <f t="shared" si="59"/>
        <v>44286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79">
        <f t="shared" si="59"/>
        <v>44286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79">
        <f t="shared" si="59"/>
        <v>44286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1015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79">
        <f t="shared" si="59"/>
        <v>44286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79">
        <f t="shared" si="59"/>
        <v>44286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79">
        <f t="shared" si="59"/>
        <v>44286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79">
        <f t="shared" si="59"/>
        <v>44286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79">
        <f t="shared" si="59"/>
        <v>44286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79">
        <f t="shared" si="59"/>
        <v>44286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79">
        <f t="shared" si="59"/>
        <v>44286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79">
        <f t="shared" si="59"/>
        <v>44286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79">
        <f t="shared" si="59"/>
        <v>44286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79">
        <f t="shared" si="59"/>
        <v>44286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79">
        <f t="shared" si="59"/>
        <v>44286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9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79">
        <f t="shared" si="59"/>
        <v>44286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79">
        <f t="shared" si="59"/>
        <v>44286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9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79">
        <f t="shared" si="59"/>
        <v>44286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79">
        <f t="shared" si="59"/>
        <v>44286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79">
        <f t="shared" si="59"/>
        <v>44286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79">
        <f t="shared" si="59"/>
        <v>44286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79">
        <f aca="true" t="shared" si="62" ref="C1040:C1103">endDate</f>
        <v>44286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0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79">
        <f t="shared" si="62"/>
        <v>44286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79">
        <f t="shared" si="62"/>
        <v>44286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79">
        <f t="shared" si="62"/>
        <v>44286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79">
        <f t="shared" si="62"/>
        <v>44286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79">
        <f t="shared" si="62"/>
        <v>44286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79">
        <f t="shared" si="62"/>
        <v>44286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79">
        <f t="shared" si="62"/>
        <v>44286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79">
        <f t="shared" si="62"/>
        <v>44286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13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79">
        <f t="shared" si="62"/>
        <v>44286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23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79">
        <f t="shared" si="62"/>
        <v>44286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1038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79">
        <f t="shared" si="62"/>
        <v>44286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79">
        <f t="shared" si="62"/>
        <v>44286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79">
        <f t="shared" si="62"/>
        <v>44286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79">
        <f t="shared" si="62"/>
        <v>44286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79">
        <f t="shared" si="62"/>
        <v>44286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79">
        <f t="shared" si="62"/>
        <v>44286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79">
        <f t="shared" si="62"/>
        <v>44286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79">
        <f t="shared" si="62"/>
        <v>44286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79">
        <f t="shared" si="62"/>
        <v>44286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79">
        <f t="shared" si="62"/>
        <v>44286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79">
        <f t="shared" si="62"/>
        <v>44286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79">
        <f t="shared" si="62"/>
        <v>44286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1015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79">
        <f t="shared" si="62"/>
        <v>44286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79">
        <f t="shared" si="62"/>
        <v>44286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79">
        <f t="shared" si="62"/>
        <v>44286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1015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79">
        <f t="shared" si="62"/>
        <v>44286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79">
        <f t="shared" si="62"/>
        <v>44286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79">
        <f t="shared" si="62"/>
        <v>44286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79">
        <f t="shared" si="62"/>
        <v>44286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79">
        <f t="shared" si="62"/>
        <v>44286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79">
        <f t="shared" si="62"/>
        <v>44286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79">
        <f t="shared" si="62"/>
        <v>44286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79">
        <f t="shared" si="62"/>
        <v>44286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79">
        <f t="shared" si="62"/>
        <v>44286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79">
        <f t="shared" si="62"/>
        <v>44286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79">
        <f t="shared" si="62"/>
        <v>44286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9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79">
        <f t="shared" si="62"/>
        <v>44286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79">
        <f t="shared" si="62"/>
        <v>44286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9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79">
        <f t="shared" si="62"/>
        <v>44286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79">
        <f t="shared" si="62"/>
        <v>44286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79">
        <f t="shared" si="62"/>
        <v>44286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79">
        <f t="shared" si="62"/>
        <v>44286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79">
        <f t="shared" si="62"/>
        <v>44286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0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79">
        <f t="shared" si="62"/>
        <v>44286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79">
        <f t="shared" si="62"/>
        <v>44286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79">
        <f t="shared" si="62"/>
        <v>44286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79">
        <f t="shared" si="62"/>
        <v>44286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79">
        <f t="shared" si="62"/>
        <v>44286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79">
        <f t="shared" si="62"/>
        <v>44286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79">
        <f t="shared" si="62"/>
        <v>44286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79">
        <f t="shared" si="62"/>
        <v>44286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13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79">
        <f t="shared" si="62"/>
        <v>44286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23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79">
        <f t="shared" si="62"/>
        <v>44286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1038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79">
        <f t="shared" si="62"/>
        <v>44286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79">
        <f t="shared" si="62"/>
        <v>44286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79">
        <f t="shared" si="62"/>
        <v>44286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79">
        <f t="shared" si="62"/>
        <v>44286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79">
        <f t="shared" si="62"/>
        <v>44286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79">
        <f t="shared" si="62"/>
        <v>44286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79">
        <f t="shared" si="62"/>
        <v>44286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79">
        <f t="shared" si="62"/>
        <v>44286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79">
        <f t="shared" si="62"/>
        <v>44286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79">
        <f t="shared" si="62"/>
        <v>44286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79">
        <f aca="true" t="shared" si="65" ref="C1104:C1167">endDate</f>
        <v>44286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79">
        <f t="shared" si="65"/>
        <v>44286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79">
        <f t="shared" si="65"/>
        <v>44286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79">
        <f t="shared" si="65"/>
        <v>44286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79">
        <f t="shared" si="65"/>
        <v>44286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79">
        <f t="shared" si="65"/>
        <v>44286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79">
        <f t="shared" si="65"/>
        <v>44286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79">
        <f t="shared" si="65"/>
        <v>44286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79">
        <f t="shared" si="65"/>
        <v>44286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79">
        <f t="shared" si="65"/>
        <v>44286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79">
        <f t="shared" si="65"/>
        <v>44286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79">
        <f t="shared" si="65"/>
        <v>44286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79">
        <f t="shared" si="65"/>
        <v>44286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79">
        <f t="shared" si="65"/>
        <v>44286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79">
        <f t="shared" si="65"/>
        <v>44286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79">
        <f t="shared" si="65"/>
        <v>44286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79">
        <f t="shared" si="65"/>
        <v>44286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79">
        <f t="shared" si="65"/>
        <v>44286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79">
        <f t="shared" si="65"/>
        <v>44286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79">
        <f t="shared" si="65"/>
        <v>44286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79">
        <f t="shared" si="65"/>
        <v>44286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79">
        <f t="shared" si="65"/>
        <v>44286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79">
        <f t="shared" si="65"/>
        <v>44286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79">
        <f t="shared" si="65"/>
        <v>44286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79">
        <f t="shared" si="65"/>
        <v>44286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79">
        <f t="shared" si="65"/>
        <v>44286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79">
        <f t="shared" si="65"/>
        <v>44286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79">
        <f t="shared" si="65"/>
        <v>44286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79">
        <f t="shared" si="65"/>
        <v>44286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79">
        <f t="shared" si="65"/>
        <v>44286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79">
        <f t="shared" si="65"/>
        <v>44286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79">
        <f t="shared" si="65"/>
        <v>44286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79">
        <f t="shared" si="65"/>
        <v>44286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0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79">
        <f t="shared" si="65"/>
        <v>44286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79">
        <f t="shared" si="65"/>
        <v>44286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79">
        <f t="shared" si="65"/>
        <v>44286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79">
        <f t="shared" si="65"/>
        <v>44286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79">
        <f t="shared" si="65"/>
        <v>44286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79">
        <f t="shared" si="65"/>
        <v>44286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79">
        <f t="shared" si="65"/>
        <v>44286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79">
        <f t="shared" si="65"/>
        <v>44286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79">
        <f t="shared" si="65"/>
        <v>44286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79">
        <f t="shared" si="65"/>
        <v>44286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79">
        <f t="shared" si="65"/>
        <v>44286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79">
        <f t="shared" si="65"/>
        <v>44286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79">
        <f t="shared" si="65"/>
        <v>44286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79">
        <f t="shared" si="65"/>
        <v>44286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79">
        <f t="shared" si="65"/>
        <v>44286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79">
        <f t="shared" si="65"/>
        <v>44286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79">
        <f t="shared" si="65"/>
        <v>44286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79">
        <f t="shared" si="65"/>
        <v>44286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79">
        <f t="shared" si="65"/>
        <v>44286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79">
        <f t="shared" si="65"/>
        <v>44286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79">
        <f t="shared" si="65"/>
        <v>44286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79">
        <f t="shared" si="65"/>
        <v>44286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79">
        <f t="shared" si="65"/>
        <v>44286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79">
        <f t="shared" si="65"/>
        <v>44286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79">
        <f t="shared" si="65"/>
        <v>44286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79">
        <f t="shared" si="65"/>
        <v>44286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79">
        <f t="shared" si="65"/>
        <v>44286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79">
        <f t="shared" si="65"/>
        <v>44286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79">
        <f t="shared" si="65"/>
        <v>44286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79">
        <f t="shared" si="65"/>
        <v>44286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79">
        <f t="shared" si="65"/>
        <v>44286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79">
        <f aca="true" t="shared" si="68" ref="C1168:C1195">endDate</f>
        <v>44286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79">
        <f t="shared" si="68"/>
        <v>44286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79">
        <f t="shared" si="68"/>
        <v>44286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79">
        <f t="shared" si="68"/>
        <v>44286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79">
        <f t="shared" si="68"/>
        <v>44286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79">
        <f t="shared" si="68"/>
        <v>44286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79">
        <f t="shared" si="68"/>
        <v>44286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79">
        <f t="shared" si="68"/>
        <v>44286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79">
        <f t="shared" si="68"/>
        <v>44286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79">
        <f t="shared" si="68"/>
        <v>44286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79">
        <f t="shared" si="68"/>
        <v>44286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79">
        <f t="shared" si="68"/>
        <v>44286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79">
        <f t="shared" si="68"/>
        <v>44286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79">
        <f t="shared" si="68"/>
        <v>44286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79">
        <f t="shared" si="68"/>
        <v>44286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79">
        <f t="shared" si="68"/>
        <v>44286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79">
        <f t="shared" si="68"/>
        <v>44286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79">
        <f t="shared" si="68"/>
        <v>44286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79">
        <f t="shared" si="68"/>
        <v>44286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79">
        <f t="shared" si="68"/>
        <v>44286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79">
        <f t="shared" si="68"/>
        <v>44286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79">
        <f t="shared" si="68"/>
        <v>44286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79">
        <f t="shared" si="68"/>
        <v>44286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79">
        <f t="shared" si="68"/>
        <v>44286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79">
        <f t="shared" si="68"/>
        <v>44286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79">
        <f t="shared" si="68"/>
        <v>44286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79">
        <f t="shared" si="68"/>
        <v>44286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79">
        <f t="shared" si="68"/>
        <v>44286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79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79">
        <f t="shared" si="71"/>
        <v>44286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79">
        <f t="shared" si="71"/>
        <v>44286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79">
        <f t="shared" si="71"/>
        <v>44286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79">
        <f t="shared" si="71"/>
        <v>44286</v>
      </c>
      <c r="D1201" s="105" t="s">
        <v>769</v>
      </c>
      <c r="E1201" s="105">
        <v>1</v>
      </c>
      <c r="F1201" s="105" t="s">
        <v>79</v>
      </c>
      <c r="H1201" s="496">
        <f>'Справка 8'!C17</f>
        <v>1161000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79">
        <f t="shared" si="71"/>
        <v>44286</v>
      </c>
      <c r="D1202" s="105" t="s">
        <v>770</v>
      </c>
      <c r="E1202" s="105">
        <v>1</v>
      </c>
      <c r="F1202" s="105" t="s">
        <v>761</v>
      </c>
      <c r="H1202" s="496">
        <f>'Справка 8'!C18</f>
        <v>1161000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79">
        <f t="shared" si="71"/>
        <v>44286</v>
      </c>
      <c r="D1203" s="105" t="s">
        <v>772</v>
      </c>
      <c r="E1203" s="105">
        <v>1</v>
      </c>
      <c r="F1203" s="105" t="s">
        <v>762</v>
      </c>
      <c r="H1203" s="496">
        <f>'Справка 8'!C20</f>
        <v>5682468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79">
        <f t="shared" si="71"/>
        <v>44286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79">
        <f t="shared" si="71"/>
        <v>44286</v>
      </c>
      <c r="D1205" s="105" t="s">
        <v>776</v>
      </c>
      <c r="E1205" s="105">
        <v>1</v>
      </c>
      <c r="F1205" s="105" t="s">
        <v>775</v>
      </c>
      <c r="H1205" s="496">
        <f>'Справка 8'!C22</f>
        <v>6038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79">
        <f t="shared" si="71"/>
        <v>44286</v>
      </c>
      <c r="D1206" s="105" t="s">
        <v>778</v>
      </c>
      <c r="E1206" s="105">
        <v>1</v>
      </c>
      <c r="F1206" s="105" t="s">
        <v>777</v>
      </c>
      <c r="H1206" s="496">
        <f>'Справка 8'!C23</f>
        <v>815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79">
        <f t="shared" si="71"/>
        <v>44286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79">
        <f t="shared" si="71"/>
        <v>44286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79">
        <f t="shared" si="71"/>
        <v>44286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79">
        <f t="shared" si="71"/>
        <v>44286</v>
      </c>
      <c r="D1210" s="105" t="s">
        <v>786</v>
      </c>
      <c r="E1210" s="105">
        <v>1</v>
      </c>
      <c r="F1210" s="105" t="s">
        <v>771</v>
      </c>
      <c r="H1210" s="496">
        <f>'Справка 8'!C27</f>
        <v>5689321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79">
        <f t="shared" si="71"/>
        <v>44286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79">
        <f t="shared" si="71"/>
        <v>44286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79">
        <f t="shared" si="71"/>
        <v>44286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79">
        <f t="shared" si="71"/>
        <v>44286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79">
        <f t="shared" si="71"/>
        <v>44286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79">
        <f t="shared" si="71"/>
        <v>44286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79">
        <f t="shared" si="71"/>
        <v>44286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79">
        <f t="shared" si="71"/>
        <v>44286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79">
        <f t="shared" si="71"/>
        <v>44286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79">
        <f t="shared" si="71"/>
        <v>44286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79">
        <f t="shared" si="71"/>
        <v>44286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79">
        <f t="shared" si="71"/>
        <v>44286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79">
        <f t="shared" si="71"/>
        <v>44286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79">
        <f t="shared" si="71"/>
        <v>44286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79">
        <f t="shared" si="71"/>
        <v>44286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79">
        <f t="shared" si="71"/>
        <v>44286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79">
        <f t="shared" si="71"/>
        <v>44286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79">
        <f t="shared" si="71"/>
        <v>44286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79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79">
        <f t="shared" si="74"/>
        <v>44286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79">
        <f t="shared" si="74"/>
        <v>44286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79">
        <f t="shared" si="74"/>
        <v>44286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79">
        <f t="shared" si="74"/>
        <v>44286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79">
        <f t="shared" si="74"/>
        <v>44286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79">
        <f t="shared" si="74"/>
        <v>44286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79">
        <f t="shared" si="74"/>
        <v>44286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79">
        <f t="shared" si="74"/>
        <v>44286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79">
        <f t="shared" si="74"/>
        <v>44286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79">
        <f t="shared" si="74"/>
        <v>44286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79">
        <f t="shared" si="74"/>
        <v>44286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79">
        <f t="shared" si="74"/>
        <v>44286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79">
        <f t="shared" si="74"/>
        <v>44286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79">
        <f t="shared" si="74"/>
        <v>44286</v>
      </c>
      <c r="D1243" s="105" t="s">
        <v>769</v>
      </c>
      <c r="E1243" s="105">
        <v>4</v>
      </c>
      <c r="F1243" s="105" t="s">
        <v>79</v>
      </c>
      <c r="H1243" s="496">
        <f>'Справка 8'!F17</f>
        <v>1161000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79">
        <f t="shared" si="74"/>
        <v>44286</v>
      </c>
      <c r="D1244" s="105" t="s">
        <v>770</v>
      </c>
      <c r="E1244" s="105">
        <v>4</v>
      </c>
      <c r="F1244" s="105" t="s">
        <v>761</v>
      </c>
      <c r="H1244" s="496">
        <f>'Справка 8'!F18</f>
        <v>1161000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79">
        <f t="shared" si="74"/>
        <v>44286</v>
      </c>
      <c r="D1245" s="105" t="s">
        <v>772</v>
      </c>
      <c r="E1245" s="105">
        <v>4</v>
      </c>
      <c r="F1245" s="105" t="s">
        <v>762</v>
      </c>
      <c r="H1245" s="496">
        <f>'Справка 8'!F20</f>
        <v>5091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79">
        <f t="shared" si="74"/>
        <v>44286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79">
        <f t="shared" si="74"/>
        <v>44286</v>
      </c>
      <c r="D1247" s="105" t="s">
        <v>776</v>
      </c>
      <c r="E1247" s="105">
        <v>4</v>
      </c>
      <c r="F1247" s="105" t="s">
        <v>775</v>
      </c>
      <c r="H1247" s="496">
        <f>'Справка 8'!F22</f>
        <v>6192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79">
        <f t="shared" si="74"/>
        <v>44286</v>
      </c>
      <c r="D1248" s="105" t="s">
        <v>778</v>
      </c>
      <c r="E1248" s="105">
        <v>4</v>
      </c>
      <c r="F1248" s="105" t="s">
        <v>777</v>
      </c>
      <c r="H1248" s="496">
        <f>'Справка 8'!F23</f>
        <v>815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79">
        <f t="shared" si="74"/>
        <v>44286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79">
        <f t="shared" si="74"/>
        <v>44286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79">
        <f t="shared" si="74"/>
        <v>44286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79">
        <f t="shared" si="74"/>
        <v>44286</v>
      </c>
      <c r="D1252" s="105" t="s">
        <v>786</v>
      </c>
      <c r="E1252" s="105">
        <v>4</v>
      </c>
      <c r="F1252" s="105" t="s">
        <v>771</v>
      </c>
      <c r="H1252" s="496">
        <f>'Справка 8'!F27</f>
        <v>12098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79">
        <f t="shared" si="74"/>
        <v>44286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79">
        <f t="shared" si="74"/>
        <v>44286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79">
        <f t="shared" si="74"/>
        <v>44286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79">
        <f t="shared" si="74"/>
        <v>44286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79">
        <f t="shared" si="74"/>
        <v>44286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79">
        <f t="shared" si="74"/>
        <v>44286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79">
        <f t="shared" si="74"/>
        <v>44286</v>
      </c>
      <c r="D1259" s="105" t="s">
        <v>772</v>
      </c>
      <c r="E1259" s="105">
        <v>5</v>
      </c>
      <c r="F1259" s="105" t="s">
        <v>762</v>
      </c>
      <c r="H1259" s="496">
        <f>'Справка 8'!G20</f>
        <v>736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79">
        <f t="shared" si="74"/>
        <v>44286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79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6">
        <f>'Справка 8'!G22</f>
        <v>202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79">
        <f t="shared" si="77"/>
        <v>44286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79">
        <f t="shared" si="77"/>
        <v>44286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79">
        <f t="shared" si="77"/>
        <v>44286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79">
        <f t="shared" si="77"/>
        <v>44286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79">
        <f t="shared" si="77"/>
        <v>44286</v>
      </c>
      <c r="D1266" s="105" t="s">
        <v>786</v>
      </c>
      <c r="E1266" s="105">
        <v>5</v>
      </c>
      <c r="F1266" s="105" t="s">
        <v>771</v>
      </c>
      <c r="H1266" s="496">
        <f>'Справка 8'!G27</f>
        <v>938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79">
        <f t="shared" si="77"/>
        <v>44286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79">
        <f t="shared" si="77"/>
        <v>44286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79">
        <f t="shared" si="77"/>
        <v>44286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79">
        <f t="shared" si="77"/>
        <v>44286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79">
        <f t="shared" si="77"/>
        <v>44286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79">
        <f t="shared" si="77"/>
        <v>44286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79">
        <f t="shared" si="77"/>
        <v>44286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79">
        <f t="shared" si="77"/>
        <v>44286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79">
        <f t="shared" si="77"/>
        <v>44286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79">
        <f t="shared" si="77"/>
        <v>44286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79">
        <f t="shared" si="77"/>
        <v>44286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79">
        <f t="shared" si="77"/>
        <v>44286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79">
        <f t="shared" si="77"/>
        <v>44286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79">
        <f t="shared" si="77"/>
        <v>44286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79">
        <f t="shared" si="77"/>
        <v>44286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79">
        <f t="shared" si="77"/>
        <v>44286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79">
        <f t="shared" si="77"/>
        <v>44286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79">
        <f t="shared" si="77"/>
        <v>44286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79">
        <f t="shared" si="77"/>
        <v>44286</v>
      </c>
      <c r="D1285" s="105" t="s">
        <v>769</v>
      </c>
      <c r="E1285" s="105">
        <v>7</v>
      </c>
      <c r="F1285" s="105" t="s">
        <v>79</v>
      </c>
      <c r="H1285" s="496">
        <f>'Справка 8'!I17</f>
        <v>1161000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79">
        <f t="shared" si="77"/>
        <v>44286</v>
      </c>
      <c r="D1286" s="105" t="s">
        <v>770</v>
      </c>
      <c r="E1286" s="105">
        <v>7</v>
      </c>
      <c r="F1286" s="105" t="s">
        <v>761</v>
      </c>
      <c r="H1286" s="496">
        <f>'Справка 8'!I18</f>
        <v>1161000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79">
        <f t="shared" si="77"/>
        <v>44286</v>
      </c>
      <c r="D1287" s="105" t="s">
        <v>772</v>
      </c>
      <c r="E1287" s="105">
        <v>7</v>
      </c>
      <c r="F1287" s="105" t="s">
        <v>762</v>
      </c>
      <c r="H1287" s="496">
        <f>'Справка 8'!I20</f>
        <v>5827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79">
        <f t="shared" si="77"/>
        <v>44286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79">
        <f t="shared" si="77"/>
        <v>44286</v>
      </c>
      <c r="D1289" s="105" t="s">
        <v>776</v>
      </c>
      <c r="E1289" s="105">
        <v>7</v>
      </c>
      <c r="F1289" s="105" t="s">
        <v>775</v>
      </c>
      <c r="H1289" s="496">
        <f>'Справка 8'!I22</f>
        <v>6394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79">
        <f t="shared" si="77"/>
        <v>44286</v>
      </c>
      <c r="D1290" s="105" t="s">
        <v>778</v>
      </c>
      <c r="E1290" s="105">
        <v>7</v>
      </c>
      <c r="F1290" s="105" t="s">
        <v>777</v>
      </c>
      <c r="H1290" s="496">
        <f>'Справка 8'!I23</f>
        <v>815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79">
        <f t="shared" si="77"/>
        <v>44286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79">
        <f t="shared" si="77"/>
        <v>44286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79">
        <f t="shared" si="77"/>
        <v>44286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79">
        <f t="shared" si="77"/>
        <v>44286</v>
      </c>
      <c r="D1294" s="105" t="s">
        <v>786</v>
      </c>
      <c r="E1294" s="105">
        <v>7</v>
      </c>
      <c r="F1294" s="105" t="s">
        <v>771</v>
      </c>
      <c r="H1294" s="496">
        <f>'Справка 8'!I27</f>
        <v>13036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79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79">
        <f t="shared" si="80"/>
        <v>44286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79">
        <f t="shared" si="80"/>
        <v>44286</v>
      </c>
      <c r="D1298" s="105" t="s">
        <v>798</v>
      </c>
      <c r="E1298" s="105">
        <v>1</v>
      </c>
      <c r="F1298" s="105" t="s">
        <v>796</v>
      </c>
      <c r="H1298" s="496">
        <f>'Справка 5'!C61</f>
        <v>1161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79">
        <f t="shared" si="80"/>
        <v>44286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79">
        <f t="shared" si="80"/>
        <v>44286</v>
      </c>
      <c r="D1300" s="105" t="s">
        <v>802</v>
      </c>
      <c r="E1300" s="105">
        <v>1</v>
      </c>
      <c r="F1300" s="105" t="s">
        <v>791</v>
      </c>
      <c r="H1300" s="496">
        <f>'Справка 5'!C79</f>
        <v>1161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79">
        <f t="shared" si="80"/>
        <v>44286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79">
        <f t="shared" si="80"/>
        <v>44286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79">
        <f t="shared" si="80"/>
        <v>44286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79">
        <f t="shared" si="80"/>
        <v>44286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79">
        <f t="shared" si="80"/>
        <v>44286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79">
        <f t="shared" si="80"/>
        <v>44286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79">
        <f t="shared" si="80"/>
        <v>44286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79">
        <f t="shared" si="80"/>
        <v>44286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79">
        <f t="shared" si="80"/>
        <v>44286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79">
        <f t="shared" si="80"/>
        <v>44286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79">
        <f t="shared" si="80"/>
        <v>44286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79">
        <f t="shared" si="80"/>
        <v>44286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79">
        <f t="shared" si="80"/>
        <v>44286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79">
        <f t="shared" si="80"/>
        <v>44286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79">
        <f t="shared" si="80"/>
        <v>44286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79">
        <f t="shared" si="80"/>
        <v>44286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79">
        <f t="shared" si="80"/>
        <v>44286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79">
        <f t="shared" si="80"/>
        <v>44286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79">
        <f t="shared" si="80"/>
        <v>44286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79">
        <f t="shared" si="80"/>
        <v>44286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79">
        <f t="shared" si="80"/>
        <v>44286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79">
        <f t="shared" si="80"/>
        <v>44286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79">
        <f t="shared" si="80"/>
        <v>44286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79">
        <f t="shared" si="80"/>
        <v>44286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79">
        <f t="shared" si="80"/>
        <v>44286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79">
        <f t="shared" si="80"/>
        <v>44286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79">
        <f t="shared" si="80"/>
        <v>44286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79">
        <f t="shared" si="80"/>
        <v>44286</v>
      </c>
      <c r="D1328" s="105" t="s">
        <v>798</v>
      </c>
      <c r="E1328" s="105">
        <v>4</v>
      </c>
      <c r="F1328" s="105" t="s">
        <v>796</v>
      </c>
      <c r="H1328" s="496">
        <f>'Справка 5'!F61</f>
        <v>1161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79">
        <f t="shared" si="80"/>
        <v>44286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79">
        <f t="shared" si="80"/>
        <v>44286</v>
      </c>
      <c r="D1330" s="105" t="s">
        <v>802</v>
      </c>
      <c r="E1330" s="105">
        <v>4</v>
      </c>
      <c r="F1330" s="105" t="s">
        <v>791</v>
      </c>
      <c r="H1330" s="496">
        <f>'Справка 5'!F79</f>
        <v>1161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79">
        <f t="shared" si="80"/>
        <v>44286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79">
        <f t="shared" si="80"/>
        <v>44286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79">
        <f t="shared" si="80"/>
        <v>44286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79">
        <f t="shared" si="80"/>
        <v>44286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79">
        <f t="shared" si="80"/>
        <v>44286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9">
      <selection activeCell="C80" sqref="C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10200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10200</v>
      </c>
      <c r="H18" s="608">
        <f>H12+H15+H16+H17</f>
        <v>10200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3782</v>
      </c>
      <c r="H20" s="196">
        <v>3782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177</v>
      </c>
      <c r="H22" s="612">
        <f>SUM(H23:H25)</f>
        <v>177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177</v>
      </c>
      <c r="H23" s="196">
        <v>177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3959</v>
      </c>
      <c r="H26" s="596">
        <f>H20+H21+H22</f>
        <v>3959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394</v>
      </c>
      <c r="H28" s="594">
        <f>SUM(H29:H31)</f>
        <v>234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394</v>
      </c>
      <c r="H29" s="196">
        <v>234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491</v>
      </c>
      <c r="H32" s="196">
        <v>160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885</v>
      </c>
      <c r="H34" s="596">
        <f>H28+H32+H33</f>
        <v>394</v>
      </c>
    </row>
    <row r="35" spans="1:8" ht="15.75">
      <c r="A35" s="89" t="s">
        <v>106</v>
      </c>
      <c r="B35" s="94" t="s">
        <v>107</v>
      </c>
      <c r="C35" s="593">
        <f>SUM(C36:C39)</f>
        <v>1161</v>
      </c>
      <c r="D35" s="594">
        <f>SUM(D36:D39)</f>
        <v>1161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15044</v>
      </c>
      <c r="H37" s="598">
        <f>H26+H18+H34</f>
        <v>14553</v>
      </c>
    </row>
    <row r="38" spans="1:13" ht="15.75">
      <c r="A38" s="89" t="s">
        <v>113</v>
      </c>
      <c r="B38" s="91" t="s">
        <v>114</v>
      </c>
      <c r="C38" s="197">
        <v>1161</v>
      </c>
      <c r="D38" s="196">
        <v>1161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5">
        <f>C35+C40+C45</f>
        <v>1161</v>
      </c>
      <c r="D46" s="596">
        <f>D35+D40+D45</f>
        <v>1161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1015</v>
      </c>
      <c r="H48" s="196">
        <v>1015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1015</v>
      </c>
      <c r="H50" s="594">
        <f>SUM(H44:H49)</f>
        <v>1015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1161</v>
      </c>
      <c r="D56" s="600">
        <f>D20+D21+D22+D28+D33+D46+D52+D54+D55</f>
        <v>1161</v>
      </c>
      <c r="E56" s="100" t="s">
        <v>850</v>
      </c>
      <c r="F56" s="99" t="s">
        <v>172</v>
      </c>
      <c r="G56" s="597">
        <f>G50+G52+G53+G54+G55</f>
        <v>1015</v>
      </c>
      <c r="H56" s="598">
        <f>H50+H52+H53+H54+H55</f>
        <v>1015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9</v>
      </c>
      <c r="H60" s="196">
        <v>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</v>
      </c>
      <c r="H61" s="594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13</v>
      </c>
      <c r="H69" s="196">
        <v>13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5">
        <f>G59+G60+G61+G69+G70</f>
        <v>23</v>
      </c>
      <c r="H71" s="596">
        <f>H59+H60+H61+H69+H70</f>
        <v>15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193</v>
      </c>
      <c r="D75" s="196">
        <v>200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193</v>
      </c>
      <c r="D76" s="596">
        <f>SUM(D68:D75)</f>
        <v>200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12221</v>
      </c>
      <c r="D79" s="594">
        <f>SUM(D80:D82)</f>
        <v>11283</v>
      </c>
      <c r="E79" s="205" t="s">
        <v>849</v>
      </c>
      <c r="F79" s="99" t="s">
        <v>241</v>
      </c>
      <c r="G79" s="597">
        <f>G71+G73+G75+G77</f>
        <v>23</v>
      </c>
      <c r="H79" s="598">
        <f>H71+H73+H75+H77</f>
        <v>15</v>
      </c>
    </row>
    <row r="80" spans="1:8" ht="15.75">
      <c r="A80" s="89" t="s">
        <v>239</v>
      </c>
      <c r="B80" s="91" t="s">
        <v>240</v>
      </c>
      <c r="C80" s="197">
        <v>6394</v>
      </c>
      <c r="D80" s="196">
        <v>6192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5827</v>
      </c>
      <c r="D82" s="196">
        <v>5091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815</v>
      </c>
      <c r="D84" s="196">
        <v>815</v>
      </c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13036</v>
      </c>
      <c r="D85" s="596">
        <f>D84+D83+D79</f>
        <v>12098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18</v>
      </c>
      <c r="D88" s="196">
        <v>18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1674</v>
      </c>
      <c r="D89" s="196">
        <v>2106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1692</v>
      </c>
      <c r="D92" s="596">
        <f>SUM(D88:D91)</f>
        <v>2124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14921</v>
      </c>
      <c r="D94" s="600">
        <f>D65+D76+D85+D92+D93</f>
        <v>14422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16082</v>
      </c>
      <c r="D95" s="602">
        <f>D94+D56</f>
        <v>15583</v>
      </c>
      <c r="E95" s="229" t="s">
        <v>942</v>
      </c>
      <c r="F95" s="487" t="s">
        <v>268</v>
      </c>
      <c r="G95" s="601">
        <f>G37+G40+G56+G79</f>
        <v>16082</v>
      </c>
      <c r="H95" s="602">
        <f>H37+H40+H56+H79</f>
        <v>15583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3">
        <f>pdeReportingDate</f>
        <v>44315</v>
      </c>
      <c r="C98" s="703"/>
      <c r="D98" s="703"/>
      <c r="E98" s="703"/>
      <c r="F98" s="703"/>
      <c r="G98" s="703"/>
      <c r="H98" s="703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4" t="str">
        <f>authorName</f>
        <v>Мая Стефанова</v>
      </c>
      <c r="C100" s="704"/>
      <c r="D100" s="704"/>
      <c r="E100" s="704"/>
      <c r="F100" s="704"/>
      <c r="G100" s="704"/>
      <c r="H100" s="704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4"/>
      <c r="B103" s="702" t="s">
        <v>979</v>
      </c>
      <c r="C103" s="702"/>
      <c r="D103" s="702"/>
      <c r="E103" s="702"/>
      <c r="M103" s="98"/>
    </row>
    <row r="104" spans="1:5" ht="21.75" customHeight="1">
      <c r="A104" s="694"/>
      <c r="B104" s="706" t="str">
        <f>Начална!B17</f>
        <v>Иван Илиев Янев</v>
      </c>
      <c r="C104" s="702"/>
      <c r="D104" s="702"/>
      <c r="E104" s="702"/>
    </row>
    <row r="105" spans="1:13" ht="21.75" customHeight="1">
      <c r="A105" s="694"/>
      <c r="B105" s="702"/>
      <c r="C105" s="702"/>
      <c r="D105" s="702"/>
      <c r="E105" s="702"/>
      <c r="M105" s="98"/>
    </row>
    <row r="106" spans="1:5" ht="21.75" customHeight="1">
      <c r="A106" s="694"/>
      <c r="B106" s="702"/>
      <c r="C106" s="702"/>
      <c r="D106" s="702"/>
      <c r="E106" s="702"/>
    </row>
    <row r="107" spans="1:13" ht="21.75" customHeight="1">
      <c r="A107" s="694"/>
      <c r="B107" s="702"/>
      <c r="C107" s="702"/>
      <c r="D107" s="702"/>
      <c r="E107" s="702"/>
      <c r="M107" s="98"/>
    </row>
    <row r="108" spans="1:5" ht="21.75" customHeight="1">
      <c r="A108" s="694"/>
      <c r="B108" s="702"/>
      <c r="C108" s="702"/>
      <c r="D108" s="702"/>
      <c r="E108" s="702"/>
    </row>
    <row r="109" spans="1:13" ht="21.75" customHeight="1">
      <c r="A109" s="694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D39" sqref="D39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5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10</v>
      </c>
      <c r="D13" s="314">
        <v>10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9</v>
      </c>
      <c r="D15" s="314">
        <v>9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1</v>
      </c>
      <c r="D16" s="314">
        <v>1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3</v>
      </c>
      <c r="D19" s="314">
        <v>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23</v>
      </c>
      <c r="D22" s="627">
        <f>SUM(D12:D18)+D19</f>
        <v>22</v>
      </c>
      <c r="E22" s="194" t="s">
        <v>309</v>
      </c>
      <c r="F22" s="237" t="s">
        <v>310</v>
      </c>
      <c r="G22" s="314">
        <v>75</v>
      </c>
      <c r="H22" s="314">
        <v>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450</v>
      </c>
      <c r="H24" s="314">
        <v>43</v>
      </c>
    </row>
    <row r="25" spans="1:8" ht="31.5">
      <c r="A25" s="194" t="s">
        <v>316</v>
      </c>
      <c r="B25" s="237" t="s">
        <v>317</v>
      </c>
      <c r="C25" s="314">
        <v>8</v>
      </c>
      <c r="D25" s="314">
        <v>8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2</v>
      </c>
      <c r="D26" s="314">
        <v>517</v>
      </c>
      <c r="E26" s="194" t="s">
        <v>322</v>
      </c>
      <c r="F26" s="237" t="s">
        <v>323</v>
      </c>
      <c r="G26" s="314"/>
      <c r="H26" s="314">
        <v>2</v>
      </c>
    </row>
    <row r="27" spans="1:8" ht="31.5">
      <c r="A27" s="194" t="s">
        <v>324</v>
      </c>
      <c r="B27" s="237" t="s">
        <v>325</v>
      </c>
      <c r="C27" s="314">
        <v>1</v>
      </c>
      <c r="D27" s="314"/>
      <c r="E27" s="236" t="s">
        <v>104</v>
      </c>
      <c r="F27" s="238" t="s">
        <v>326</v>
      </c>
      <c r="G27" s="626">
        <f>SUM(G22:G26)</f>
        <v>525</v>
      </c>
      <c r="H27" s="627">
        <f>SUM(H22:H26)</f>
        <v>103</v>
      </c>
    </row>
    <row r="28" spans="1:8" ht="15.75">
      <c r="A28" s="194" t="s">
        <v>79</v>
      </c>
      <c r="B28" s="237" t="s">
        <v>327</v>
      </c>
      <c r="C28" s="314"/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11</v>
      </c>
      <c r="D29" s="627">
        <f>SUM(D25:D28)</f>
        <v>525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34</v>
      </c>
      <c r="D31" s="633">
        <f>D29+D22</f>
        <v>547</v>
      </c>
      <c r="E31" s="251" t="s">
        <v>824</v>
      </c>
      <c r="F31" s="266" t="s">
        <v>331</v>
      </c>
      <c r="G31" s="253">
        <f>G16+G18+G27</f>
        <v>525</v>
      </c>
      <c r="H31" s="254">
        <f>H16+H18+H27</f>
        <v>103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491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444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34</v>
      </c>
      <c r="D36" s="635">
        <f>D31-D34+D35</f>
        <v>547</v>
      </c>
      <c r="E36" s="262" t="s">
        <v>346</v>
      </c>
      <c r="F36" s="256" t="s">
        <v>347</v>
      </c>
      <c r="G36" s="267">
        <f>G35-G34+G31</f>
        <v>525</v>
      </c>
      <c r="H36" s="268">
        <f>H35-H34+H31</f>
        <v>103</v>
      </c>
    </row>
    <row r="37" spans="1:8" ht="15.75">
      <c r="A37" s="261" t="s">
        <v>348</v>
      </c>
      <c r="B37" s="231" t="s">
        <v>349</v>
      </c>
      <c r="C37" s="632">
        <f>IF((G36-C36)&gt;0,G36-C36,0)</f>
        <v>491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444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444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444</v>
      </c>
    </row>
    <row r="45" spans="1:8" ht="16.5" thickBot="1">
      <c r="A45" s="270" t="s">
        <v>371</v>
      </c>
      <c r="B45" s="271" t="s">
        <v>372</v>
      </c>
      <c r="C45" s="628">
        <f>C36+C38+C42</f>
        <v>525</v>
      </c>
      <c r="D45" s="629">
        <f>D36+D38+D42</f>
        <v>547</v>
      </c>
      <c r="E45" s="270" t="s">
        <v>373</v>
      </c>
      <c r="F45" s="272" t="s">
        <v>374</v>
      </c>
      <c r="G45" s="628">
        <f>G42+G36</f>
        <v>525</v>
      </c>
      <c r="H45" s="629">
        <f>H42+H36</f>
        <v>547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7" t="s">
        <v>978</v>
      </c>
      <c r="B47" s="707"/>
      <c r="C47" s="707"/>
      <c r="D47" s="707"/>
      <c r="E47" s="707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3">
        <f>pdeReportingDate</f>
        <v>44315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4" t="str">
        <f>authorName</f>
        <v>Мая Стефанова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4"/>
      <c r="B55" s="702" t="s">
        <v>979</v>
      </c>
      <c r="C55" s="702"/>
      <c r="D55" s="702"/>
      <c r="E55" s="702"/>
      <c r="F55" s="572"/>
      <c r="G55" s="45"/>
      <c r="H55" s="42"/>
    </row>
    <row r="56" spans="1:8" ht="15.75" customHeight="1">
      <c r="A56" s="694"/>
      <c r="B56" s="706" t="str">
        <f>Начална!B17</f>
        <v>Иван Илиев Янев</v>
      </c>
      <c r="C56" s="702"/>
      <c r="D56" s="702"/>
      <c r="E56" s="702"/>
      <c r="F56" s="572"/>
      <c r="G56" s="45"/>
      <c r="H56" s="42"/>
    </row>
    <row r="57" spans="1:8" ht="15.75" customHeight="1">
      <c r="A57" s="694"/>
      <c r="B57" s="702"/>
      <c r="C57" s="702"/>
      <c r="D57" s="702"/>
      <c r="E57" s="702"/>
      <c r="F57" s="572"/>
      <c r="G57" s="45"/>
      <c r="H57" s="42"/>
    </row>
    <row r="58" spans="1:8" ht="15.75" customHeight="1">
      <c r="A58" s="694"/>
      <c r="B58" s="702"/>
      <c r="C58" s="702"/>
      <c r="D58" s="702"/>
      <c r="E58" s="702"/>
      <c r="F58" s="572"/>
      <c r="G58" s="45"/>
      <c r="H58" s="42"/>
    </row>
    <row r="59" spans="1:8" ht="15.75">
      <c r="A59" s="694"/>
      <c r="B59" s="702"/>
      <c r="C59" s="702"/>
      <c r="D59" s="702"/>
      <c r="E59" s="702"/>
      <c r="F59" s="572"/>
      <c r="G59" s="45"/>
      <c r="H59" s="42"/>
    </row>
    <row r="60" spans="1:8" ht="15.75">
      <c r="A60" s="694"/>
      <c r="B60" s="702"/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7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7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-24</v>
      </c>
      <c r="D21" s="657">
        <f>SUM(D11:D20)</f>
        <v>-22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-490</v>
      </c>
      <c r="D28" s="197">
        <v>-350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83</v>
      </c>
      <c r="D29" s="197">
        <v>190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-408</v>
      </c>
      <c r="D33" s="657">
        <f>SUM(D23:D32)</f>
        <v>-160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-432</v>
      </c>
      <c r="D44" s="306">
        <f>D43+D33+D21</f>
        <v>-182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2124</v>
      </c>
      <c r="D45" s="307">
        <v>315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1692</v>
      </c>
      <c r="D46" s="309">
        <f>D45+D44</f>
        <v>133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f>C46</f>
        <v>1692</v>
      </c>
      <c r="D47" s="297">
        <v>133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3">
        <f>pdeReportingDate</f>
        <v>44315</v>
      </c>
      <c r="C54" s="703"/>
      <c r="D54" s="703"/>
      <c r="E54" s="703"/>
      <c r="F54" s="695"/>
      <c r="G54" s="695"/>
      <c r="H54" s="695"/>
      <c r="M54" s="98"/>
    </row>
    <row r="55" spans="1:13" s="42" customFormat="1" ht="15.75">
      <c r="A55" s="692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3" t="s">
        <v>8</v>
      </c>
      <c r="B56" s="704" t="str">
        <f>authorName</f>
        <v>Мая Стефанова</v>
      </c>
      <c r="C56" s="704"/>
      <c r="D56" s="704"/>
      <c r="E56" s="704"/>
      <c r="F56" s="80"/>
      <c r="G56" s="80"/>
      <c r="H56" s="80"/>
    </row>
    <row r="57" spans="1:8" s="42" customFormat="1" ht="15.75">
      <c r="A57" s="693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3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4"/>
      <c r="B59" s="702" t="s">
        <v>979</v>
      </c>
      <c r="C59" s="702"/>
      <c r="D59" s="702"/>
      <c r="E59" s="702"/>
      <c r="F59" s="572"/>
      <c r="G59" s="45"/>
      <c r="H59" s="42"/>
    </row>
    <row r="60" spans="1:8" ht="15.75">
      <c r="A60" s="694"/>
      <c r="B60" s="706" t="str">
        <f>Начална!B17</f>
        <v>Иван Илиев Янев</v>
      </c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694"/>
      <c r="B62" s="702"/>
      <c r="C62" s="702"/>
      <c r="D62" s="702"/>
      <c r="E62" s="702"/>
      <c r="F62" s="572"/>
      <c r="G62" s="45"/>
      <c r="H62" s="42"/>
    </row>
    <row r="63" spans="1:8" ht="15.75">
      <c r="A63" s="694"/>
      <c r="B63" s="702"/>
      <c r="C63" s="702"/>
      <c r="D63" s="702"/>
      <c r="E63" s="702"/>
      <c r="F63" s="572"/>
      <c r="G63" s="45"/>
      <c r="H63" s="42"/>
    </row>
    <row r="64" spans="1:8" ht="15.75">
      <c r="A64" s="694"/>
      <c r="B64" s="702"/>
      <c r="C64" s="702"/>
      <c r="D64" s="702"/>
      <c r="E64" s="702"/>
      <c r="F64" s="572"/>
      <c r="G64" s="45"/>
      <c r="H64" s="42"/>
    </row>
    <row r="65" spans="1:8" ht="15.75">
      <c r="A65" s="694"/>
      <c r="B65" s="702"/>
      <c r="C65" s="702"/>
      <c r="D65" s="702"/>
      <c r="E65" s="702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26" sqref="K26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3" t="s">
        <v>453</v>
      </c>
      <c r="B8" s="716" t="s">
        <v>454</v>
      </c>
      <c r="C8" s="709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9" t="s">
        <v>460</v>
      </c>
      <c r="L8" s="709" t="s">
        <v>461</v>
      </c>
      <c r="M8" s="529"/>
      <c r="N8" s="530"/>
    </row>
    <row r="9" spans="1:14" s="531" customFormat="1" ht="31.5">
      <c r="A9" s="714"/>
      <c r="B9" s="717"/>
      <c r="C9" s="710"/>
      <c r="D9" s="712" t="s">
        <v>826</v>
      </c>
      <c r="E9" s="712" t="s">
        <v>456</v>
      </c>
      <c r="F9" s="533" t="s">
        <v>457</v>
      </c>
      <c r="G9" s="533"/>
      <c r="H9" s="533"/>
      <c r="I9" s="719" t="s">
        <v>458</v>
      </c>
      <c r="J9" s="719" t="s">
        <v>459</v>
      </c>
      <c r="K9" s="710"/>
      <c r="L9" s="710"/>
      <c r="M9" s="534" t="s">
        <v>825</v>
      </c>
      <c r="N9" s="530"/>
    </row>
    <row r="10" spans="1:14" s="531" customFormat="1" ht="31.5">
      <c r="A10" s="715"/>
      <c r="B10" s="718"/>
      <c r="C10" s="711"/>
      <c r="D10" s="712"/>
      <c r="E10" s="712"/>
      <c r="F10" s="532" t="s">
        <v>462</v>
      </c>
      <c r="G10" s="532" t="s">
        <v>463</v>
      </c>
      <c r="H10" s="532" t="s">
        <v>464</v>
      </c>
      <c r="I10" s="711"/>
      <c r="J10" s="711"/>
      <c r="K10" s="711"/>
      <c r="L10" s="711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10200</v>
      </c>
      <c r="D13" s="582">
        <f>'1-Баланс'!H20</f>
        <v>3782</v>
      </c>
      <c r="E13" s="582">
        <f>'1-Баланс'!H21</f>
        <v>0</v>
      </c>
      <c r="F13" s="582">
        <f>'1-Баланс'!H23</f>
        <v>177</v>
      </c>
      <c r="G13" s="582">
        <f>'1-Баланс'!H24</f>
        <v>0</v>
      </c>
      <c r="H13" s="583"/>
      <c r="I13" s="582">
        <f>'1-Баланс'!H29+'1-Баланс'!H32</f>
        <v>394</v>
      </c>
      <c r="J13" s="582">
        <f>'1-Баланс'!H30+'1-Баланс'!H33</f>
        <v>0</v>
      </c>
      <c r="K13" s="583"/>
      <c r="L13" s="582">
        <f>SUM(C13:K13)</f>
        <v>14553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10200</v>
      </c>
      <c r="D17" s="651">
        <f aca="true" t="shared" si="2" ref="D17:M17">D13+D14</f>
        <v>3782</v>
      </c>
      <c r="E17" s="651">
        <f t="shared" si="2"/>
        <v>0</v>
      </c>
      <c r="F17" s="651">
        <f t="shared" si="2"/>
        <v>177</v>
      </c>
      <c r="G17" s="651">
        <f t="shared" si="2"/>
        <v>0</v>
      </c>
      <c r="H17" s="651">
        <f t="shared" si="2"/>
        <v>0</v>
      </c>
      <c r="I17" s="651">
        <f t="shared" si="2"/>
        <v>394</v>
      </c>
      <c r="J17" s="651">
        <f t="shared" si="2"/>
        <v>0</v>
      </c>
      <c r="K17" s="651">
        <f t="shared" si="2"/>
        <v>0</v>
      </c>
      <c r="L17" s="582">
        <f t="shared" si="1"/>
        <v>14553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491</v>
      </c>
      <c r="J18" s="582">
        <f>+'1-Баланс'!G33</f>
        <v>0</v>
      </c>
      <c r="K18" s="583"/>
      <c r="L18" s="582">
        <f t="shared" si="1"/>
        <v>491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10200</v>
      </c>
      <c r="D31" s="651">
        <f aca="true" t="shared" si="6" ref="D31:M31">D19+D22+D23+D26+D30+D29+D17+D18</f>
        <v>3782</v>
      </c>
      <c r="E31" s="651">
        <f t="shared" si="6"/>
        <v>0</v>
      </c>
      <c r="F31" s="651">
        <f t="shared" si="6"/>
        <v>177</v>
      </c>
      <c r="G31" s="651">
        <f t="shared" si="6"/>
        <v>0</v>
      </c>
      <c r="H31" s="651">
        <f t="shared" si="6"/>
        <v>0</v>
      </c>
      <c r="I31" s="651">
        <f t="shared" si="6"/>
        <v>885</v>
      </c>
      <c r="J31" s="651">
        <f t="shared" si="6"/>
        <v>0</v>
      </c>
      <c r="K31" s="651">
        <f t="shared" si="6"/>
        <v>0</v>
      </c>
      <c r="L31" s="582">
        <f t="shared" si="1"/>
        <v>15044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10200</v>
      </c>
      <c r="D34" s="585">
        <f t="shared" si="7"/>
        <v>3782</v>
      </c>
      <c r="E34" s="585">
        <f t="shared" si="7"/>
        <v>0</v>
      </c>
      <c r="F34" s="585">
        <f t="shared" si="7"/>
        <v>177</v>
      </c>
      <c r="G34" s="585">
        <f t="shared" si="7"/>
        <v>0</v>
      </c>
      <c r="H34" s="585">
        <f t="shared" si="7"/>
        <v>0</v>
      </c>
      <c r="I34" s="585">
        <f t="shared" si="7"/>
        <v>885</v>
      </c>
      <c r="J34" s="585">
        <f t="shared" si="7"/>
        <v>0</v>
      </c>
      <c r="K34" s="585">
        <f t="shared" si="7"/>
        <v>0</v>
      </c>
      <c r="L34" s="649">
        <f t="shared" si="1"/>
        <v>15044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3">
        <f>pdeReportingDate</f>
        <v>44315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4" t="str">
        <f>authorName</f>
        <v>Мая Стефанова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4"/>
      <c r="B43" s="702" t="s">
        <v>979</v>
      </c>
      <c r="C43" s="702"/>
      <c r="D43" s="702"/>
      <c r="E43" s="702"/>
      <c r="F43" s="572"/>
      <c r="G43" s="45"/>
      <c r="H43" s="42"/>
      <c r="M43" s="169"/>
    </row>
    <row r="44" spans="1:13" ht="15.75">
      <c r="A44" s="694"/>
      <c r="B44" s="706" t="str">
        <f>Начална!B17</f>
        <v>Иван Илиев Янев</v>
      </c>
      <c r="C44" s="702"/>
      <c r="D44" s="702"/>
      <c r="E44" s="702"/>
      <c r="F44" s="572"/>
      <c r="G44" s="45"/>
      <c r="H44" s="42"/>
      <c r="M44" s="169"/>
    </row>
    <row r="45" spans="1:13" ht="15.75">
      <c r="A45" s="694"/>
      <c r="B45" s="702"/>
      <c r="C45" s="702"/>
      <c r="D45" s="702"/>
      <c r="E45" s="702"/>
      <c r="F45" s="572"/>
      <c r="G45" s="45"/>
      <c r="H45" s="42"/>
      <c r="M45" s="169"/>
    </row>
    <row r="46" spans="1:13" ht="15.75">
      <c r="A46" s="694"/>
      <c r="B46" s="702"/>
      <c r="C46" s="702"/>
      <c r="D46" s="702"/>
      <c r="E46" s="702"/>
      <c r="F46" s="572"/>
      <c r="G46" s="45"/>
      <c r="H46" s="42"/>
      <c r="M46" s="169"/>
    </row>
    <row r="47" spans="1:13" ht="15.75">
      <c r="A47" s="694"/>
      <c r="B47" s="702"/>
      <c r="C47" s="702"/>
      <c r="D47" s="702"/>
      <c r="E47" s="702"/>
      <c r="F47" s="572"/>
      <c r="G47" s="45"/>
      <c r="H47" s="42"/>
      <c r="M47" s="169"/>
    </row>
    <row r="48" spans="1:13" ht="15.75">
      <c r="A48" s="694"/>
      <c r="B48" s="702"/>
      <c r="C48" s="702"/>
      <c r="D48" s="702"/>
      <c r="E48" s="702"/>
      <c r="F48" s="572"/>
      <c r="G48" s="45"/>
      <c r="H48" s="42"/>
      <c r="M48" s="169"/>
    </row>
    <row r="49" spans="1:13" ht="15.75">
      <c r="A49" s="694"/>
      <c r="B49" s="702"/>
      <c r="C49" s="702"/>
      <c r="D49" s="702"/>
      <c r="E49" s="702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2">
      <selection activeCell="A48" sqref="A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701"/>
      <c r="B12" s="678"/>
      <c r="C12" s="92"/>
      <c r="D12" s="92"/>
      <c r="E12" s="92"/>
      <c r="F12" s="467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7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7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31.5">
      <c r="A46" s="701" t="s">
        <v>998</v>
      </c>
      <c r="B46" s="678"/>
      <c r="C46" s="92">
        <v>700</v>
      </c>
      <c r="D46" s="92">
        <v>22.44</v>
      </c>
      <c r="E46" s="92"/>
      <c r="F46" s="467">
        <f>C46-E46</f>
        <v>700</v>
      </c>
    </row>
    <row r="47" spans="1:6" ht="15.75">
      <c r="A47" s="701" t="s">
        <v>999</v>
      </c>
      <c r="B47" s="678"/>
      <c r="C47" s="92">
        <v>461</v>
      </c>
      <c r="D47" s="92">
        <v>41.91</v>
      </c>
      <c r="E47" s="92"/>
      <c r="F47" s="467">
        <f aca="true" t="shared" si="2" ref="F47:F60">C47-E47</f>
        <v>461</v>
      </c>
    </row>
    <row r="48" spans="1:6" ht="15.75">
      <c r="A48" s="677"/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1161</v>
      </c>
      <c r="D61" s="470"/>
      <c r="E61" s="470">
        <f>SUM(E46:E60)</f>
        <v>0</v>
      </c>
      <c r="F61" s="470">
        <f>SUM(F46:F60)</f>
        <v>1161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699"/>
      <c r="D63" s="700"/>
      <c r="E63" s="699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1161</v>
      </c>
      <c r="D79" s="470"/>
      <c r="E79" s="470">
        <f>E78+E61+E44+E27</f>
        <v>0</v>
      </c>
      <c r="F79" s="470">
        <f>F78+F61+F44+F27</f>
        <v>1161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3">
        <f>pdeReportingDate</f>
        <v>44315</v>
      </c>
      <c r="C151" s="703"/>
      <c r="D151" s="703"/>
      <c r="E151" s="703"/>
      <c r="F151" s="703"/>
      <c r="G151" s="703"/>
      <c r="H151" s="703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4" t="str">
        <f>authorName</f>
        <v>Мая Стефанова</v>
      </c>
      <c r="C153" s="704"/>
      <c r="D153" s="704"/>
      <c r="E153" s="704"/>
      <c r="F153" s="704"/>
      <c r="G153" s="704"/>
      <c r="H153" s="704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4"/>
      <c r="B156" s="702" t="s">
        <v>979</v>
      </c>
      <c r="C156" s="702"/>
      <c r="D156" s="702"/>
      <c r="E156" s="702"/>
      <c r="F156" s="572"/>
      <c r="G156" s="45"/>
      <c r="H156" s="42"/>
    </row>
    <row r="157" spans="1:8" ht="15.75">
      <c r="A157" s="694"/>
      <c r="B157" s="706" t="str">
        <f>Начална!B17</f>
        <v>Иван Илиев Янев</v>
      </c>
      <c r="C157" s="702"/>
      <c r="D157" s="702"/>
      <c r="E157" s="702"/>
      <c r="F157" s="572"/>
      <c r="G157" s="45"/>
      <c r="H157" s="42"/>
    </row>
    <row r="158" spans="1:8" ht="15.75">
      <c r="A158" s="694"/>
      <c r="B158" s="702"/>
      <c r="C158" s="702"/>
      <c r="D158" s="702"/>
      <c r="E158" s="702"/>
      <c r="F158" s="572"/>
      <c r="G158" s="45"/>
      <c r="H158" s="42"/>
    </row>
    <row r="159" spans="1:8" ht="15.75">
      <c r="A159" s="694"/>
      <c r="B159" s="702"/>
      <c r="C159" s="702"/>
      <c r="D159" s="702"/>
      <c r="E159" s="702"/>
      <c r="F159" s="572"/>
      <c r="G159" s="45"/>
      <c r="H159" s="42"/>
    </row>
    <row r="160" spans="1:8" ht="15.75">
      <c r="A160" s="694"/>
      <c r="B160" s="702"/>
      <c r="C160" s="702"/>
      <c r="D160" s="702"/>
      <c r="E160" s="702"/>
      <c r="F160" s="572"/>
      <c r="G160" s="45"/>
      <c r="H160" s="42"/>
    </row>
    <row r="161" spans="1:8" ht="15.75">
      <c r="A161" s="694"/>
      <c r="B161" s="702"/>
      <c r="C161" s="702"/>
      <c r="D161" s="702"/>
      <c r="E161" s="702"/>
      <c r="F161" s="572"/>
      <c r="G161" s="45"/>
      <c r="H161" s="42"/>
    </row>
    <row r="162" spans="1:8" ht="15.75">
      <c r="A162" s="694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10">
      <selection activeCell="H33" sqref="H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0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0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0</v>
      </c>
      <c r="H27" s="330">
        <f t="shared" si="5"/>
        <v>0</v>
      </c>
      <c r="I27" s="330">
        <f t="shared" si="5"/>
        <v>0</v>
      </c>
      <c r="J27" s="331">
        <f t="shared" si="3"/>
        <v>0</v>
      </c>
      <c r="K27" s="330">
        <f t="shared" si="5"/>
        <v>0</v>
      </c>
      <c r="L27" s="330">
        <f t="shared" si="5"/>
        <v>0</v>
      </c>
      <c r="M27" s="330">
        <f t="shared" si="5"/>
        <v>0</v>
      </c>
      <c r="N27" s="331">
        <f t="shared" si="4"/>
        <v>0</v>
      </c>
      <c r="O27" s="330">
        <f t="shared" si="5"/>
        <v>0</v>
      </c>
      <c r="P27" s="330">
        <f t="shared" si="5"/>
        <v>0</v>
      </c>
      <c r="Q27" s="331">
        <f t="shared" si="0"/>
        <v>0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1161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1161</v>
      </c>
      <c r="H29" s="333">
        <f t="shared" si="6"/>
        <v>0</v>
      </c>
      <c r="I29" s="333">
        <f t="shared" si="6"/>
        <v>0</v>
      </c>
      <c r="J29" s="334">
        <f t="shared" si="3"/>
        <v>1161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1161</v>
      </c>
    </row>
    <row r="30" spans="1:18" ht="15.7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>
        <v>1161</v>
      </c>
      <c r="E32" s="326"/>
      <c r="F32" s="326"/>
      <c r="G32" s="327">
        <f t="shared" si="2"/>
        <v>1161</v>
      </c>
      <c r="H32" s="326"/>
      <c r="I32" s="326"/>
      <c r="J32" s="327">
        <f t="shared" si="3"/>
        <v>1161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1161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1161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1161</v>
      </c>
      <c r="H40" s="328">
        <f t="shared" si="10"/>
        <v>0</v>
      </c>
      <c r="I40" s="328">
        <f t="shared" si="10"/>
        <v>0</v>
      </c>
      <c r="J40" s="327">
        <f t="shared" si="3"/>
        <v>1161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1161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1161</v>
      </c>
      <c r="E42" s="347">
        <f>E19+E20+E21+E27+E40+E41</f>
        <v>0</v>
      </c>
      <c r="F42" s="347">
        <f aca="true" t="shared" si="11" ref="F42:R42">F19+F20+F21+F27+F40+F41</f>
        <v>0</v>
      </c>
      <c r="G42" s="347">
        <f t="shared" si="11"/>
        <v>1161</v>
      </c>
      <c r="H42" s="347">
        <f t="shared" si="11"/>
        <v>0</v>
      </c>
      <c r="I42" s="347">
        <f t="shared" si="11"/>
        <v>0</v>
      </c>
      <c r="J42" s="347">
        <f t="shared" si="11"/>
        <v>1161</v>
      </c>
      <c r="K42" s="347">
        <f t="shared" si="11"/>
        <v>0</v>
      </c>
      <c r="L42" s="347">
        <f t="shared" si="11"/>
        <v>0</v>
      </c>
      <c r="M42" s="347">
        <f t="shared" si="11"/>
        <v>0</v>
      </c>
      <c r="N42" s="347">
        <f t="shared" si="11"/>
        <v>0</v>
      </c>
      <c r="O42" s="347">
        <f t="shared" si="11"/>
        <v>0</v>
      </c>
      <c r="P42" s="347">
        <f t="shared" si="11"/>
        <v>0</v>
      </c>
      <c r="Q42" s="347">
        <f t="shared" si="11"/>
        <v>0</v>
      </c>
      <c r="R42" s="348">
        <f t="shared" si="11"/>
        <v>1161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3">
        <f>pdeReportingDate</f>
        <v>44315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4" t="str">
        <f>authorName</f>
        <v>Мая Стефанова</v>
      </c>
      <c r="D47" s="704"/>
      <c r="E47" s="704"/>
      <c r="F47" s="704"/>
      <c r="G47" s="704"/>
      <c r="H47" s="704"/>
      <c r="I47" s="704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4"/>
      <c r="C50" s="702" t="s">
        <v>979</v>
      </c>
      <c r="D50" s="702"/>
      <c r="E50" s="702"/>
      <c r="F50" s="702"/>
      <c r="G50" s="572"/>
      <c r="H50" s="45"/>
      <c r="I50" s="42"/>
    </row>
    <row r="51" spans="2:9" ht="15.75">
      <c r="B51" s="694"/>
      <c r="C51" s="706" t="str">
        <f>Начална!B17</f>
        <v>Иван Илиев Янев</v>
      </c>
      <c r="D51" s="702"/>
      <c r="E51" s="702"/>
      <c r="F51" s="702"/>
      <c r="G51" s="572"/>
      <c r="H51" s="45"/>
      <c r="I51" s="42"/>
    </row>
    <row r="52" spans="2:9" ht="15.75">
      <c r="B52" s="694"/>
      <c r="C52" s="702"/>
      <c r="D52" s="702"/>
      <c r="E52" s="702"/>
      <c r="F52" s="702"/>
      <c r="G52" s="572"/>
      <c r="H52" s="45"/>
      <c r="I52" s="42"/>
    </row>
    <row r="53" spans="2:9" ht="15.75">
      <c r="B53" s="694"/>
      <c r="C53" s="702"/>
      <c r="D53" s="702"/>
      <c r="E53" s="702"/>
      <c r="F53" s="702"/>
      <c r="G53" s="572"/>
      <c r="H53" s="45"/>
      <c r="I53" s="42"/>
    </row>
    <row r="54" spans="2:9" ht="15.75">
      <c r="B54" s="694"/>
      <c r="C54" s="702"/>
      <c r="D54" s="702"/>
      <c r="E54" s="702"/>
      <c r="F54" s="702"/>
      <c r="G54" s="572"/>
      <c r="H54" s="45"/>
      <c r="I54" s="42"/>
    </row>
    <row r="55" spans="2:9" ht="15.75">
      <c r="B55" s="694"/>
      <c r="C55" s="702"/>
      <c r="D55" s="702"/>
      <c r="E55" s="702"/>
      <c r="F55" s="702"/>
      <c r="G55" s="572"/>
      <c r="H55" s="45"/>
      <c r="I55" s="42"/>
    </row>
    <row r="56" spans="2:9" ht="15.75">
      <c r="B56" s="694"/>
      <c r="C56" s="702"/>
      <c r="D56" s="702"/>
      <c r="E56" s="702"/>
      <c r="F56" s="702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5" zoomScaleNormal="85" zoomScaleSheetLayoutView="95" zoomScalePageLayoutView="0" workbookViewId="0" topLeftCell="A76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3" t="s">
        <v>588</v>
      </c>
      <c r="E8" s="364"/>
      <c r="F8" s="127"/>
    </row>
    <row r="9" spans="1:6" s="128" customFormat="1" ht="15.75">
      <c r="A9" s="734"/>
      <c r="B9" s="736"/>
      <c r="C9" s="732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193</v>
      </c>
      <c r="D40" s="360">
        <f>SUM(D41:D44)</f>
        <v>193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193</v>
      </c>
      <c r="D44" s="366">
        <v>193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193</v>
      </c>
      <c r="D45" s="436">
        <f>D26+D30+D31+D33+D32+D34+D35+D40</f>
        <v>193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193</v>
      </c>
      <c r="D46" s="442">
        <f>D45+D23+D21+D11</f>
        <v>193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3" t="s">
        <v>659</v>
      </c>
      <c r="E50" s="363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1015</v>
      </c>
      <c r="D65" s="197">
        <v>1015</v>
      </c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1015</v>
      </c>
      <c r="D68" s="433">
        <f>D54+D58+D63+D64+D65+D66</f>
        <v>1015</v>
      </c>
      <c r="E68" s="434">
        <f t="shared" si="1"/>
        <v>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9</v>
      </c>
      <c r="D82" s="138">
        <f>SUM(D83:D86)</f>
        <v>9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9</v>
      </c>
      <c r="D84" s="197">
        <v>9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13</v>
      </c>
      <c r="D97" s="197">
        <v>13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23</v>
      </c>
      <c r="D98" s="431">
        <f>D87+D82+D77+D73+D97</f>
        <v>23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1038</v>
      </c>
      <c r="D99" s="425">
        <f>D98+D70+D68</f>
        <v>1038</v>
      </c>
      <c r="E99" s="425">
        <f>E98+E70+E68</f>
        <v>0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3">
        <f>pdeReportingDate</f>
        <v>44315</v>
      </c>
      <c r="C111" s="703"/>
      <c r="D111" s="703"/>
      <c r="E111" s="703"/>
      <c r="F111" s="703"/>
      <c r="G111" s="52"/>
      <c r="H111" s="52"/>
    </row>
    <row r="112" spans="1:8" ht="15.75">
      <c r="A112" s="692"/>
      <c r="B112" s="703"/>
      <c r="C112" s="703"/>
      <c r="D112" s="703"/>
      <c r="E112" s="703"/>
      <c r="F112" s="703"/>
      <c r="G112" s="52"/>
      <c r="H112" s="52"/>
    </row>
    <row r="113" spans="1:8" ht="15.75">
      <c r="A113" s="693" t="s">
        <v>8</v>
      </c>
      <c r="B113" s="704" t="str">
        <f>authorName</f>
        <v>Мая Стефанова</v>
      </c>
      <c r="C113" s="704"/>
      <c r="D113" s="704"/>
      <c r="E113" s="704"/>
      <c r="F113" s="704"/>
      <c r="G113" s="80"/>
      <c r="H113" s="80"/>
    </row>
    <row r="114" spans="1:8" ht="15.75">
      <c r="A114" s="693"/>
      <c r="B114" s="704"/>
      <c r="C114" s="704"/>
      <c r="D114" s="704"/>
      <c r="E114" s="704"/>
      <c r="F114" s="704"/>
      <c r="G114" s="80"/>
      <c r="H114" s="80"/>
    </row>
    <row r="115" spans="1:8" ht="15.75">
      <c r="A115" s="693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4"/>
      <c r="B116" s="702" t="s">
        <v>979</v>
      </c>
      <c r="C116" s="702"/>
      <c r="D116" s="702"/>
      <c r="E116" s="702"/>
      <c r="F116" s="702"/>
      <c r="G116" s="694"/>
      <c r="H116" s="694"/>
    </row>
    <row r="117" spans="1:8" ht="15.75" customHeight="1">
      <c r="A117" s="694"/>
      <c r="B117" s="706" t="str">
        <f>Начална!B17</f>
        <v>Иван Илиев Янев</v>
      </c>
      <c r="C117" s="702"/>
      <c r="D117" s="702"/>
      <c r="E117" s="702"/>
      <c r="F117" s="702"/>
      <c r="G117" s="694"/>
      <c r="H117" s="694"/>
    </row>
    <row r="118" spans="1:8" ht="15.75" customHeight="1">
      <c r="A118" s="694"/>
      <c r="B118" s="702"/>
      <c r="C118" s="702"/>
      <c r="D118" s="702"/>
      <c r="E118" s="702"/>
      <c r="F118" s="702"/>
      <c r="G118" s="694"/>
      <c r="H118" s="694"/>
    </row>
    <row r="119" spans="1:8" ht="15.75" customHeight="1">
      <c r="A119" s="694"/>
      <c r="B119" s="702"/>
      <c r="C119" s="702"/>
      <c r="D119" s="702"/>
      <c r="E119" s="702"/>
      <c r="F119" s="702"/>
      <c r="G119" s="694"/>
      <c r="H119" s="694"/>
    </row>
    <row r="120" spans="1:8" ht="15.75">
      <c r="A120" s="694"/>
      <c r="B120" s="702"/>
      <c r="C120" s="702"/>
      <c r="D120" s="702"/>
      <c r="E120" s="702"/>
      <c r="F120" s="702"/>
      <c r="G120" s="694"/>
      <c r="H120" s="694"/>
    </row>
    <row r="121" spans="1:8" ht="15.75">
      <c r="A121" s="694"/>
      <c r="B121" s="702"/>
      <c r="C121" s="702"/>
      <c r="D121" s="702"/>
      <c r="E121" s="702"/>
      <c r="F121" s="702"/>
      <c r="G121" s="694"/>
      <c r="H121" s="694"/>
    </row>
    <row r="122" spans="1:8" ht="15.75">
      <c r="A122" s="694"/>
      <c r="B122" s="702"/>
      <c r="C122" s="702"/>
      <c r="D122" s="702"/>
      <c r="E122" s="702"/>
      <c r="F122" s="702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3" sqref="G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1161000</v>
      </c>
      <c r="D17" s="447"/>
      <c r="E17" s="447"/>
      <c r="F17" s="447">
        <v>1161000</v>
      </c>
      <c r="G17" s="447"/>
      <c r="H17" s="447"/>
      <c r="I17" s="448">
        <f t="shared" si="0"/>
        <v>1161000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1161000</v>
      </c>
      <c r="D18" s="454">
        <f t="shared" si="1"/>
        <v>0</v>
      </c>
      <c r="E18" s="454">
        <f t="shared" si="1"/>
        <v>0</v>
      </c>
      <c r="F18" s="454">
        <f t="shared" si="1"/>
        <v>1161000</v>
      </c>
      <c r="G18" s="454">
        <f t="shared" si="1"/>
        <v>0</v>
      </c>
      <c r="H18" s="454">
        <f t="shared" si="1"/>
        <v>0</v>
      </c>
      <c r="I18" s="455">
        <f t="shared" si="0"/>
        <v>1161000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5682468</v>
      </c>
      <c r="D20" s="447"/>
      <c r="E20" s="447"/>
      <c r="F20" s="447">
        <v>5091</v>
      </c>
      <c r="G20" s="447">
        <v>736</v>
      </c>
      <c r="H20" s="447"/>
      <c r="I20" s="448">
        <f t="shared" si="0"/>
        <v>5827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>
        <v>6038</v>
      </c>
      <c r="D22" s="447"/>
      <c r="E22" s="447"/>
      <c r="F22" s="447">
        <v>6192</v>
      </c>
      <c r="G22" s="447">
        <v>202</v>
      </c>
      <c r="H22" s="447"/>
      <c r="I22" s="448">
        <f t="shared" si="0"/>
        <v>6394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>
        <v>815</v>
      </c>
      <c r="D23" s="447"/>
      <c r="E23" s="447"/>
      <c r="F23" s="447">
        <v>815</v>
      </c>
      <c r="G23" s="447"/>
      <c r="H23" s="447"/>
      <c r="I23" s="448">
        <f t="shared" si="0"/>
        <v>815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5689321</v>
      </c>
      <c r="D27" s="454">
        <f t="shared" si="2"/>
        <v>0</v>
      </c>
      <c r="E27" s="454">
        <f t="shared" si="2"/>
        <v>0</v>
      </c>
      <c r="F27" s="454">
        <f t="shared" si="2"/>
        <v>12098</v>
      </c>
      <c r="G27" s="454">
        <f t="shared" si="2"/>
        <v>938</v>
      </c>
      <c r="H27" s="454">
        <f t="shared" si="2"/>
        <v>0</v>
      </c>
      <c r="I27" s="455">
        <f t="shared" si="0"/>
        <v>13036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3">
        <f>pdeReportingDate</f>
        <v>44315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2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3" t="s">
        <v>8</v>
      </c>
      <c r="B33" s="704" t="str">
        <f>authorName</f>
        <v>Мая Стефанова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3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3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4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4"/>
      <c r="B37" s="706" t="str">
        <f>Начална!B17</f>
        <v>Иван Илиев Янев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4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4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4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4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4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Stefanova</cp:lastModifiedBy>
  <cp:lastPrinted>2020-04-28T12:52:33Z</cp:lastPrinted>
  <dcterms:created xsi:type="dcterms:W3CDTF">2006-09-16T00:00:00Z</dcterms:created>
  <dcterms:modified xsi:type="dcterms:W3CDTF">2021-04-28T10:50:52Z</dcterms:modified>
  <cp:category/>
  <cp:version/>
  <cp:contentType/>
  <cp:contentStatus/>
</cp:coreProperties>
</file>