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FS 2025 Individual\Statement\ZA PUBLIKUVANE\"/>
    </mc:Choice>
  </mc:AlternateContent>
  <xr:revisionPtr revIDLastSave="0" documentId="13_ncr:9_{BC40C4FE-A93B-4581-9F67-C687D826666C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4" l="1"/>
  <c r="H63" i="4"/>
  <c r="G63" i="4"/>
  <c r="G62" i="4"/>
  <c r="G61" i="4" s="1"/>
  <c r="G49" i="4"/>
  <c r="G48" i="4"/>
  <c r="G29" i="4"/>
  <c r="G32" i="4"/>
  <c r="G25" i="4"/>
  <c r="G24" i="4"/>
  <c r="H84" i="2" s="1"/>
  <c r="G23" i="4"/>
  <c r="G22" i="4" s="1"/>
  <c r="G21" i="4"/>
  <c r="G20" i="4"/>
  <c r="G12" i="4"/>
  <c r="D71" i="4"/>
  <c r="C69" i="4"/>
  <c r="D68" i="4"/>
  <c r="C68" i="4"/>
  <c r="C51" i="4"/>
  <c r="C48" i="4"/>
  <c r="C52" i="4" s="1"/>
  <c r="H38" i="2" s="1"/>
  <c r="C36" i="4"/>
  <c r="C21" i="4"/>
  <c r="C19" i="4"/>
  <c r="C18" i="4"/>
  <c r="C17" i="4"/>
  <c r="C16" i="4"/>
  <c r="C15" i="4"/>
  <c r="C12" i="4"/>
  <c r="H3" i="2" s="1"/>
  <c r="G26" i="5"/>
  <c r="G24" i="5"/>
  <c r="H15" i="5"/>
  <c r="H16" i="5" s="1"/>
  <c r="D26" i="5"/>
  <c r="C26" i="5"/>
  <c r="D19" i="5"/>
  <c r="C89" i="9"/>
  <c r="C65" i="9"/>
  <c r="D64" i="9"/>
  <c r="C64" i="9"/>
  <c r="E64" i="9" s="1"/>
  <c r="H1104" i="2" s="1"/>
  <c r="C59" i="9"/>
  <c r="C58" i="9" s="1"/>
  <c r="H1012" i="2" s="1"/>
  <c r="D55" i="9"/>
  <c r="D37" i="9"/>
  <c r="D32" i="9"/>
  <c r="C30" i="9"/>
  <c r="D30" i="9" s="1"/>
  <c r="D28" i="9"/>
  <c r="D27" i="9"/>
  <c r="F26" i="10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E35" i="9" s="1"/>
  <c r="H996" i="2" s="1"/>
  <c r="H998" i="2"/>
  <c r="E36" i="9"/>
  <c r="H997" i="2"/>
  <c r="D35" i="9"/>
  <c r="H964" i="2" s="1"/>
  <c r="C35" i="9"/>
  <c r="H932" i="2"/>
  <c r="E34" i="9"/>
  <c r="H995" i="2"/>
  <c r="E33" i="9"/>
  <c r="H994" i="2"/>
  <c r="E32" i="9"/>
  <c r="H993" i="2"/>
  <c r="E31" i="9"/>
  <c r="H992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H945" i="2" s="1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R37" i="8" s="1"/>
  <c r="H90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H565" i="2" s="1"/>
  <c r="J27" i="8"/>
  <c r="N26" i="8"/>
  <c r="Q26" i="8"/>
  <c r="H864" i="2" s="1"/>
  <c r="G26" i="8"/>
  <c r="J26" i="8" s="1"/>
  <c r="N25" i="8"/>
  <c r="Q25" i="8" s="1"/>
  <c r="G25" i="8"/>
  <c r="H563" i="2" s="1"/>
  <c r="J25" i="8"/>
  <c r="H653" i="2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H558" i="2" s="1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D44" i="6" s="1"/>
  <c r="D46" i="6" s="1"/>
  <c r="C45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/>
  <c r="D52" i="4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07" i="2" s="1"/>
  <c r="H17" i="7"/>
  <c r="H332" i="2"/>
  <c r="H638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D87" i="9"/>
  <c r="H747" i="2"/>
  <c r="H979" i="2"/>
  <c r="H950" i="2"/>
  <c r="H1121" i="2"/>
  <c r="H1133" i="2"/>
  <c r="E79" i="11"/>
  <c r="H1320" i="2"/>
  <c r="H561" i="2"/>
  <c r="H1244" i="2"/>
  <c r="H1081" i="2"/>
  <c r="C149" i="11"/>
  <c r="H1305" i="2" s="1"/>
  <c r="E15" i="14"/>
  <c r="D15" i="14"/>
  <c r="H1296" i="2"/>
  <c r="H64" i="2"/>
  <c r="H977" i="2"/>
  <c r="E21" i="9"/>
  <c r="H985" i="2" s="1"/>
  <c r="H1129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I31" i="7"/>
  <c r="I34" i="7" s="1"/>
  <c r="H371" i="2" s="1"/>
  <c r="H772" i="2"/>
  <c r="H48" i="2"/>
  <c r="H1193" i="2"/>
  <c r="F107" i="9"/>
  <c r="H1195" i="2" s="1"/>
  <c r="E12" i="14"/>
  <c r="C79" i="11"/>
  <c r="H1300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 s="1"/>
  <c r="L19" i="7"/>
  <c r="H422" i="2" s="1"/>
  <c r="L14" i="7"/>
  <c r="H417" i="2"/>
  <c r="H241" i="2"/>
  <c r="H570" i="2"/>
  <c r="J33" i="8"/>
  <c r="H660" i="2" s="1"/>
  <c r="R33" i="8"/>
  <c r="H900" i="2" s="1"/>
  <c r="H861" i="2"/>
  <c r="H774" i="2"/>
  <c r="H512" i="2"/>
  <c r="H785" i="2"/>
  <c r="Q38" i="8"/>
  <c r="N28" i="8"/>
  <c r="Q28" i="8" s="1"/>
  <c r="H866" i="2" s="1"/>
  <c r="H716" i="2"/>
  <c r="P41" i="8"/>
  <c r="J32" i="8"/>
  <c r="H659" i="2" s="1"/>
  <c r="H764" i="2"/>
  <c r="E13" i="14"/>
  <c r="D13" i="14" s="1"/>
  <c r="H1297" i="2"/>
  <c r="E14" i="14"/>
  <c r="D14" i="14"/>
  <c r="H577" i="2"/>
  <c r="J40" i="8"/>
  <c r="H667" i="2" s="1"/>
  <c r="P43" i="8"/>
  <c r="H850" i="2"/>
  <c r="H848" i="2"/>
  <c r="H776" i="2"/>
  <c r="M31" i="7"/>
  <c r="H456" i="2" s="1"/>
  <c r="H875" i="2"/>
  <c r="M34" i="7"/>
  <c r="H459" i="2" s="1"/>
  <c r="H871" i="2"/>
  <c r="H669" i="2"/>
  <c r="H655" i="2"/>
  <c r="H662" i="2"/>
  <c r="H664" i="2"/>
  <c r="H781" i="2"/>
  <c r="R16" i="8"/>
  <c r="H886" i="2" s="1"/>
  <c r="Q27" i="8"/>
  <c r="H865" i="2" s="1"/>
  <c r="Q39" i="8"/>
  <c r="H876" i="2" s="1"/>
  <c r="Q42" i="8"/>
  <c r="R42" i="8" s="1"/>
  <c r="H909" i="2" s="1"/>
  <c r="H579" i="2"/>
  <c r="R26" i="8"/>
  <c r="H894" i="2" s="1"/>
  <c r="J39" i="8"/>
  <c r="H666" i="2"/>
  <c r="R39" i="8"/>
  <c r="H906" i="2" s="1"/>
  <c r="R27" i="8"/>
  <c r="H895" i="2" s="1"/>
  <c r="H110" i="2" l="1"/>
  <c r="G71" i="4"/>
  <c r="H37" i="4"/>
  <c r="H95" i="4" s="1"/>
  <c r="H368" i="2"/>
  <c r="L18" i="7"/>
  <c r="H421" i="2" s="1"/>
  <c r="G26" i="4"/>
  <c r="H82" i="2"/>
  <c r="D17" i="7"/>
  <c r="L13" i="7"/>
  <c r="H416" i="2" s="1"/>
  <c r="H218" i="2"/>
  <c r="C17" i="7"/>
  <c r="H222" i="2" s="1"/>
  <c r="H69" i="2"/>
  <c r="C94" i="4"/>
  <c r="D12" i="14"/>
  <c r="D15" i="12"/>
  <c r="D56" i="4"/>
  <c r="G36" i="5"/>
  <c r="H174" i="2" s="1"/>
  <c r="D31" i="5"/>
  <c r="D36" i="5" s="1"/>
  <c r="C31" i="5"/>
  <c r="E9" i="14"/>
  <c r="H213" i="2"/>
  <c r="D9" i="14"/>
  <c r="R25" i="8"/>
  <c r="H893" i="2" s="1"/>
  <c r="H863" i="2"/>
  <c r="H773" i="2"/>
  <c r="K43" i="8"/>
  <c r="H700" i="2" s="1"/>
  <c r="R36" i="8"/>
  <c r="H903" i="2" s="1"/>
  <c r="G30" i="8"/>
  <c r="H567" i="2" s="1"/>
  <c r="E41" i="8"/>
  <c r="H518" i="2" s="1"/>
  <c r="H658" i="2"/>
  <c r="R34" i="8"/>
  <c r="H901" i="2" s="1"/>
  <c r="H652" i="2"/>
  <c r="R24" i="8"/>
  <c r="H892" i="2" s="1"/>
  <c r="H562" i="2"/>
  <c r="J20" i="8"/>
  <c r="E43" i="8"/>
  <c r="H520" i="2" s="1"/>
  <c r="J18" i="8"/>
  <c r="J17" i="8"/>
  <c r="H647" i="2" s="1"/>
  <c r="J13" i="8"/>
  <c r="H643" i="2" s="1"/>
  <c r="R15" i="8"/>
  <c r="H885" i="2" s="1"/>
  <c r="E87" i="9"/>
  <c r="H1124" i="2" s="1"/>
  <c r="D68" i="9"/>
  <c r="H1065" i="2" s="1"/>
  <c r="E30" i="9"/>
  <c r="H991" i="2" s="1"/>
  <c r="H959" i="2"/>
  <c r="D45" i="9"/>
  <c r="H974" i="2" s="1"/>
  <c r="E45" i="9"/>
  <c r="E46" i="9" s="1"/>
  <c r="H1007" i="2" s="1"/>
  <c r="D21" i="9"/>
  <c r="B40" i="7"/>
  <c r="C48" i="8"/>
  <c r="B52" i="5"/>
  <c r="B100" i="4"/>
  <c r="B31" i="10"/>
  <c r="C46" i="8"/>
  <c r="B50" i="5"/>
  <c r="B38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20" i="2" l="1"/>
  <c r="G79" i="4"/>
  <c r="D31" i="7"/>
  <c r="H244" i="2"/>
  <c r="D10" i="12"/>
  <c r="H71" i="2"/>
  <c r="C36" i="5"/>
  <c r="C33" i="5"/>
  <c r="H144" i="2" s="1"/>
  <c r="G33" i="5"/>
  <c r="H171" i="2" s="1"/>
  <c r="R20" i="8"/>
  <c r="H890" i="2" s="1"/>
  <c r="H650" i="2"/>
  <c r="R18" i="8"/>
  <c r="H888" i="2" s="1"/>
  <c r="H648" i="2"/>
  <c r="H1006" i="2"/>
  <c r="H953" i="2"/>
  <c r="D46" i="9"/>
  <c r="H97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5" i="12" l="1"/>
  <c r="D19" i="12" s="1"/>
  <c r="H124" i="2"/>
  <c r="D13" i="12"/>
  <c r="D12" i="12"/>
  <c r="D11" i="12"/>
  <c r="G95" i="4"/>
  <c r="H258" i="2"/>
  <c r="D34" i="7"/>
  <c r="H261" i="2" s="1"/>
  <c r="H147" i="2"/>
  <c r="C37" i="5"/>
  <c r="C42" i="5"/>
  <c r="G37" i="5"/>
  <c r="D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53" i="2"/>
  <c r="C45" i="5"/>
  <c r="H156" i="2" s="1"/>
  <c r="G44" i="5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C44" i="5"/>
  <c r="H176" i="2"/>
  <c r="G45" i="5"/>
  <c r="H179" i="2" s="1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<sst xmlns="http://schemas.openxmlformats.org/spreadsheetml/2006/main" count="4332" uniqueCount="1013">
  <si>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</si>
  <si>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</si>
  <si>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</si>
  <si>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</si>
  <si>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</si>
  <si>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</si>
  <si>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</si>
  <si>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</si>
  <si>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</si>
  <si>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</si>
  <si>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</si>
  <si>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</si>
  <si>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</si>
  <si>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</si>
  <si>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</si>
  <si>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</si>
  <si>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</si>
  <si>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</si>
  <si>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</si>
  <si>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</si>
  <si>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</si>
  <si>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</si>
  <si>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</si>
  <si>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</si>
  <si>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</si>
  <si>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</si>
  <si>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</si>
  <si>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</si>
  <si>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</si>
  <si>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</si>
  <si>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</si>
  <si>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</si>
  <si>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</si>
  <si>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</si>
  <si>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</si>
  <si>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</si>
  <si>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</si>
  <si>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</si>
  <si>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</si>
  <si>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</si>
  <si>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</si>
  <si>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</si>
  <si>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</si>
  <si>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</si>
  <si>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</si>
  <si>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</si>
  <si>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</si>
  <si>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</si>
  <si>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</si>
  <si>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</si>
  <si>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</si>
  <si>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</si>
  <si>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</si>
  <si>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</si>
  <si>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</si>
  <si>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</si>
  <si>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</si>
  <si>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</si>
  <si>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</si>
  <si>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</si>
  <si>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</si>
  <si>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</si>
  <si>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</si>
  <si>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</si>
  <si>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</si>
  <si>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</si>
  <si>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</si>
  <si>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</si>
  <si>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</si>
  <si>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</si>
  <si>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</si>
  <si>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</si>
  <si>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</si>
  <si>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</si>
  <si>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</si>
  <si>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</si>
  <si>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</si>
  <si>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</si>
  <si>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</si>
  <si>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</si>
  <si>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</si>
  <si>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</si>
  <si>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</si>
  <si>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</si>
  <si>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</si>
  <si>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</si>
  <si>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</si>
  <si>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</si>
  <si>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</si>
  <si>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</si>
  <si>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</si>
  <si>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</si>
  <si>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</si>
  <si>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</si>
  <si>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</si>
  <si>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</si>
  <si>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</si>
  <si>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</si>
  <si>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</si>
  <si>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</si>
  <si>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</si>
  <si>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</si>
  <si>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</si>
  <si>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</si>
  <si>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</si>
  <si>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</si>
  <si>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</si>
  <si>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</si>
  <si>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</si>
  <si>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</si>
  <si>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</si>
  <si>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</si>
  <si>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</si>
  <si>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</si>
  <si>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</si>
  <si>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</si>
  <si>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</si>
  <si>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</si>
  <si>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</si>
  <si>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</si>
  <si>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</si>
  <si>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</si>
  <si>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</si>
  <si>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</si>
  <si>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</si>
  <si>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</si>
  <si>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</si>
  <si>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</si>
  <si>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</si>
  <si>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</si>
  <si>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</si>
  <si>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</si>
  <si>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</si>
  <si>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</si>
  <si>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</si>
  <si>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</si>
  <si>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</si>
  <si>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</si>
  <si>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</si>
  <si>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</si>
  <si>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</si>
  <si>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</si>
  <si>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</si>
  <si>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</si>
  <si>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</si>
  <si>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</si>
  <si>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</si>
  <si>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</si>
  <si>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</si>
  <si>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</si>
  <si>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</si>
  <si>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</si>
  <si>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</si>
  <si>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</si>
  <si>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</si>
  <si>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</si>
  <si>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</si>
  <si>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</si>
  <si>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</si>
  <si>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</si>
  <si>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</si>
  <si>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</si>
  <si>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</si>
  <si>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</si>
  <si>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</si>
  <si>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</si>
  <si>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</si>
  <si>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</si>
  <si>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</si>
  <si>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</si>
  <si>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</si>
  <si>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</si>
  <si>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</si>
  <si>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</si>
  <si>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</si>
  <si>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</si>
  <si>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</si>
  <si>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</si>
  <si>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</si>
  <si>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</si>
  <si>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</si>
  <si>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</si>
  <si>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</si>
  <si>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</si>
  <si>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</si>
  <si>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</si>
  <si>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</si>
  <si>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</si>
  <si>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</si>
  <si>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</si>
  <si>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</si>
  <si>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</si>
  <si>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</si>
  <si>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</si>
  <si>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</si>
  <si>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</si>
  <si>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</si>
  <si>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</si>
  <si>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</si>
  <si>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</si>
  <si>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</si>
  <si>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</si>
  <si>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</si>
  <si>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</si>
  <si>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</si>
  <si>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</si>
  <si>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</si>
  <si>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</si>
  <si>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</si>
  <si>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</si>
  <si>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</si>
  <si>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</si>
  <si>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</si>
  <si>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</si>
  <si>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</si>
  <si>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</si>
  <si>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</si>
  <si>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</si>
  <si>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</si>
  <si>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</si>
  <si>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</si>
  <si>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</si>
  <si>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</si>
  <si>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</si>
  <si>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</si>
  <si>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</si>
  <si>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</si>
  <si>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</si>
  <si>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</si>
  <si>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</si>
  <si>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</si>
  <si>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</si>
  <si>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</si>
  <si>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</si>
  <si>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</si>
  <si>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</si>
  <si>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</si>
  <si>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</si>
  <si>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</si>
  <si>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</si>
  <si>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</si>
  <si>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</si>
  <si>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</si>
  <si>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</si>
  <si>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</si>
  <si>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</si>
  <si>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</si>
  <si>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</si>
  <si>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</si>
  <si>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</si>
  <si>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</si>
  <si>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</si>
  <si>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</si>
  <si>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</si>
  <si>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</si>
  <si>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</si>
  <si>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</si>
  <si>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</si>
  <si>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</si>
  <si>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</si>
  <si>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</si>
  <si>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</si>
  <si>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</si>
  <si>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</si>
  <si>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</si>
  <si>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</si>
  <si>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</si>
  <si>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</si>
  <si>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</si>
  <si>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</si>
  <si>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</si>
  <si>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</si>
  <si>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</si>
  <si>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</si>
  <si>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</si>
  <si>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</si>
  <si>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</si>
  <si>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</si>
  <si>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</si>
  <si>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</si>
  <si>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</si>
  <si>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</si>
  <si>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</si>
  <si>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</si>
  <si>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</si>
  <si>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</si>
  <si>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</si>
  <si>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</si>
  <si>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</si>
  <si>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</si>
  <si>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</si>
  <si>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</si>
  <si>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</si>
  <si>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</si>
  <si>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</si>
  <si>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</si>
  <si>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</si>
  <si>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</si>
  <si>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</si>
  <si>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</si>
  <si>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</si>
  <si>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</si>
  <si>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</si>
  <si>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</si>
  <si>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</si>
  <si>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</si>
  <si>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</si>
  <si>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</si>
  <si>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</si>
  <si>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</si>
  <si>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</si>
  <si>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</si>
  <si>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</si>
  <si>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</si>
  <si>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</si>
  <si>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</si>
  <si>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</si>
  <si>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</si>
  <si>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</si>
  <si>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</si>
  <si>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</si>
  <si>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</si>
  <si>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</si>
  <si>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</si>
  <si>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</si>
  <si>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</si>
  <si>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</si>
  <si>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</si>
  <si>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</si>
  <si>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</si>
  <si>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</si>
  <si>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</si>
  <si>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</si>
  <si>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</si>
  <si>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</si>
  <si>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</si>
  <si>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</si>
  <si>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</si>
  <si>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</si>
  <si>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</si>
  <si>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</si>
  <si>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</si>
  <si>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</si>
  <si>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</si>
  <si>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</si>
  <si>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</si>
  <si>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</si>
  <si>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</si>
  <si>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</si>
  <si>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</si>
  <si>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</si>
  <si>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</si>
  <si>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</si>
  <si>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</si>
  <si>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</si>
  <si>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</si>
  <si>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</si>
  <si>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</si>
  <si>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</si>
  <si>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</si>
  <si>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</si>
  <si>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</si>
  <si>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</si>
  <si>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</si>
  <si>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</si>
  <si>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</si>
  <si>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</si>
  <si>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</si>
  <si>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</si>
  <si>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</si>
  <si>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</si>
  <si>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</si>
  <si>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</si>
  <si>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</si>
  <si>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</si>
  <si>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</si>
  <si>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</si>
  <si>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</si>
  <si>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</si>
  <si>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</si>
  <si>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</si>
  <si>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</si>
  <si>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</si>
  <si>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</si>
  <si>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</si>
  <si>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</si>
  <si>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</si>
  <si>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</si>
  <si>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</si>
  <si>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</si>
  <si>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</si>
  <si>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</si>
  <si>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</si>
  <si>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</si>
  <si>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</si>
  <si>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</si>
  <si>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</si>
  <si>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</si>
  <si>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</si>
  <si>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</si>
  <si>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</si>
  <si>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</si>
  <si>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</si>
  <si>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</si>
  <si>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</si>
  <si>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</si>
  <si>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</si>
  <si>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</si>
  <si>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</si>
  <si>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</si>
  <si>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</si>
  <si>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</si>
  <si>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</si>
  <si>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</si>
  <si>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</si>
  <si>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</si>
  <si>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</si>
  <si>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</si>
  <si>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</si>
  <si>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</si>
  <si>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</si>
  <si>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</si>
  <si>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</si>
  <si>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</si>
  <si>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</si>
  <si>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</si>
  <si>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</si>
  <si>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</si>
  <si>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</si>
  <si>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</si>
  <si>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</si>
  <si>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</si>
  <si>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</si>
  <si>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</si>
  <si>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</si>
  <si>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</si>
  <si>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</si>
  <si>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</si>
  <si>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</si>
  <si>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</si>
  <si>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</si>
  <si>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</si>
  <si>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</si>
  <si>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</si>
  <si>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</si>
  <si>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</si>
  <si>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</si>
  <si>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</si>
  <si>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</si>
  <si>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</si>
  <si>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</si>
  <si>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</si>
  <si>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</si>
  <si>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</si>
  <si>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</si>
  <si>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</si>
  <si>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</si>
  <si>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</si>
  <si>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</si>
  <si>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</si>
  <si>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</si>
  <si>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</si>
  <si>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</si>
  <si>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</si>
  <si>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</si>
  <si>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</si>
  <si>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</si>
  <si>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</si>
  <si>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</si>
  <si>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</si>
  <si>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</si>
  <si>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</si>
  <si>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</si>
  <si>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</si>
  <si>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</si>
  <si>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</si>
  <si>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</si>
  <si>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</si>
  <si>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</si>
  <si>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</si>
  <si>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</si>
  <si>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</si>
  <si>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</si>
  <si>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</si>
  <si>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</si>
  <si>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</si>
  <si>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</si>
  <si>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</si>
  <si>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</si>
  <si>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</si>
  <si>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</si>
  <si>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</si>
  <si>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</si>
  <si>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</si>
  <si>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</si>
  <si>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</si>
  <si>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</si>
  <si>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</si>
  <si>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</si>
  <si>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</si>
  <si>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</si>
  <si>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</si>
  <si>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</si>
  <si>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</si>
  <si>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</si>
  <si>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</si>
  <si>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</si>
  <si>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</si>
  <si>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</si>
  <si>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</si>
  <si>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</si>
  <si>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</si>
  <si>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</si>
  <si>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</si>
  <si>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</si>
  <si>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</si>
  <si>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</si>
  <si>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</si>
  <si>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</si>
  <si>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</si>
  <si>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</si>
  <si>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</si>
  <si>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</si>
  <si>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</si>
  <si>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</si>
  <si>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</si>
  <si>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</si>
  <si>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</si>
  <si>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</si>
  <si>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</si>
  <si>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</si>
  <si>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</si>
  <si>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</si>
  <si>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</si>
  <si>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</si>
  <si>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</si>
  <si>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</si>
  <si>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</si>
  <si>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</si>
  <si>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</si>
  <si>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</si>
  <si>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</si>
  <si>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</si>
  <si>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</si>
  <si>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</si>
  <si>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</si>
  <si>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</si>
  <si>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</si>
  <si>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</si>
  <si>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</si>
  <si>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</si>
  <si>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</si>
  <si>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</si>
  <si>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</si>
  <si>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</si>
  <si>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</si>
  <si>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</si>
  <si>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</si>
  <si>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</si>
  <si>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</si>
  <si>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</si>
  <si>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</si>
  <si>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</si>
  <si>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</si>
  <si>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</si>
  <si>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</si>
  <si>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</si>
  <si>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</si>
  <si>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</si>
  <si>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</si>
  <si>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</si>
  <si>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</si>
  <si>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</si>
  <si>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</si>
  <si>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</si>
  <si>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</si>
  <si>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</si>
  <si>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</si>
  <si>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</si>
  <si>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</si>
  <si>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</si>
  <si>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</si>
  <si>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</si>
  <si>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</si>
  <si>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</si>
  <si>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</si>
  <si>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</si>
  <si>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</si>
  <si>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</si>
  <si>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</si>
  <si>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</si>
  <si>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</si>
  <si>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</si>
  <si>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</si>
  <si>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</si>
  <si>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</si>
  <si>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</si>
  <si>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</si>
  <si>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</si>
  <si>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</si>
  <si>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</si>
  <si>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</si>
  <si>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</si>
  <si>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</si>
  <si>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</si>
  <si>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</si>
  <si>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</si>
  <si>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</si>
  <si>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</si>
  <si>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</si>
  <si>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</si>
  <si>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</si>
  <si>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</si>
  <si>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</si>
  <si>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</si>
  <si>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</si>
  <si>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</si>
  <si>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</si>
  <si>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</si>
  <si>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</si>
  <si>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</si>
  <si>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</si>
  <si>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</si>
  <si>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</si>
  <si>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</si>
  <si>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</si>
  <si>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</si>
  <si>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</si>
  <si>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</si>
  <si>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</si>
  <si>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</si>
  <si>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</si>
  <si>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</si>
  <si>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</si>
  <si>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</si>
  <si>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</si>
  <si>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</si>
  <si>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</si>
  <si>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</si>
  <si>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</si>
  <si>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</si>
  <si>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</si>
  <si>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</si>
  <si>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</si>
  <si>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</si>
  <si>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</si>
  <si>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</si>
  <si>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</si>
  <si>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</si>
  <si>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</si>
  <si>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</si>
  <si>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</si>
  <si>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</si>
  <si>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</si>
  <si>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</si>
  <si>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</si>
  <si>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</si>
  <si>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</si>
  <si>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</si>
  <si>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</si>
  <si>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</si>
  <si>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</si>
  <si>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</si>
  <si>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</si>
  <si>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</si>
  <si>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</si>
  <si>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</si>
  <si>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</si>
  <si>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</si>
  <si>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</si>
  <si>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</si>
  <si>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</si>
  <si>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</si>
  <si>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</si>
  <si>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</si>
  <si>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</si>
  <si>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</si>
  <si>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</si>
  <si>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</si>
  <si>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</si>
  <si>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</si>
  <si>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</si>
  <si>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</si>
  <si>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</si>
  <si>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</si>
  <si>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</si>
  <si>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</si>
  <si>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</si>
  <si>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</si>
  <si>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</si>
  <si>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</si>
  <si>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</si>
  <si>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</si>
  <si>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</si>
  <si>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</si>
  <si>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</si>
  <si>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</si>
  <si>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</si>
  <si>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</si>
  <si>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</si>
  <si>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</si>
  <si>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</si>
  <si>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</si>
  <si>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</si>
  <si>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</si>
  <si>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</si>
  <si>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</si>
  <si>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</si>
  <si>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</si>
  <si>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</si>
  <si>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</si>
  <si>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</si>
  <si>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</si>
  <si>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</si>
  <si>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</si>
  <si>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</si>
  <si>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</si>
  <si>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</si>
  <si>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</si>
  <si>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</si>
  <si>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</si>
  <si>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</si>
  <si>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</si>
  <si>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</si>
  <si>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</si>
  <si>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</si>
  <si>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</si>
  <si>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</si>
  <si>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</si>
  <si>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</si>
  <si>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</si>
  <si>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</si>
  <si>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</si>
  <si>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</si>
  <si>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</si>
  <si>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</si>
  <si>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</si>
  <si>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</si>
  <si>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</si>
  <si>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</si>
  <si>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</si>
  <si>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</si>
  <si>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</si>
  <si>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</si>
  <si>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</si>
  <si>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</si>
  <si>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</si>
  <si>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</si>
  <si>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</si>
  <si>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</si>
  <si>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</si>
  <si>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</si>
  <si>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</si>
  <si>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</si>
  <si>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</si>
  <si>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</si>
  <si>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</si>
  <si>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</si>
  <si>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</si>
  <si>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</si>
  <si>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</si>
  <si>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</si>
  <si>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</si>
  <si>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</si>
  <si>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</si>
  <si>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</si>
  <si>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</si>
  <si>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</si>
  <si>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</si>
  <si>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</si>
  <si>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</si>
  <si>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</si>
  <si>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</si>
  <si>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</si>
  <si>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</si>
  <si>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</si>
  <si>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</si>
  <si>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</si>
  <si>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</si>
  <si>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</si>
  <si>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</si>
  <si>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</si>
  <si>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</si>
  <si>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</si>
  <si>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</si>
  <si>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</si>
  <si>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</si>
  <si>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</si>
  <si>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</si>
  <si>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</si>
  <si>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</si>
  <si>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</si>
  <si>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</si>
  <si>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</si>
  <si>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</si>
  <si>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</si>
  <si>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</si>
  <si>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</si>
  <si>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</si>
  <si>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</si>
  <si>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</si>
  <si>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</si>
  <si>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</si>
  <si>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</si>
  <si>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</si>
  <si>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</si>
  <si>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</si>
  <si>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</si>
  <si>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</si>
  <si>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</si>
  <si>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</si>
  <si>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</si>
  <si>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</si>
  <si>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</si>
  <si>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</si>
  <si>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</si>
  <si>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</si>
  <si>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</si>
  <si>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</si>
  <si>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</si>
  <si>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</si>
  <si>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</si>
  <si>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</si>
  <si>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</si>
  <si>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</si>
  <si>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</si>
  <si>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</si>
  <si>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</si>
  <si>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</si>
  <si>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</si>
  <si>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</si>
  <si>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</si>
  <si>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</si>
  <si>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</si>
  <si>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</si>
  <si>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</si>
  <si>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</si>
  <si>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</si>
  <si>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</si>
  <si>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</si>
  <si>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</si>
  <si>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</si>
  <si>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</si>
  <si>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</si>
  <si>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</si>
  <si>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</si>
  <si>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</si>
  <si>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</si>
  <si>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</si>
  <si>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</si>
  <si>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</si>
  <si>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</si>
  <si>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</si>
  <si>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</si>
  <si>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</si>
  <si>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</si>
  <si>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</si>
  <si>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</si>
  <si>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</si>
  <si>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</si>
  <si>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</si>
  <si>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</si>
  <si>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</si>
  <si>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</si>
  <si>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</si>
  <si>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</si>
  <si>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</si>
  <si>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</si>
  <si>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</si>
  <si>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</si>
  <si>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</si>
  <si>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</si>
  <si>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</si>
  <si>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</si>
  <si>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</si>
  <si>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</si>
  <si>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</si>
  <si>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</si>
  <si>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</si>
  <si>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</si>
  <si>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</si>
  <si>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</si>
  <si>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</si>
  <si>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</si>
  <si>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</si>
  <si>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</si>
  <si>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</si>
  <si>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</si>
  <si>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</si>
  <si>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</si>
  <si>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</si>
  <si>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</si>
  <si>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</si>
  <si>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</si>
  <si>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</si>
  <si>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</si>
  <si>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</si>
  <si>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</si>
  <si>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</si>
  <si>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</si>
  <si>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</si>
  <si>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</si>
  <si>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</si>
  <si>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</si>
  <si>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</si>
  <si>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</si>
  <si>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</si>
  <si>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</si>
  <si>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</si>
  <si>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</si>
  <si>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</si>
  <si>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</si>
  <si>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</si>
  <si>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</si>
  <si>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</si>
  <si>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</si>
  <si>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</si>
  <si>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</si>
  <si>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</si>
  <si>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</si>
  <si>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</si>
  <si>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</si>
  <si>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</si>
  <si>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</si>
  <si>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</si>
  <si>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</si>
  <si>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</si>
  <si>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</si>
  <si>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</si>
  <si>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</si>
  <si>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</si>
  <si>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</si>
  <si>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</si>
  <si>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</si>
  <si>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</si>
  <si>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</si>
  <si>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</si>
  <si>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</si>
  <si>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</si>
  <si>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</si>
  <si>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</si>
  <si>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</si>
  <si>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</si>
  <si>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</si>
  <si>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</si>
  <si>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</si>
  <si>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</si>
  <si>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</si>
  <si>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</si>
  <si>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</si>
  <si>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</si>
  <si>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</si>
  <si>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</si>
  <si>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</si>
  <si>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</si>
  <si>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</si>
  <si>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</si>
  <si>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</si>
  <si>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</si>
  <si>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</si>
  <si>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</si>
  <si>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</si>
  <si>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</si>
  <si>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</si>
  <si>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</si>
  <si>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</si>
  <si>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</si>
  <si>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</si>
  <si>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</si>
  <si>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</si>
  <si>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</si>
  <si>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</si>
  <si>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</si>
  <si>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</si>
  <si>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</si>
  <si>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</si>
  <si>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</si>
  <si>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</si>
  <si>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</si>
  <si>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</si>
  <si>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</si>
  <si>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</si>
  <si>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</si>
  <si>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</si>
  <si>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</si>
  <si>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</si>
  <si>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</si>
  <si>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</si>
  <si>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</si>
  <si>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</si>
  <si>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</si>
  <si>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ВАРНА АД</t>
  </si>
  <si>
    <t>103249584</t>
  </si>
  <si>
    <t>Милчо Близнаков и Ивелина Шабан</t>
  </si>
  <si>
    <t>заедно</t>
  </si>
  <si>
    <t>гр. Варна, кк "Св. Св. Константин и Елена", административна сграда</t>
  </si>
  <si>
    <t>052 986 960; 663 762</t>
  </si>
  <si>
    <t>office@holdingvarna.com</t>
  </si>
  <si>
    <t>www.holdingvarna.com</t>
  </si>
  <si>
    <t>www.infostock.bg</t>
  </si>
  <si>
    <t>Ирина Р. Маркова-Гюрова</t>
  </si>
  <si>
    <t>главен счетоводител</t>
  </si>
  <si>
    <t>1. Камчия АД</t>
  </si>
  <si>
    <t>2. Реал финанс асет мениджмънт АД</t>
  </si>
  <si>
    <t>3. Ми-2 ЕООД</t>
  </si>
  <si>
    <t>4. ТПО Варна ЦППБО ЕООД</t>
  </si>
  <si>
    <t>5. Варна Риълтис ЕАД</t>
  </si>
  <si>
    <t>6. Св. Св. Константин и Елена Холдинг АД</t>
  </si>
  <si>
    <t>7. М Сат Кейбъл ЕАД</t>
  </si>
  <si>
    <t>8. Реал финанс АД</t>
  </si>
  <si>
    <t>9. Баланс Елит ЕООД</t>
  </si>
  <si>
    <t>10. Проджект естейтс ЕООД</t>
  </si>
  <si>
    <t>11. М Сат Инвест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</si>
</sst>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HVAR_otcheti\FS%202025%20Individual\Statement\ZA%20PUBLIKUVANE\IFS%202025%20spravka%20KFN.xlsx" TargetMode="External"/><Relationship Id="rId1" Type="http://schemas.openxmlformats.org/officeDocument/2006/relationships/externalLinkPath" Target="IFS%202025%20spravka%20KF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 refreshError="1"/>
      <sheetData sheetId="2">
        <row r="44">
          <cell r="C44">
            <v>4265</v>
          </cell>
        </row>
      </sheetData>
      <sheetData sheetId="3" refreshError="1"/>
      <sheetData sheetId="4">
        <row r="34">
          <cell r="C34">
            <v>6486</v>
          </cell>
          <cell r="D34">
            <v>156816</v>
          </cell>
          <cell r="E34">
            <v>490</v>
          </cell>
          <cell r="F34">
            <v>649</v>
          </cell>
          <cell r="G34">
            <v>0</v>
          </cell>
          <cell r="H34">
            <v>0</v>
          </cell>
        </row>
      </sheetData>
      <sheetData sheetId="5" refreshError="1"/>
      <sheetData sheetId="6">
        <row r="11">
          <cell r="R11">
            <v>17139</v>
          </cell>
        </row>
        <row r="13">
          <cell r="R13">
            <v>13708</v>
          </cell>
        </row>
        <row r="15">
          <cell r="R15">
            <v>0</v>
          </cell>
        </row>
        <row r="16">
          <cell r="R16">
            <v>35</v>
          </cell>
        </row>
        <row r="17">
          <cell r="R17">
            <v>20092</v>
          </cell>
        </row>
        <row r="18">
          <cell r="R18">
            <v>96</v>
          </cell>
        </row>
        <row r="20">
          <cell r="R20">
            <v>4214</v>
          </cell>
        </row>
        <row r="31">
          <cell r="R31">
            <v>127479</v>
          </cell>
        </row>
        <row r="39">
          <cell r="R39">
            <v>407</v>
          </cell>
        </row>
        <row r="40">
          <cell r="R40">
            <v>47243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Ирина Р. Маркова-Гюрова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5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 ht="31.5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 ht="31.5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3" t="s">
        <v>989</v>
      </c>
      <c r="B28" s="634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272036</v>
      </c>
      <c r="D6" s="624">
        <f t="shared" ref="D6:D15" si="0">C6-E6</f>
        <v>0</v>
      </c>
      <c r="E6" s="596">
        <f>'1-Баланс'!G95</f>
        <v>272036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212216</v>
      </c>
      <c r="D7" s="624">
        <f t="shared" si="0"/>
        <v>205730</v>
      </c>
      <c r="E7" s="596">
        <f>'1-Баланс'!G18</f>
        <v>6486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4265</v>
      </c>
      <c r="D8" s="624">
        <f t="shared" si="0"/>
        <v>0</v>
      </c>
      <c r="E8" s="596">
        <f>ABS('2-Отчет за доходите'!C44)-ABS('2-Отчет за доходите'!G44)</f>
        <v>4265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1128</v>
      </c>
      <c r="D9" s="624">
        <f t="shared" si="0"/>
        <v>0</v>
      </c>
      <c r="E9" s="596">
        <f>'3-Отчет за паричния поток'!C45</f>
        <v>1128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2410</v>
      </c>
      <c r="D10" s="624">
        <f t="shared" si="0"/>
        <v>0</v>
      </c>
      <c r="E10" s="596">
        <f>'3-Отчет за паричния поток'!C46</f>
        <v>2410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212216</v>
      </c>
      <c r="D11" s="624">
        <f t="shared" si="0"/>
        <v>0</v>
      </c>
      <c r="E11" s="596">
        <f>'4-Отчет за собствения капитал'!L34</f>
        <v>212216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127479</v>
      </c>
      <c r="D12" s="624">
        <f t="shared" si="0"/>
        <v>0</v>
      </c>
      <c r="E12" s="596">
        <f>'Справка 5'!C27+'Справка 5'!C97</f>
        <v>127479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3.3346364347146209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2.0097447883288724E-2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7.1297225008358403E-2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1.5678072019879721E-2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2.2736694677871148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1.2821406347230866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1.2821406347230866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0.4238332296204107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7.4984443061605482E-2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2.3134247368230654E-2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4.7015836139334497E-3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0.11538333277753693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0.28188261017076943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0.21989736652501876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6034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2.8433294379311646E-2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0.80941234446223975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9.1050228310502277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ХОЛДИНГ ВАРНА АД</v>
      </c>
      <c r="B3" s="626" t="str">
        <f t="shared" ref="B3:B34" si="1">pdeBulstat</f>
        <v>103249584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17139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ХОЛДИНГ ВАРНА АД</v>
      </c>
      <c r="B4" s="626" t="str">
        <f t="shared" si="1"/>
        <v>103249584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1"/>
      <c r="K4" s="626"/>
      <c r="L4" s="626"/>
      <c r="M4" s="626"/>
      <c r="N4" s="626"/>
    </row>
    <row r="5" spans="1:14">
      <c r="A5" s="626" t="str">
        <f t="shared" si="0"/>
        <v>ХОЛДИНГ ВАРНА АД</v>
      </c>
      <c r="B5" s="626" t="str">
        <f t="shared" si="1"/>
        <v>103249584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ХОЛДИНГ ВАРНА АД</v>
      </c>
      <c r="B6" s="626" t="str">
        <f t="shared" si="1"/>
        <v>103249584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13708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ХОЛДИНГ ВАРНА АД</v>
      </c>
      <c r="B7" s="626" t="str">
        <f t="shared" si="1"/>
        <v>103249584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ХОЛДИНГ ВАРНА АД</v>
      </c>
      <c r="B8" s="626" t="str">
        <f t="shared" si="1"/>
        <v>103249584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35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ХОЛДИНГ ВАРНА АД</v>
      </c>
      <c r="B9" s="626" t="str">
        <f t="shared" si="1"/>
        <v>103249584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20092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ХОЛДИНГ ВАРНА АД</v>
      </c>
      <c r="B10" s="626" t="str">
        <f t="shared" si="1"/>
        <v>103249584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96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ХОЛДИНГ ВАРНА АД</v>
      </c>
      <c r="B11" s="626" t="str">
        <f t="shared" si="1"/>
        <v>103249584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51070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ХОЛДИНГ ВАРНА АД</v>
      </c>
      <c r="B12" s="626" t="str">
        <f t="shared" si="1"/>
        <v>103249584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4214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ХОЛДИНГ ВАРНА АД</v>
      </c>
      <c r="B13" s="626" t="str">
        <f t="shared" si="1"/>
        <v>103249584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ХОЛДИНГ ВАРНА АД</v>
      </c>
      <c r="B14" s="626" t="str">
        <f t="shared" si="1"/>
        <v>103249584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ХОЛДИНГ ВАРНА АД</v>
      </c>
      <c r="B15" s="626" t="str">
        <f t="shared" si="1"/>
        <v>103249584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2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ХОЛДИНГ ВАРНА АД</v>
      </c>
      <c r="B16" s="626" t="str">
        <f t="shared" si="1"/>
        <v>103249584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ХОЛДИНГ ВАРНА АД</v>
      </c>
      <c r="B17" s="626" t="str">
        <f t="shared" si="1"/>
        <v>103249584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ХОЛДИНГ ВАРНА АД</v>
      </c>
      <c r="B18" s="626" t="str">
        <f t="shared" si="1"/>
        <v>103249584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2</v>
      </c>
    </row>
    <row r="19" spans="1:8">
      <c r="A19" s="626" t="str">
        <f t="shared" si="0"/>
        <v>ХОЛДИНГ ВАРНА АД</v>
      </c>
      <c r="B19" s="626" t="str">
        <f t="shared" si="1"/>
        <v>103249584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ХОЛДИНГ ВАРНА АД</v>
      </c>
      <c r="B20" s="626" t="str">
        <f t="shared" si="1"/>
        <v>103249584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ХОЛДИНГ ВАРНА АД</v>
      </c>
      <c r="B21" s="626" t="str">
        <f t="shared" si="1"/>
        <v>103249584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ХОЛДИНГ ВАРНА АД</v>
      </c>
      <c r="B22" s="626" t="str">
        <f t="shared" si="1"/>
        <v>103249584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127479</v>
      </c>
    </row>
    <row r="23" spans="1:8">
      <c r="A23" s="626" t="str">
        <f t="shared" si="0"/>
        <v>ХОЛДИНГ ВАРНА АД</v>
      </c>
      <c r="B23" s="626" t="str">
        <f t="shared" si="1"/>
        <v>103249584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127479</v>
      </c>
    </row>
    <row r="24" spans="1:8">
      <c r="A24" s="626" t="str">
        <f t="shared" si="0"/>
        <v>ХОЛДИНГ ВАРНА АД</v>
      </c>
      <c r="B24" s="626" t="str">
        <f t="shared" si="1"/>
        <v>103249584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ХОЛДИНГ ВАРНА АД</v>
      </c>
      <c r="B25" s="626" t="str">
        <f t="shared" si="1"/>
        <v>103249584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ХОЛДИНГ ВАРНА АД</v>
      </c>
      <c r="B26" s="626" t="str">
        <f t="shared" si="1"/>
        <v>103249584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ХОЛДИНГ ВАРНА АД</v>
      </c>
      <c r="B27" s="626" t="str">
        <f t="shared" si="1"/>
        <v>103249584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ХОЛДИНГ ВАРНА АД</v>
      </c>
      <c r="B28" s="626" t="str">
        <f t="shared" si="1"/>
        <v>103249584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ХОЛДИНГ ВАРНА АД</v>
      </c>
      <c r="B29" s="626" t="str">
        <f t="shared" si="1"/>
        <v>103249584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ХОЛДИНГ ВАРНА АД</v>
      </c>
      <c r="B30" s="626" t="str">
        <f t="shared" si="1"/>
        <v>103249584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ХОЛДИНГ ВАРНА АД</v>
      </c>
      <c r="B31" s="626" t="str">
        <f t="shared" si="1"/>
        <v>103249584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ХОЛДИНГ ВАРНА АД</v>
      </c>
      <c r="B32" s="626" t="str">
        <f t="shared" si="1"/>
        <v>103249584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ХОЛДИНГ ВАРНА АД</v>
      </c>
      <c r="B33" s="626" t="str">
        <f t="shared" si="1"/>
        <v>103249584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127479</v>
      </c>
    </row>
    <row r="34" spans="1:8">
      <c r="A34" s="626" t="str">
        <f t="shared" si="0"/>
        <v>ХОЛДИНГ ВАРНА АД</v>
      </c>
      <c r="B34" s="626" t="str">
        <f t="shared" si="1"/>
        <v>103249584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47243</v>
      </c>
    </row>
    <row r="35" spans="1:8">
      <c r="A35" s="626" t="str">
        <f t="shared" ref="A35:A66" si="3">pdeName</f>
        <v>ХОЛДИНГ ВАРНА АД</v>
      </c>
      <c r="B35" s="626" t="str">
        <f t="shared" ref="B35:B66" si="4">pdeBulstat</f>
        <v>103249584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ХОЛДИНГ ВАРНА АД</v>
      </c>
      <c r="B36" s="626" t="str">
        <f t="shared" si="4"/>
        <v>103249584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ХОЛДИНГ ВАРНА АД</v>
      </c>
      <c r="B37" s="626" t="str">
        <f t="shared" si="4"/>
        <v>103249584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407</v>
      </c>
    </row>
    <row r="38" spans="1:8">
      <c r="A38" s="626" t="str">
        <f t="shared" si="3"/>
        <v>ХОЛДИНГ ВАРНА АД</v>
      </c>
      <c r="B38" s="626" t="str">
        <f t="shared" si="4"/>
        <v>103249584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47650</v>
      </c>
    </row>
    <row r="39" spans="1:8">
      <c r="A39" s="626" t="str">
        <f t="shared" si="3"/>
        <v>ХОЛДИНГ ВАРНА АД</v>
      </c>
      <c r="B39" s="626" t="str">
        <f t="shared" si="4"/>
        <v>103249584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ХОЛДИНГ ВАРНА АД</v>
      </c>
      <c r="B40" s="626" t="str">
        <f t="shared" si="4"/>
        <v>103249584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413</v>
      </c>
    </row>
    <row r="41" spans="1:8">
      <c r="A41" s="626" t="str">
        <f t="shared" si="3"/>
        <v>ХОЛДИНГ ВАРНА АД</v>
      </c>
      <c r="B41" s="626" t="str">
        <f t="shared" si="4"/>
        <v>103249584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230828</v>
      </c>
    </row>
    <row r="42" spans="1:8">
      <c r="A42" s="626" t="str">
        <f t="shared" si="3"/>
        <v>ХОЛДИНГ ВАРНА АД</v>
      </c>
      <c r="B42" s="626" t="str">
        <f t="shared" si="4"/>
        <v>103249584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ХОЛДИНГ ВАРНА АД</v>
      </c>
      <c r="B43" s="626" t="str">
        <f t="shared" si="4"/>
        <v>103249584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ХОЛДИНГ ВАРНА АД</v>
      </c>
      <c r="B44" s="626" t="str">
        <f t="shared" si="4"/>
        <v>103249584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ХОЛДИНГ ВАРНА АД</v>
      </c>
      <c r="B45" s="626" t="str">
        <f t="shared" si="4"/>
        <v>103249584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ХОЛДИНГ ВАРНА АД</v>
      </c>
      <c r="B46" s="626" t="str">
        <f t="shared" si="4"/>
        <v>103249584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ХОЛДИНГ ВАРНА АД</v>
      </c>
      <c r="B47" s="626" t="str">
        <f t="shared" si="4"/>
        <v>103249584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ХОЛДИНГ ВАРНА АД</v>
      </c>
      <c r="B48" s="626" t="str">
        <f t="shared" si="4"/>
        <v>103249584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ХОЛДИНГ ВАРНА АД</v>
      </c>
      <c r="B49" s="626" t="str">
        <f t="shared" si="4"/>
        <v>103249584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13257</v>
      </c>
    </row>
    <row r="50" spans="1:8">
      <c r="A50" s="626" t="str">
        <f t="shared" si="3"/>
        <v>ХОЛДИНГ ВАРНА АД</v>
      </c>
      <c r="B50" s="626" t="str">
        <f t="shared" si="4"/>
        <v>103249584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678</v>
      </c>
    </row>
    <row r="51" spans="1:8">
      <c r="A51" s="626" t="str">
        <f t="shared" si="3"/>
        <v>ХОЛДИНГ ВАРНА АД</v>
      </c>
      <c r="B51" s="626" t="str">
        <f t="shared" si="4"/>
        <v>103249584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ХОЛДИНГ ВАРНА АД</v>
      </c>
      <c r="B52" s="626" t="str">
        <f t="shared" si="4"/>
        <v>103249584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12622</v>
      </c>
    </row>
    <row r="53" spans="1:8">
      <c r="A53" s="626" t="str">
        <f t="shared" si="3"/>
        <v>ХОЛДИНГ ВАРНА АД</v>
      </c>
      <c r="B53" s="626" t="str">
        <f t="shared" si="4"/>
        <v>103249584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ХОЛДИНГ ВАРНА АД</v>
      </c>
      <c r="B54" s="626" t="str">
        <f t="shared" si="4"/>
        <v>103249584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1029</v>
      </c>
    </row>
    <row r="55" spans="1:8">
      <c r="A55" s="626" t="str">
        <f t="shared" si="3"/>
        <v>ХОЛДИНГ ВАРНА АД</v>
      </c>
      <c r="B55" s="626" t="str">
        <f t="shared" si="4"/>
        <v>103249584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ХОЛДИНГ ВАРНА АД</v>
      </c>
      <c r="B56" s="626" t="str">
        <f t="shared" si="4"/>
        <v>103249584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ХОЛДИНГ ВАРНА АД</v>
      </c>
      <c r="B57" s="626" t="str">
        <f t="shared" si="4"/>
        <v>103249584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27586</v>
      </c>
    </row>
    <row r="58" spans="1:8">
      <c r="A58" s="626" t="str">
        <f t="shared" si="3"/>
        <v>ХОЛДИНГ ВАРНА АД</v>
      </c>
      <c r="B58" s="626" t="str">
        <f t="shared" si="4"/>
        <v>103249584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ХОЛДИНГ ВАРНА АД</v>
      </c>
      <c r="B59" s="626" t="str">
        <f t="shared" si="4"/>
        <v>103249584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ХОЛДИНГ ВАРНА АД</v>
      </c>
      <c r="B60" s="626" t="str">
        <f t="shared" si="4"/>
        <v>103249584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ХОЛДИНГ ВАРНА АД</v>
      </c>
      <c r="B61" s="626" t="str">
        <f t="shared" si="4"/>
        <v>103249584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ХОЛДИНГ ВАРНА АД</v>
      </c>
      <c r="B62" s="626" t="str">
        <f t="shared" si="4"/>
        <v>103249584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11212</v>
      </c>
    </row>
    <row r="63" spans="1:8">
      <c r="A63" s="626" t="str">
        <f t="shared" si="3"/>
        <v>ХОЛДИНГ ВАРНА АД</v>
      </c>
      <c r="B63" s="626" t="str">
        <f t="shared" si="4"/>
        <v>103249584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ХОЛДИНГ ВАРНА АД</v>
      </c>
      <c r="B64" s="626" t="str">
        <f t="shared" si="4"/>
        <v>103249584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11212</v>
      </c>
    </row>
    <row r="65" spans="1:8">
      <c r="A65" s="626" t="str">
        <f t="shared" si="3"/>
        <v>ХОЛДИНГ ВАРНА АД</v>
      </c>
      <c r="B65" s="626" t="str">
        <f t="shared" si="4"/>
        <v>103249584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ХОЛДИНГ ВАРНА АД</v>
      </c>
      <c r="B66" s="626" t="str">
        <f t="shared" si="4"/>
        <v>103249584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2410</v>
      </c>
    </row>
    <row r="67" spans="1:8">
      <c r="A67" s="626" t="str">
        <f t="shared" ref="A67:A98" si="6">pdeName</f>
        <v>ХОЛДИНГ ВАРНА АД</v>
      </c>
      <c r="B67" s="626" t="str">
        <f t="shared" ref="B67:B98" si="7">pdeBulstat</f>
        <v>103249584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ХОЛДИНГ ВАРНА АД</v>
      </c>
      <c r="B68" s="626" t="str">
        <f t="shared" si="7"/>
        <v>103249584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ХОЛДИНГ ВАРНА АД</v>
      </c>
      <c r="B69" s="626" t="str">
        <f t="shared" si="7"/>
        <v>103249584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2410</v>
      </c>
    </row>
    <row r="70" spans="1:8">
      <c r="A70" s="626" t="str">
        <f t="shared" si="6"/>
        <v>ХОЛДИНГ ВАРНА АД</v>
      </c>
      <c r="B70" s="626" t="str">
        <f t="shared" si="7"/>
        <v>103249584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ХОЛДИНГ ВАРНА АД</v>
      </c>
      <c r="B71" s="626" t="str">
        <f t="shared" si="7"/>
        <v>103249584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41208</v>
      </c>
    </row>
    <row r="72" spans="1:8">
      <c r="A72" s="626" t="str">
        <f t="shared" si="6"/>
        <v>ХОЛДИНГ ВАРНА АД</v>
      </c>
      <c r="B72" s="626" t="str">
        <f t="shared" si="7"/>
        <v>103249584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272036</v>
      </c>
    </row>
    <row r="73" spans="1:8">
      <c r="A73" s="626" t="str">
        <f t="shared" si="6"/>
        <v>ХОЛДИНГ ВАРНА АД</v>
      </c>
      <c r="B73" s="626" t="str">
        <f t="shared" si="7"/>
        <v>103249584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6486</v>
      </c>
    </row>
    <row r="74" spans="1:8">
      <c r="A74" s="626" t="str">
        <f t="shared" si="6"/>
        <v>ХОЛДИНГ ВАРНА АД</v>
      </c>
      <c r="B74" s="626" t="str">
        <f t="shared" si="7"/>
        <v>103249584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ХОЛДИНГ ВАРНА АД</v>
      </c>
      <c r="B75" s="626" t="str">
        <f t="shared" si="7"/>
        <v>103249584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ХОЛДИНГ ВАРНА АД</v>
      </c>
      <c r="B76" s="626" t="str">
        <f t="shared" si="7"/>
        <v>103249584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ХОЛДИНГ ВАРНА АД</v>
      </c>
      <c r="B77" s="626" t="str">
        <f t="shared" si="7"/>
        <v>103249584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ХОЛДИНГ ВАРНА АД</v>
      </c>
      <c r="B78" s="626" t="str">
        <f t="shared" si="7"/>
        <v>103249584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ХОЛДИНГ ВАРНА АД</v>
      </c>
      <c r="B79" s="626" t="str">
        <f t="shared" si="7"/>
        <v>103249584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6486</v>
      </c>
    </row>
    <row r="80" spans="1:8">
      <c r="A80" s="626" t="str">
        <f t="shared" si="6"/>
        <v>ХОЛДИНГ ВАРНА АД</v>
      </c>
      <c r="B80" s="626" t="str">
        <f t="shared" si="7"/>
        <v>103249584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156816</v>
      </c>
    </row>
    <row r="81" spans="1:8">
      <c r="A81" s="626" t="str">
        <f t="shared" si="6"/>
        <v>ХОЛДИНГ ВАРНА АД</v>
      </c>
      <c r="B81" s="626" t="str">
        <f t="shared" si="7"/>
        <v>103249584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490</v>
      </c>
    </row>
    <row r="82" spans="1:8">
      <c r="A82" s="626" t="str">
        <f t="shared" si="6"/>
        <v>ХОЛДИНГ ВАРНА АД</v>
      </c>
      <c r="B82" s="626" t="str">
        <f t="shared" si="7"/>
        <v>103249584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649</v>
      </c>
    </row>
    <row r="83" spans="1:8">
      <c r="A83" s="626" t="str">
        <f t="shared" si="6"/>
        <v>ХОЛДИНГ ВАРНА АД</v>
      </c>
      <c r="B83" s="626" t="str">
        <f t="shared" si="7"/>
        <v>103249584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649</v>
      </c>
    </row>
    <row r="84" spans="1:8">
      <c r="A84" s="626" t="str">
        <f t="shared" si="6"/>
        <v>ХОЛДИНГ ВАРНА АД</v>
      </c>
      <c r="B84" s="626" t="str">
        <f t="shared" si="7"/>
        <v>103249584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ХОЛДИНГ ВАРНА АД</v>
      </c>
      <c r="B85" s="626" t="str">
        <f t="shared" si="7"/>
        <v>103249584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ХОЛДИНГ ВАРНА АД</v>
      </c>
      <c r="B86" s="626" t="str">
        <f t="shared" si="7"/>
        <v>103249584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157955</v>
      </c>
    </row>
    <row r="87" spans="1:8">
      <c r="A87" s="626" t="str">
        <f t="shared" si="6"/>
        <v>ХОЛДИНГ ВАРНА АД</v>
      </c>
      <c r="B87" s="626" t="str">
        <f t="shared" si="7"/>
        <v>103249584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43510</v>
      </c>
    </row>
    <row r="88" spans="1:8">
      <c r="A88" s="626" t="str">
        <f t="shared" si="6"/>
        <v>ХОЛДИНГ ВАРНА АД</v>
      </c>
      <c r="B88" s="626" t="str">
        <f t="shared" si="7"/>
        <v>103249584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43510</v>
      </c>
    </row>
    <row r="89" spans="1:8">
      <c r="A89" s="626" t="str">
        <f t="shared" si="6"/>
        <v>ХОЛДИНГ ВАРНА АД</v>
      </c>
      <c r="B89" s="626" t="str">
        <f t="shared" si="7"/>
        <v>103249584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>ХОЛДИНГ ВАРНА АД</v>
      </c>
      <c r="B90" s="626" t="str">
        <f t="shared" si="7"/>
        <v>103249584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ХОЛДИНГ ВАРНА АД</v>
      </c>
      <c r="B91" s="626" t="str">
        <f t="shared" si="7"/>
        <v>103249584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4265</v>
      </c>
    </row>
    <row r="92" spans="1:8">
      <c r="A92" s="626" t="str">
        <f t="shared" si="6"/>
        <v>ХОЛДИНГ ВАРНА АД</v>
      </c>
      <c r="B92" s="626" t="str">
        <f t="shared" si="7"/>
        <v>103249584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ХОЛДИНГ ВАРНА АД</v>
      </c>
      <c r="B93" s="626" t="str">
        <f t="shared" si="7"/>
        <v>103249584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47775</v>
      </c>
    </row>
    <row r="94" spans="1:8">
      <c r="A94" s="626" t="str">
        <f t="shared" si="6"/>
        <v>ХОЛДИНГ ВАРНА АД</v>
      </c>
      <c r="B94" s="626" t="str">
        <f t="shared" si="7"/>
        <v>103249584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212216</v>
      </c>
    </row>
    <row r="95" spans="1:8">
      <c r="A95" s="626" t="str">
        <f t="shared" si="6"/>
        <v>ХОЛДИНГ ВАРНА АД</v>
      </c>
      <c r="B95" s="626" t="str">
        <f t="shared" si="7"/>
        <v>103249584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ХОЛДИНГ ВАРНА АД</v>
      </c>
      <c r="B96" s="626" t="str">
        <f t="shared" si="7"/>
        <v>103249584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ХОЛДИНГ ВАРНА АД</v>
      </c>
      <c r="B97" s="626" t="str">
        <f t="shared" si="7"/>
        <v>103249584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11744</v>
      </c>
    </row>
    <row r="98" spans="1:8">
      <c r="A98" s="626" t="str">
        <f t="shared" si="6"/>
        <v>ХОЛДИНГ ВАРНА АД</v>
      </c>
      <c r="B98" s="626" t="str">
        <f t="shared" si="7"/>
        <v>103249584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ХОЛДИНГ ВАРНА АД</v>
      </c>
      <c r="B99" s="626" t="str">
        <f t="shared" ref="B99:B125" si="10">pdeBulstat</f>
        <v>103249584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ХОЛДИНГ ВАРНА АД</v>
      </c>
      <c r="B100" s="626" t="str">
        <f t="shared" si="10"/>
        <v>103249584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15528</v>
      </c>
    </row>
    <row r="101" spans="1:8">
      <c r="A101" s="626" t="str">
        <f t="shared" si="9"/>
        <v>ХОЛДИНГ ВАРНА АД</v>
      </c>
      <c r="B101" s="626" t="str">
        <f t="shared" si="10"/>
        <v>103249584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408</v>
      </c>
    </row>
    <row r="102" spans="1:8">
      <c r="A102" s="626" t="str">
        <f t="shared" si="9"/>
        <v>ХОЛДИНГ ВАРНА АД</v>
      </c>
      <c r="B102" s="626" t="str">
        <f t="shared" si="10"/>
        <v>103249584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27680</v>
      </c>
    </row>
    <row r="103" spans="1:8">
      <c r="A103" s="626" t="str">
        <f t="shared" si="9"/>
        <v>ХОЛДИНГ ВАРНА АД</v>
      </c>
      <c r="B103" s="626" t="str">
        <f t="shared" si="10"/>
        <v>103249584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ХОЛДИНГ ВАРНА АД</v>
      </c>
      <c r="B104" s="626" t="str">
        <f t="shared" si="10"/>
        <v>103249584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ХОЛДИНГ ВАРНА АД</v>
      </c>
      <c r="B105" s="626" t="str">
        <f t="shared" si="10"/>
        <v>103249584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ХОЛДИНГ ВАРНА АД</v>
      </c>
      <c r="B106" s="626" t="str">
        <f t="shared" si="10"/>
        <v>103249584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ХОЛДИНГ ВАРНА АД</v>
      </c>
      <c r="B107" s="626" t="str">
        <f t="shared" si="10"/>
        <v>103249584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27680</v>
      </c>
    </row>
    <row r="108" spans="1:8">
      <c r="A108" s="626" t="str">
        <f t="shared" si="9"/>
        <v>ХОЛДИНГ ВАРНА АД</v>
      </c>
      <c r="B108" s="626" t="str">
        <f t="shared" si="10"/>
        <v>103249584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18358</v>
      </c>
    </row>
    <row r="109" spans="1:8">
      <c r="A109" s="626" t="str">
        <f t="shared" si="9"/>
        <v>ХОЛДИНГ ВАРНА АД</v>
      </c>
      <c r="B109" s="626" t="str">
        <f t="shared" si="10"/>
        <v>103249584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978</v>
      </c>
    </row>
    <row r="110" spans="1:8">
      <c r="A110" s="626" t="str">
        <f t="shared" si="9"/>
        <v>ХОЛДИНГ ВАРНА АД</v>
      </c>
      <c r="B110" s="626" t="str">
        <f t="shared" si="10"/>
        <v>103249584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12770</v>
      </c>
    </row>
    <row r="111" spans="1:8">
      <c r="A111" s="626" t="str">
        <f t="shared" si="9"/>
        <v>ХОЛДИНГ ВАРНА АД</v>
      </c>
      <c r="B111" s="626" t="str">
        <f t="shared" si="10"/>
        <v>103249584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1273</v>
      </c>
    </row>
    <row r="112" spans="1:8">
      <c r="A112" s="626" t="str">
        <f t="shared" si="9"/>
        <v>ХОЛДИНГ ВАРНА АД</v>
      </c>
      <c r="B112" s="626" t="str">
        <f t="shared" si="10"/>
        <v>103249584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10412</v>
      </c>
    </row>
    <row r="113" spans="1:8">
      <c r="A113" s="626" t="str">
        <f t="shared" si="9"/>
        <v>ХОЛДИНГ ВАРНА АД</v>
      </c>
      <c r="B113" s="626" t="str">
        <f t="shared" si="10"/>
        <v>103249584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1021</v>
      </c>
    </row>
    <row r="114" spans="1:8">
      <c r="A114" s="626" t="str">
        <f t="shared" si="9"/>
        <v>ХОЛДИНГ ВАРНА АД</v>
      </c>
      <c r="B114" s="626" t="str">
        <f t="shared" si="10"/>
        <v>103249584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ХОЛДИНГ ВАРНА АД</v>
      </c>
      <c r="B115" s="626" t="str">
        <f t="shared" si="10"/>
        <v>103249584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64</v>
      </c>
    </row>
    <row r="116" spans="1:8">
      <c r="A116" s="626" t="str">
        <f t="shared" si="9"/>
        <v>ХОЛДИНГ ВАРНА АД</v>
      </c>
      <c r="B116" s="626" t="str">
        <f t="shared" si="10"/>
        <v>103249584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ХОЛДИНГ ВАРНА АД</v>
      </c>
      <c r="B117" s="626" t="str">
        <f t="shared" si="10"/>
        <v>103249584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ХОЛДИНГ ВАРНА АД</v>
      </c>
      <c r="B118" s="626" t="str">
        <f t="shared" si="10"/>
        <v>103249584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34</v>
      </c>
    </row>
    <row r="119" spans="1:8">
      <c r="A119" s="626" t="str">
        <f t="shared" si="9"/>
        <v>ХОЛДИНГ ВАРНА АД</v>
      </c>
      <c r="B119" s="626" t="str">
        <f t="shared" si="10"/>
        <v>103249584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ХОЛДИНГ ВАРНА АД</v>
      </c>
      <c r="B120" s="626" t="str">
        <f t="shared" si="10"/>
        <v>103249584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32140</v>
      </c>
    </row>
    <row r="121" spans="1:8">
      <c r="A121" s="626" t="str">
        <f t="shared" si="9"/>
        <v>ХОЛДИНГ ВАРНА АД</v>
      </c>
      <c r="B121" s="626" t="str">
        <f t="shared" si="10"/>
        <v>103249584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ХОЛДИНГ ВАРНА АД</v>
      </c>
      <c r="B122" s="626" t="str">
        <f t="shared" si="10"/>
        <v>103249584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ХОЛДИНГ ВАРНА АД</v>
      </c>
      <c r="B123" s="626" t="str">
        <f t="shared" si="10"/>
        <v>103249584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ХОЛДИНГ ВАРНА АД</v>
      </c>
      <c r="B124" s="626" t="str">
        <f t="shared" si="10"/>
        <v>103249584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32140</v>
      </c>
    </row>
    <row r="125" spans="1:8">
      <c r="A125" s="626" t="str">
        <f t="shared" si="9"/>
        <v>ХОЛДИНГ ВАРНА АД</v>
      </c>
      <c r="B125" s="626" t="str">
        <f t="shared" si="10"/>
        <v>103249584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272036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ХОЛДИНГ ВАРНА АД</v>
      </c>
      <c r="B127" s="626" t="str">
        <f t="shared" ref="B127:B158" si="13">pdeBulstat</f>
        <v>103249584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88</v>
      </c>
    </row>
    <row r="128" spans="1:8">
      <c r="A128" s="626" t="str">
        <f t="shared" si="12"/>
        <v>ХОЛДИНГ ВАРНА АД</v>
      </c>
      <c r="B128" s="626" t="str">
        <f t="shared" si="13"/>
        <v>103249584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698</v>
      </c>
    </row>
    <row r="129" spans="1:8">
      <c r="A129" s="626" t="str">
        <f t="shared" si="12"/>
        <v>ХОЛДИНГ ВАРНА АД</v>
      </c>
      <c r="B129" s="626" t="str">
        <f t="shared" si="13"/>
        <v>103249584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536</v>
      </c>
    </row>
    <row r="130" spans="1:8">
      <c r="A130" s="626" t="str">
        <f t="shared" si="12"/>
        <v>ХОЛДИНГ ВАРНА АД</v>
      </c>
      <c r="B130" s="626" t="str">
        <f t="shared" si="13"/>
        <v>103249584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457</v>
      </c>
    </row>
    <row r="131" spans="1:8">
      <c r="A131" s="626" t="str">
        <f t="shared" si="12"/>
        <v>ХОЛДИНГ ВАРНА АД</v>
      </c>
      <c r="B131" s="626" t="str">
        <f t="shared" si="13"/>
        <v>103249584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51</v>
      </c>
    </row>
    <row r="132" spans="1:8">
      <c r="A132" s="626" t="str">
        <f t="shared" si="12"/>
        <v>ХОЛДИНГ ВАРНА АД</v>
      </c>
      <c r="B132" s="626" t="str">
        <f t="shared" si="13"/>
        <v>103249584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ХОЛДИНГ ВАРНА АД</v>
      </c>
      <c r="B133" s="626" t="str">
        <f t="shared" si="13"/>
        <v>103249584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ХОЛДИНГ ВАРНА АД</v>
      </c>
      <c r="B134" s="626" t="str">
        <f t="shared" si="13"/>
        <v>103249584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129</v>
      </c>
    </row>
    <row r="135" spans="1:8">
      <c r="A135" s="626" t="str">
        <f t="shared" si="12"/>
        <v>ХОЛДИНГ ВАРНА АД</v>
      </c>
      <c r="B135" s="626" t="str">
        <f t="shared" si="13"/>
        <v>103249584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ХОЛДИНГ ВАРНА АД</v>
      </c>
      <c r="B136" s="626" t="str">
        <f t="shared" si="13"/>
        <v>103249584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ХОЛДИНГ ВАРНА АД</v>
      </c>
      <c r="B137" s="626" t="str">
        <f t="shared" si="13"/>
        <v>103249584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1959</v>
      </c>
    </row>
    <row r="138" spans="1:8">
      <c r="A138" s="626" t="str">
        <f t="shared" si="12"/>
        <v>ХОЛДИНГ ВАРНА АД</v>
      </c>
      <c r="B138" s="626" t="str">
        <f t="shared" si="13"/>
        <v>103249584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1487</v>
      </c>
    </row>
    <row r="139" spans="1:8">
      <c r="A139" s="626" t="str">
        <f t="shared" si="12"/>
        <v>ХОЛДИНГ ВАРНА АД</v>
      </c>
      <c r="B139" s="626" t="str">
        <f t="shared" si="13"/>
        <v>103249584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121</v>
      </c>
    </row>
    <row r="140" spans="1:8">
      <c r="A140" s="626" t="str">
        <f t="shared" si="12"/>
        <v>ХОЛДИНГ ВАРНА АД</v>
      </c>
      <c r="B140" s="626" t="str">
        <f t="shared" si="13"/>
        <v>103249584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ХОЛДИНГ ВАРНА АД</v>
      </c>
      <c r="B141" s="626" t="str">
        <f t="shared" si="13"/>
        <v>103249584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3</v>
      </c>
    </row>
    <row r="142" spans="1:8">
      <c r="A142" s="626" t="str">
        <f t="shared" si="12"/>
        <v>ХОЛДИНГ ВАРНА АД</v>
      </c>
      <c r="B142" s="626" t="str">
        <f t="shared" si="13"/>
        <v>103249584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1611</v>
      </c>
    </row>
    <row r="143" spans="1:8">
      <c r="A143" s="626" t="str">
        <f t="shared" si="12"/>
        <v>ХОЛДИНГ ВАРНА АД</v>
      </c>
      <c r="B143" s="626" t="str">
        <f t="shared" si="13"/>
        <v>103249584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3570</v>
      </c>
    </row>
    <row r="144" spans="1:8">
      <c r="A144" s="626" t="str">
        <f t="shared" si="12"/>
        <v>ХОЛДИНГ ВАРНА АД</v>
      </c>
      <c r="B144" s="626" t="str">
        <f t="shared" si="13"/>
        <v>103249584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4547</v>
      </c>
    </row>
    <row r="145" spans="1:8">
      <c r="A145" s="626" t="str">
        <f t="shared" si="12"/>
        <v>ХОЛДИНГ ВАРНА АД</v>
      </c>
      <c r="B145" s="626" t="str">
        <f t="shared" si="13"/>
        <v>103249584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ХОЛДИНГ ВАРНА АД</v>
      </c>
      <c r="B146" s="626" t="str">
        <f t="shared" si="13"/>
        <v>103249584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ХОЛДИНГ ВАРНА АД</v>
      </c>
      <c r="B147" s="626" t="str">
        <f t="shared" si="13"/>
        <v>103249584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3570</v>
      </c>
    </row>
    <row r="148" spans="1:8">
      <c r="A148" s="626" t="str">
        <f t="shared" si="12"/>
        <v>ХОЛДИНГ ВАРНА АД</v>
      </c>
      <c r="B148" s="626" t="str">
        <f t="shared" si="13"/>
        <v>103249584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4547</v>
      </c>
    </row>
    <row r="149" spans="1:8">
      <c r="A149" s="626" t="str">
        <f t="shared" si="12"/>
        <v>ХОЛДИНГ ВАРНА АД</v>
      </c>
      <c r="B149" s="626" t="str">
        <f t="shared" si="13"/>
        <v>103249584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282</v>
      </c>
    </row>
    <row r="150" spans="1:8">
      <c r="A150" s="626" t="str">
        <f t="shared" si="12"/>
        <v>ХОЛДИНГ ВАРНА АД</v>
      </c>
      <c r="B150" s="626" t="str">
        <f t="shared" si="13"/>
        <v>103249584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ХОЛДИНГ ВАРНА АД</v>
      </c>
      <c r="B151" s="626" t="str">
        <f t="shared" si="13"/>
        <v>103249584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282</v>
      </c>
    </row>
    <row r="152" spans="1:8">
      <c r="A152" s="626" t="str">
        <f t="shared" si="12"/>
        <v>ХОЛДИНГ ВАРНА АД</v>
      </c>
      <c r="B152" s="626" t="str">
        <f t="shared" si="13"/>
        <v>103249584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ХОЛДИНГ ВАРНА АД</v>
      </c>
      <c r="B153" s="626" t="str">
        <f t="shared" si="13"/>
        <v>103249584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4265</v>
      </c>
    </row>
    <row r="154" spans="1:8">
      <c r="A154" s="626" t="str">
        <f t="shared" si="12"/>
        <v>ХОЛДИНГ ВАРНА АД</v>
      </c>
      <c r="B154" s="626" t="str">
        <f t="shared" si="13"/>
        <v>103249584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ХОЛДИНГ ВАРНА АД</v>
      </c>
      <c r="B155" s="626" t="str">
        <f t="shared" si="13"/>
        <v>103249584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4265</v>
      </c>
    </row>
    <row r="156" spans="1:8">
      <c r="A156" s="626" t="str">
        <f t="shared" si="12"/>
        <v>ХОЛДИНГ ВАРНА АД</v>
      </c>
      <c r="B156" s="626" t="str">
        <f t="shared" si="13"/>
        <v>103249584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8117</v>
      </c>
    </row>
    <row r="157" spans="1:8">
      <c r="A157" s="626" t="str">
        <f t="shared" si="12"/>
        <v>ХОЛДИНГ ВАРНА АД</v>
      </c>
      <c r="B157" s="626" t="str">
        <f t="shared" si="13"/>
        <v>103249584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ХОЛДИНГ ВАРНА АД</v>
      </c>
      <c r="B158" s="626" t="str">
        <f t="shared" si="13"/>
        <v>103249584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ХОЛДИНГ ВАРНА АД</v>
      </c>
      <c r="B159" s="626" t="str">
        <f t="shared" ref="B159:B179" si="16">pdeBulstat</f>
        <v>103249584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1269</v>
      </c>
    </row>
    <row r="160" spans="1:8">
      <c r="A160" s="626" t="str">
        <f t="shared" si="15"/>
        <v>ХОЛДИНГ ВАРНА АД</v>
      </c>
      <c r="B160" s="626" t="str">
        <f t="shared" si="16"/>
        <v>103249584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10</v>
      </c>
    </row>
    <row r="161" spans="1:8">
      <c r="A161" s="626" t="str">
        <f t="shared" si="15"/>
        <v>ХОЛДИНГ ВАРНА АД</v>
      </c>
      <c r="B161" s="626" t="str">
        <f t="shared" si="16"/>
        <v>103249584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1279</v>
      </c>
    </row>
    <row r="162" spans="1:8">
      <c r="A162" s="626" t="str">
        <f t="shared" si="15"/>
        <v>ХОЛДИНГ ВАРНА АД</v>
      </c>
      <c r="B162" s="626" t="str">
        <f t="shared" si="16"/>
        <v>103249584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ХОЛДИНГ ВАРНА АД</v>
      </c>
      <c r="B163" s="626" t="str">
        <f t="shared" si="16"/>
        <v>103249584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ХОЛДИНГ ВАРНА АД</v>
      </c>
      <c r="B164" s="626" t="str">
        <f t="shared" si="16"/>
        <v>103249584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1511</v>
      </c>
    </row>
    <row r="165" spans="1:8">
      <c r="A165" s="626" t="str">
        <f t="shared" si="15"/>
        <v>ХОЛДИНГ ВАРНА АД</v>
      </c>
      <c r="B165" s="626" t="str">
        <f t="shared" si="16"/>
        <v>103249584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911</v>
      </c>
    </row>
    <row r="166" spans="1:8">
      <c r="A166" s="626" t="str">
        <f t="shared" si="15"/>
        <v>ХОЛДИНГ ВАРНА АД</v>
      </c>
      <c r="B166" s="626" t="str">
        <f t="shared" si="16"/>
        <v>103249584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315</v>
      </c>
    </row>
    <row r="167" spans="1:8">
      <c r="A167" s="626" t="str">
        <f t="shared" si="15"/>
        <v>ХОЛДИНГ ВАРНА АД</v>
      </c>
      <c r="B167" s="626" t="str">
        <f t="shared" si="16"/>
        <v>103249584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ХОЛДИНГ ВАРНА АД</v>
      </c>
      <c r="B168" s="626" t="str">
        <f t="shared" si="16"/>
        <v>103249584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4101</v>
      </c>
    </row>
    <row r="169" spans="1:8">
      <c r="A169" s="626" t="str">
        <f t="shared" si="15"/>
        <v>ХОЛДИНГ ВАРНА АД</v>
      </c>
      <c r="B169" s="626" t="str">
        <f t="shared" si="16"/>
        <v>103249584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6838</v>
      </c>
    </row>
    <row r="170" spans="1:8">
      <c r="A170" s="626" t="str">
        <f t="shared" si="15"/>
        <v>ХОЛДИНГ ВАРНА АД</v>
      </c>
      <c r="B170" s="626" t="str">
        <f t="shared" si="16"/>
        <v>103249584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8117</v>
      </c>
    </row>
    <row r="171" spans="1:8">
      <c r="A171" s="626" t="str">
        <f t="shared" si="15"/>
        <v>ХОЛДИНГ ВАРНА АД</v>
      </c>
      <c r="B171" s="626" t="str">
        <f t="shared" si="16"/>
        <v>103249584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ХОЛДИНГ ВАРНА АД</v>
      </c>
      <c r="B172" s="626" t="str">
        <f t="shared" si="16"/>
        <v>103249584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ХОЛДИНГ ВАРНА АД</v>
      </c>
      <c r="B173" s="626" t="str">
        <f t="shared" si="16"/>
        <v>103249584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ХОЛДИНГ ВАРНА АД</v>
      </c>
      <c r="B174" s="626" t="str">
        <f t="shared" si="16"/>
        <v>103249584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8117</v>
      </c>
    </row>
    <row r="175" spans="1:8">
      <c r="A175" s="626" t="str">
        <f t="shared" si="15"/>
        <v>ХОЛДИНГ ВАРНА АД</v>
      </c>
      <c r="B175" s="626" t="str">
        <f t="shared" si="16"/>
        <v>103249584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ХОЛДИНГ ВАРНА АД</v>
      </c>
      <c r="B176" s="626" t="str">
        <f t="shared" si="16"/>
        <v>103249584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ХОЛДИНГ ВАРНА АД</v>
      </c>
      <c r="B177" s="626" t="str">
        <f t="shared" si="16"/>
        <v>103249584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ХОЛДИНГ ВАРНА АД</v>
      </c>
      <c r="B178" s="626" t="str">
        <f t="shared" si="16"/>
        <v>103249584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ХОЛДИНГ ВАРНА АД</v>
      </c>
      <c r="B179" s="626" t="str">
        <f t="shared" si="16"/>
        <v>103249584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8117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ХОЛДИНГ ВАРНА АД</v>
      </c>
      <c r="B181" s="626" t="str">
        <f t="shared" ref="B181:B216" si="19">pdeBulstat</f>
        <v>103249584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1817</v>
      </c>
    </row>
    <row r="182" spans="1:8">
      <c r="A182" s="626" t="str">
        <f t="shared" si="18"/>
        <v>ХОЛДИНГ ВАРНА АД</v>
      </c>
      <c r="B182" s="626" t="str">
        <f t="shared" si="19"/>
        <v>103249584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-4082</v>
      </c>
    </row>
    <row r="183" spans="1:8">
      <c r="A183" s="626" t="str">
        <f t="shared" si="18"/>
        <v>ХОЛДИНГ ВАРНА АД</v>
      </c>
      <c r="B183" s="626" t="str">
        <f t="shared" si="19"/>
        <v>103249584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ХОЛДИНГ ВАРНА АД</v>
      </c>
      <c r="B184" s="626" t="str">
        <f t="shared" si="19"/>
        <v>103249584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-496</v>
      </c>
    </row>
    <row r="185" spans="1:8">
      <c r="A185" s="626" t="str">
        <f t="shared" si="18"/>
        <v>ХОЛДИНГ ВАРНА АД</v>
      </c>
      <c r="B185" s="626" t="str">
        <f t="shared" si="19"/>
        <v>103249584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1322</v>
      </c>
    </row>
    <row r="186" spans="1:8">
      <c r="A186" s="626" t="str">
        <f t="shared" si="18"/>
        <v>ХОЛДИНГ ВАРНА АД</v>
      </c>
      <c r="B186" s="626" t="str">
        <f t="shared" si="19"/>
        <v>103249584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ХОЛДИНГ ВАРНА АД</v>
      </c>
      <c r="B187" s="626" t="str">
        <f t="shared" si="19"/>
        <v>103249584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ХОЛДИНГ ВАРНА АД</v>
      </c>
      <c r="B188" s="626" t="str">
        <f t="shared" si="19"/>
        <v>103249584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ХОЛДИНГ ВАРНА АД</v>
      </c>
      <c r="B189" s="626" t="str">
        <f t="shared" si="19"/>
        <v>103249584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ХОЛДИНГ ВАРНА АД</v>
      </c>
      <c r="B190" s="626" t="str">
        <f t="shared" si="19"/>
        <v>103249584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0</v>
      </c>
    </row>
    <row r="191" spans="1:8">
      <c r="A191" s="626" t="str">
        <f t="shared" si="18"/>
        <v>ХОЛДИНГ ВАРНА АД</v>
      </c>
      <c r="B191" s="626" t="str">
        <f t="shared" si="19"/>
        <v>103249584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-1439</v>
      </c>
    </row>
    <row r="192" spans="1:8">
      <c r="A192" s="626" t="str">
        <f t="shared" si="18"/>
        <v>ХОЛДИНГ ВАРНА АД</v>
      </c>
      <c r="B192" s="626" t="str">
        <f t="shared" si="19"/>
        <v>103249584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-13432</v>
      </c>
    </row>
    <row r="193" spans="1:8">
      <c r="A193" s="626" t="str">
        <f t="shared" si="18"/>
        <v>ХОЛДИНГ ВАРНА АД</v>
      </c>
      <c r="B193" s="626" t="str">
        <f t="shared" si="19"/>
        <v>103249584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ХОЛДИНГ ВАРНА АД</v>
      </c>
      <c r="B194" s="626" t="str">
        <f t="shared" si="19"/>
        <v>103249584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-28909</v>
      </c>
    </row>
    <row r="195" spans="1:8">
      <c r="A195" s="626" t="str">
        <f t="shared" si="18"/>
        <v>ХОЛДИНГ ВАРНА АД</v>
      </c>
      <c r="B195" s="626" t="str">
        <f t="shared" si="19"/>
        <v>103249584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23152</v>
      </c>
    </row>
    <row r="196" spans="1:8">
      <c r="A196" s="626" t="str">
        <f t="shared" si="18"/>
        <v>ХОЛДИНГ ВАРНА АД</v>
      </c>
      <c r="B196" s="626" t="str">
        <f t="shared" si="19"/>
        <v>103249584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195</v>
      </c>
    </row>
    <row r="197" spans="1:8">
      <c r="A197" s="626" t="str">
        <f t="shared" si="18"/>
        <v>ХОЛДИНГ ВАРНА АД</v>
      </c>
      <c r="B197" s="626" t="str">
        <f t="shared" si="19"/>
        <v>103249584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ХОЛДИНГ ВАРНА АД</v>
      </c>
      <c r="B198" s="626" t="str">
        <f t="shared" si="19"/>
        <v>103249584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12530</v>
      </c>
    </row>
    <row r="199" spans="1:8">
      <c r="A199" s="626" t="str">
        <f t="shared" si="18"/>
        <v>ХОЛДИНГ ВАРНА АД</v>
      </c>
      <c r="B199" s="626" t="str">
        <f t="shared" si="19"/>
        <v>103249584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540</v>
      </c>
    </row>
    <row r="200" spans="1:8">
      <c r="A200" s="626" t="str">
        <f t="shared" si="18"/>
        <v>ХОЛДИНГ ВАРНА АД</v>
      </c>
      <c r="B200" s="626" t="str">
        <f t="shared" si="19"/>
        <v>103249584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ХОЛДИНГ ВАРНА АД</v>
      </c>
      <c r="B201" s="626" t="str">
        <f t="shared" si="19"/>
        <v>103249584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-1138</v>
      </c>
    </row>
    <row r="202" spans="1:8">
      <c r="A202" s="626" t="str">
        <f t="shared" si="18"/>
        <v>ХОЛДИНГ ВАРНА АД</v>
      </c>
      <c r="B202" s="626" t="str">
        <f t="shared" si="19"/>
        <v>103249584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-7062</v>
      </c>
    </row>
    <row r="203" spans="1:8">
      <c r="A203" s="626" t="str">
        <f t="shared" si="18"/>
        <v>ХОЛДИНГ ВАРНА АД</v>
      </c>
      <c r="B203" s="626" t="str">
        <f t="shared" si="19"/>
        <v>103249584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14580</v>
      </c>
    </row>
    <row r="204" spans="1:8">
      <c r="A204" s="626" t="str">
        <f t="shared" si="18"/>
        <v>ХОЛДИНГ ВАРНА АД</v>
      </c>
      <c r="B204" s="626" t="str">
        <f t="shared" si="19"/>
        <v>103249584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ХОЛДИНГ ВАРНА АД</v>
      </c>
      <c r="B205" s="626" t="str">
        <f t="shared" si="19"/>
        <v>103249584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54414</v>
      </c>
    </row>
    <row r="206" spans="1:8">
      <c r="A206" s="626" t="str">
        <f t="shared" si="18"/>
        <v>ХОЛДИНГ ВАРНА АД</v>
      </c>
      <c r="B206" s="626" t="str">
        <f t="shared" si="19"/>
        <v>103249584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-57927</v>
      </c>
    </row>
    <row r="207" spans="1:8">
      <c r="A207" s="626" t="str">
        <f t="shared" si="18"/>
        <v>ХОЛДИНГ ВАРНА АД</v>
      </c>
      <c r="B207" s="626" t="str">
        <f t="shared" si="19"/>
        <v>103249584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-12</v>
      </c>
    </row>
    <row r="208" spans="1:8">
      <c r="A208" s="626" t="str">
        <f t="shared" si="18"/>
        <v>ХОЛДИНГ ВАРНА АД</v>
      </c>
      <c r="B208" s="626" t="str">
        <f t="shared" si="19"/>
        <v>103249584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-1580</v>
      </c>
    </row>
    <row r="209" spans="1:8">
      <c r="A209" s="626" t="str">
        <f t="shared" si="18"/>
        <v>ХОЛДИНГ ВАРНА АД</v>
      </c>
      <c r="B209" s="626" t="str">
        <f t="shared" si="19"/>
        <v>103249584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ХОЛДИНГ ВАРНА АД</v>
      </c>
      <c r="B210" s="626" t="str">
        <f t="shared" si="19"/>
        <v>103249584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308</v>
      </c>
    </row>
    <row r="211" spans="1:8">
      <c r="A211" s="626" t="str">
        <f t="shared" si="18"/>
        <v>ХОЛДИНГ ВАРНА АД</v>
      </c>
      <c r="B211" s="626" t="str">
        <f t="shared" si="19"/>
        <v>103249584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9783</v>
      </c>
    </row>
    <row r="212" spans="1:8">
      <c r="A212" s="626" t="str">
        <f t="shared" si="18"/>
        <v>ХОЛДИНГ ВАРНА АД</v>
      </c>
      <c r="B212" s="626" t="str">
        <f t="shared" si="19"/>
        <v>103249584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1282</v>
      </c>
    </row>
    <row r="213" spans="1:8">
      <c r="A213" s="626" t="str">
        <f t="shared" si="18"/>
        <v>ХОЛДИНГ ВАРНА АД</v>
      </c>
      <c r="B213" s="626" t="str">
        <f t="shared" si="19"/>
        <v>103249584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1128</v>
      </c>
    </row>
    <row r="214" spans="1:8">
      <c r="A214" s="626" t="str">
        <f t="shared" si="18"/>
        <v>ХОЛДИНГ ВАРНА АД</v>
      </c>
      <c r="B214" s="626" t="str">
        <f t="shared" si="19"/>
        <v>103249584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2410</v>
      </c>
    </row>
    <row r="215" spans="1:8">
      <c r="A215" s="626" t="str">
        <f t="shared" si="18"/>
        <v>ХОЛДИНГ ВАРНА АД</v>
      </c>
      <c r="B215" s="626" t="str">
        <f t="shared" si="19"/>
        <v>103249584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ХОЛДИНГ ВАРНА АД</v>
      </c>
      <c r="B216" s="626" t="str">
        <f t="shared" si="19"/>
        <v>103249584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ХОЛДИНГ ВАРНА АД</v>
      </c>
      <c r="B218" s="626" t="str">
        <f t="shared" ref="B218:B281" si="22">pdeBulstat</f>
        <v>103249584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6486</v>
      </c>
    </row>
    <row r="219" spans="1:8">
      <c r="A219" s="626" t="str">
        <f t="shared" si="21"/>
        <v>ХОЛДИНГ ВАРНА АД</v>
      </c>
      <c r="B219" s="626" t="str">
        <f t="shared" si="22"/>
        <v>103249584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ХОЛДИНГ ВАРНА АД</v>
      </c>
      <c r="B220" s="626" t="str">
        <f t="shared" si="22"/>
        <v>103249584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ХОЛДИНГ ВАРНА АД</v>
      </c>
      <c r="B221" s="626" t="str">
        <f t="shared" si="22"/>
        <v>103249584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ХОЛДИНГ ВАРНА АД</v>
      </c>
      <c r="B222" s="626" t="str">
        <f t="shared" si="22"/>
        <v>103249584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6486</v>
      </c>
    </row>
    <row r="223" spans="1:8">
      <c r="A223" s="626" t="str">
        <f t="shared" si="21"/>
        <v>ХОЛДИНГ ВАРНА АД</v>
      </c>
      <c r="B223" s="626" t="str">
        <f t="shared" si="22"/>
        <v>103249584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ХОЛДИНГ ВАРНА АД</v>
      </c>
      <c r="B224" s="626" t="str">
        <f t="shared" si="22"/>
        <v>103249584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ХОЛДИНГ ВАРНА АД</v>
      </c>
      <c r="B225" s="626" t="str">
        <f t="shared" si="22"/>
        <v>103249584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ХОЛДИНГ ВАРНА АД</v>
      </c>
      <c r="B226" s="626" t="str">
        <f t="shared" si="22"/>
        <v>103249584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ХОЛДИНГ ВАРНА АД</v>
      </c>
      <c r="B227" s="626" t="str">
        <f t="shared" si="22"/>
        <v>103249584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ХОЛДИНГ ВАРНА АД</v>
      </c>
      <c r="B228" s="626" t="str">
        <f t="shared" si="22"/>
        <v>103249584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ХОЛДИНГ ВАРНА АД</v>
      </c>
      <c r="B229" s="626" t="str">
        <f t="shared" si="22"/>
        <v>103249584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ХОЛДИНГ ВАРНА АД</v>
      </c>
      <c r="B230" s="626" t="str">
        <f t="shared" si="22"/>
        <v>103249584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ХОЛДИНГ ВАРНА АД</v>
      </c>
      <c r="B231" s="626" t="str">
        <f t="shared" si="22"/>
        <v>103249584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ХОЛДИНГ ВАРНА АД</v>
      </c>
      <c r="B232" s="626" t="str">
        <f t="shared" si="22"/>
        <v>103249584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ХОЛДИНГ ВАРНА АД</v>
      </c>
      <c r="B233" s="626" t="str">
        <f t="shared" si="22"/>
        <v>103249584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ХОЛДИНГ ВАРНА АД</v>
      </c>
      <c r="B234" s="626" t="str">
        <f t="shared" si="22"/>
        <v>103249584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ХОЛДИНГ ВАРНА АД</v>
      </c>
      <c r="B235" s="626" t="str">
        <f t="shared" si="22"/>
        <v>103249584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ХОЛДИНГ ВАРНА АД</v>
      </c>
      <c r="B236" s="626" t="str">
        <f t="shared" si="22"/>
        <v>103249584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6486</v>
      </c>
    </row>
    <row r="237" spans="1:8">
      <c r="A237" s="626" t="str">
        <f t="shared" si="21"/>
        <v>ХОЛДИНГ ВАРНА АД</v>
      </c>
      <c r="B237" s="626" t="str">
        <f t="shared" si="22"/>
        <v>103249584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ХОЛДИНГ ВАРНА АД</v>
      </c>
      <c r="B238" s="626" t="str">
        <f t="shared" si="22"/>
        <v>103249584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ХОЛДИНГ ВАРНА АД</v>
      </c>
      <c r="B239" s="626" t="str">
        <f t="shared" si="22"/>
        <v>103249584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6486</v>
      </c>
    </row>
    <row r="240" spans="1:8">
      <c r="A240" s="626" t="str">
        <f t="shared" si="21"/>
        <v>ХОЛДИНГ ВАРНА АД</v>
      </c>
      <c r="B240" s="626" t="str">
        <f t="shared" si="22"/>
        <v>103249584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156816</v>
      </c>
    </row>
    <row r="241" spans="1:8">
      <c r="A241" s="626" t="str">
        <f t="shared" si="21"/>
        <v>ХОЛДИНГ ВАРНА АД</v>
      </c>
      <c r="B241" s="626" t="str">
        <f t="shared" si="22"/>
        <v>103249584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ХОЛДИНГ ВАРНА АД</v>
      </c>
      <c r="B242" s="626" t="str">
        <f t="shared" si="22"/>
        <v>103249584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ХОЛДИНГ ВАРНА АД</v>
      </c>
      <c r="B243" s="626" t="str">
        <f t="shared" si="22"/>
        <v>103249584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ХОЛДИНГ ВАРНА АД</v>
      </c>
      <c r="B244" s="626" t="str">
        <f t="shared" si="22"/>
        <v>103249584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156816</v>
      </c>
    </row>
    <row r="245" spans="1:8">
      <c r="A245" s="626" t="str">
        <f t="shared" si="21"/>
        <v>ХОЛДИНГ ВАРНА АД</v>
      </c>
      <c r="B245" s="626" t="str">
        <f t="shared" si="22"/>
        <v>103249584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ХОЛДИНГ ВАРНА АД</v>
      </c>
      <c r="B246" s="626" t="str">
        <f t="shared" si="22"/>
        <v>103249584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ХОЛДИНГ ВАРНА АД</v>
      </c>
      <c r="B247" s="626" t="str">
        <f t="shared" si="22"/>
        <v>103249584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ХОЛДИНГ ВАРНА АД</v>
      </c>
      <c r="B248" s="626" t="str">
        <f t="shared" si="22"/>
        <v>103249584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ХОЛДИНГ ВАРНА АД</v>
      </c>
      <c r="B249" s="626" t="str">
        <f t="shared" si="22"/>
        <v>103249584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ХОЛДИНГ ВАРНА АД</v>
      </c>
      <c r="B250" s="626" t="str">
        <f t="shared" si="22"/>
        <v>103249584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ХОЛДИНГ ВАРНА АД</v>
      </c>
      <c r="B251" s="626" t="str">
        <f t="shared" si="22"/>
        <v>103249584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ХОЛДИНГ ВАРНА АД</v>
      </c>
      <c r="B252" s="626" t="str">
        <f t="shared" si="22"/>
        <v>103249584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ХОЛДИНГ ВАРНА АД</v>
      </c>
      <c r="B253" s="626" t="str">
        <f t="shared" si="22"/>
        <v>103249584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ХОЛДИНГ ВАРНА АД</v>
      </c>
      <c r="B254" s="626" t="str">
        <f t="shared" si="22"/>
        <v>103249584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ХОЛДИНГ ВАРНА АД</v>
      </c>
      <c r="B255" s="626" t="str">
        <f t="shared" si="22"/>
        <v>103249584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ХОЛДИНГ ВАРНА АД</v>
      </c>
      <c r="B256" s="626" t="str">
        <f t="shared" si="22"/>
        <v>103249584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ХОЛДИНГ ВАРНА АД</v>
      </c>
      <c r="B257" s="626" t="str">
        <f t="shared" si="22"/>
        <v>103249584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ХОЛДИНГ ВАРНА АД</v>
      </c>
      <c r="B258" s="626" t="str">
        <f t="shared" si="22"/>
        <v>103249584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156816</v>
      </c>
    </row>
    <row r="259" spans="1:8">
      <c r="A259" s="626" t="str">
        <f t="shared" si="21"/>
        <v>ХОЛДИНГ ВАРНА АД</v>
      </c>
      <c r="B259" s="626" t="str">
        <f t="shared" si="22"/>
        <v>103249584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ХОЛДИНГ ВАРНА АД</v>
      </c>
      <c r="B260" s="626" t="str">
        <f t="shared" si="22"/>
        <v>103249584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ХОЛДИНГ ВАРНА АД</v>
      </c>
      <c r="B261" s="626" t="str">
        <f t="shared" si="22"/>
        <v>103249584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156816</v>
      </c>
    </row>
    <row r="262" spans="1:8">
      <c r="A262" s="626" t="str">
        <f t="shared" si="21"/>
        <v>ХОЛДИНГ ВАРНА АД</v>
      </c>
      <c r="B262" s="626" t="str">
        <f t="shared" si="22"/>
        <v>103249584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487</v>
      </c>
    </row>
    <row r="263" spans="1:8">
      <c r="A263" s="626" t="str">
        <f t="shared" si="21"/>
        <v>ХОЛДИНГ ВАРНА АД</v>
      </c>
      <c r="B263" s="626" t="str">
        <f t="shared" si="22"/>
        <v>103249584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ХОЛДИНГ ВАРНА АД</v>
      </c>
      <c r="B264" s="626" t="str">
        <f t="shared" si="22"/>
        <v>103249584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ХОЛДИНГ ВАРНА АД</v>
      </c>
      <c r="B265" s="626" t="str">
        <f t="shared" si="22"/>
        <v>103249584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ХОЛДИНГ ВАРНА АД</v>
      </c>
      <c r="B266" s="626" t="str">
        <f t="shared" si="22"/>
        <v>103249584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487</v>
      </c>
    </row>
    <row r="267" spans="1:8">
      <c r="A267" s="626" t="str">
        <f t="shared" si="21"/>
        <v>ХОЛДИНГ ВАРНА АД</v>
      </c>
      <c r="B267" s="626" t="str">
        <f t="shared" si="22"/>
        <v>103249584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ХОЛДИНГ ВАРНА АД</v>
      </c>
      <c r="B268" s="626" t="str">
        <f t="shared" si="22"/>
        <v>103249584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ХОЛДИНГ ВАРНА АД</v>
      </c>
      <c r="B269" s="626" t="str">
        <f t="shared" si="22"/>
        <v>103249584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ХОЛДИНГ ВАРНА АД</v>
      </c>
      <c r="B270" s="626" t="str">
        <f t="shared" si="22"/>
        <v>103249584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ХОЛДИНГ ВАРНА АД</v>
      </c>
      <c r="B271" s="626" t="str">
        <f t="shared" si="22"/>
        <v>103249584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ХОЛДИНГ ВАРНА АД</v>
      </c>
      <c r="B272" s="626" t="str">
        <f t="shared" si="22"/>
        <v>103249584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ХОЛДИНГ ВАРНА АД</v>
      </c>
      <c r="B273" s="626" t="str">
        <f t="shared" si="22"/>
        <v>103249584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ХОЛДИНГ ВАРНА АД</v>
      </c>
      <c r="B274" s="626" t="str">
        <f t="shared" si="22"/>
        <v>103249584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ХОЛДИНГ ВАРНА АД</v>
      </c>
      <c r="B275" s="626" t="str">
        <f t="shared" si="22"/>
        <v>103249584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ХОЛДИНГ ВАРНА АД</v>
      </c>
      <c r="B276" s="626" t="str">
        <f t="shared" si="22"/>
        <v>103249584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ХОЛДИНГ ВАРНА АД</v>
      </c>
      <c r="B277" s="626" t="str">
        <f t="shared" si="22"/>
        <v>103249584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ХОЛДИНГ ВАРНА АД</v>
      </c>
      <c r="B278" s="626" t="str">
        <f t="shared" si="22"/>
        <v>103249584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ХОЛДИНГ ВАРНА АД</v>
      </c>
      <c r="B279" s="626" t="str">
        <f t="shared" si="22"/>
        <v>103249584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3</v>
      </c>
    </row>
    <row r="280" spans="1:8">
      <c r="A280" s="626" t="str">
        <f t="shared" si="21"/>
        <v>ХОЛДИНГ ВАРНА АД</v>
      </c>
      <c r="B280" s="626" t="str">
        <f t="shared" si="22"/>
        <v>103249584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490</v>
      </c>
    </row>
    <row r="281" spans="1:8">
      <c r="A281" s="626" t="str">
        <f t="shared" si="21"/>
        <v>ХОЛДИНГ ВАРНА АД</v>
      </c>
      <c r="B281" s="626" t="str">
        <f t="shared" si="22"/>
        <v>103249584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ХОЛДИНГ ВАРНА АД</v>
      </c>
      <c r="B282" s="626" t="str">
        <f t="shared" ref="B282:B345" si="25">pdeBulstat</f>
        <v>103249584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ХОЛДИНГ ВАРНА АД</v>
      </c>
      <c r="B283" s="626" t="str">
        <f t="shared" si="25"/>
        <v>103249584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490</v>
      </c>
    </row>
    <row r="284" spans="1:8">
      <c r="A284" s="626" t="str">
        <f t="shared" si="24"/>
        <v>ХОЛДИНГ ВАРНА АД</v>
      </c>
      <c r="B284" s="626" t="str">
        <f t="shared" si="25"/>
        <v>103249584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649</v>
      </c>
    </row>
    <row r="285" spans="1:8">
      <c r="A285" s="626" t="str">
        <f t="shared" si="24"/>
        <v>ХОЛДИНГ ВАРНА АД</v>
      </c>
      <c r="B285" s="626" t="str">
        <f t="shared" si="25"/>
        <v>103249584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ХОЛДИНГ ВАРНА АД</v>
      </c>
      <c r="B286" s="626" t="str">
        <f t="shared" si="25"/>
        <v>103249584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ХОЛДИНГ ВАРНА АД</v>
      </c>
      <c r="B287" s="626" t="str">
        <f t="shared" si="25"/>
        <v>103249584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ХОЛДИНГ ВАРНА АД</v>
      </c>
      <c r="B288" s="626" t="str">
        <f t="shared" si="25"/>
        <v>103249584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649</v>
      </c>
    </row>
    <row r="289" spans="1:8">
      <c r="A289" s="626" t="str">
        <f t="shared" si="24"/>
        <v>ХОЛДИНГ ВАРНА АД</v>
      </c>
      <c r="B289" s="626" t="str">
        <f t="shared" si="25"/>
        <v>103249584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ХОЛДИНГ ВАРНА АД</v>
      </c>
      <c r="B290" s="626" t="str">
        <f t="shared" si="25"/>
        <v>103249584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ХОЛДИНГ ВАРНА АД</v>
      </c>
      <c r="B291" s="626" t="str">
        <f t="shared" si="25"/>
        <v>103249584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ХОЛДИНГ ВАРНА АД</v>
      </c>
      <c r="B292" s="626" t="str">
        <f t="shared" si="25"/>
        <v>103249584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ХОЛДИНГ ВАРНА АД</v>
      </c>
      <c r="B293" s="626" t="str">
        <f t="shared" si="25"/>
        <v>103249584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ХОЛДИНГ ВАРНА АД</v>
      </c>
      <c r="B294" s="626" t="str">
        <f t="shared" si="25"/>
        <v>103249584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ХОЛДИНГ ВАРНА АД</v>
      </c>
      <c r="B295" s="626" t="str">
        <f t="shared" si="25"/>
        <v>103249584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ХОЛДИНГ ВАРНА АД</v>
      </c>
      <c r="B296" s="626" t="str">
        <f t="shared" si="25"/>
        <v>103249584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ХОЛДИНГ ВАРНА АД</v>
      </c>
      <c r="B297" s="626" t="str">
        <f t="shared" si="25"/>
        <v>103249584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ХОЛДИНГ ВАРНА АД</v>
      </c>
      <c r="B298" s="626" t="str">
        <f t="shared" si="25"/>
        <v>103249584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ХОЛДИНГ ВАРНА АД</v>
      </c>
      <c r="B299" s="626" t="str">
        <f t="shared" si="25"/>
        <v>103249584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ХОЛДИНГ ВАРНА АД</v>
      </c>
      <c r="B300" s="626" t="str">
        <f t="shared" si="25"/>
        <v>103249584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ХОЛДИНГ ВАРНА АД</v>
      </c>
      <c r="B301" s="626" t="str">
        <f t="shared" si="25"/>
        <v>103249584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ХОЛДИНГ ВАРНА АД</v>
      </c>
      <c r="B302" s="626" t="str">
        <f t="shared" si="25"/>
        <v>103249584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649</v>
      </c>
    </row>
    <row r="303" spans="1:8">
      <c r="A303" s="626" t="str">
        <f t="shared" si="24"/>
        <v>ХОЛДИНГ ВАРНА АД</v>
      </c>
      <c r="B303" s="626" t="str">
        <f t="shared" si="25"/>
        <v>103249584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ХОЛДИНГ ВАРНА АД</v>
      </c>
      <c r="B304" s="626" t="str">
        <f t="shared" si="25"/>
        <v>103249584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ХОЛДИНГ ВАРНА АД</v>
      </c>
      <c r="B305" s="626" t="str">
        <f t="shared" si="25"/>
        <v>103249584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649</v>
      </c>
    </row>
    <row r="306" spans="1:8">
      <c r="A306" s="626" t="str">
        <f t="shared" si="24"/>
        <v>ХОЛДИНГ ВАРНА АД</v>
      </c>
      <c r="B306" s="626" t="str">
        <f t="shared" si="25"/>
        <v>103249584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ХОЛДИНГ ВАРНА АД</v>
      </c>
      <c r="B307" s="626" t="str">
        <f t="shared" si="25"/>
        <v>103249584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ХОЛДИНГ ВАРНА АД</v>
      </c>
      <c r="B308" s="626" t="str">
        <f t="shared" si="25"/>
        <v>103249584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ХОЛДИНГ ВАРНА АД</v>
      </c>
      <c r="B309" s="626" t="str">
        <f t="shared" si="25"/>
        <v>103249584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ХОЛДИНГ ВАРНА АД</v>
      </c>
      <c r="B310" s="626" t="str">
        <f t="shared" si="25"/>
        <v>103249584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ХОЛДИНГ ВАРНА АД</v>
      </c>
      <c r="B311" s="626" t="str">
        <f t="shared" si="25"/>
        <v>103249584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ХОЛДИНГ ВАРНА АД</v>
      </c>
      <c r="B312" s="626" t="str">
        <f t="shared" si="25"/>
        <v>103249584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ХОЛДИНГ ВАРНА АД</v>
      </c>
      <c r="B313" s="626" t="str">
        <f t="shared" si="25"/>
        <v>103249584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ХОЛДИНГ ВАРНА АД</v>
      </c>
      <c r="B314" s="626" t="str">
        <f t="shared" si="25"/>
        <v>103249584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ХОЛДИНГ ВАРНА АД</v>
      </c>
      <c r="B315" s="626" t="str">
        <f t="shared" si="25"/>
        <v>103249584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ХОЛДИНГ ВАРНА АД</v>
      </c>
      <c r="B316" s="626" t="str">
        <f t="shared" si="25"/>
        <v>103249584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ХОЛДИНГ ВАРНА АД</v>
      </c>
      <c r="B317" s="626" t="str">
        <f t="shared" si="25"/>
        <v>103249584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ХОЛДИНГ ВАРНА АД</v>
      </c>
      <c r="B318" s="626" t="str">
        <f t="shared" si="25"/>
        <v>103249584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ХОЛДИНГ ВАРНА АД</v>
      </c>
      <c r="B319" s="626" t="str">
        <f t="shared" si="25"/>
        <v>103249584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ХОЛДИНГ ВАРНА АД</v>
      </c>
      <c r="B320" s="626" t="str">
        <f t="shared" si="25"/>
        <v>103249584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ХОЛДИНГ ВАРНА АД</v>
      </c>
      <c r="B321" s="626" t="str">
        <f t="shared" si="25"/>
        <v>103249584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ХОЛДИНГ ВАРНА АД</v>
      </c>
      <c r="B322" s="626" t="str">
        <f t="shared" si="25"/>
        <v>103249584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ХОЛДИНГ ВАРНА АД</v>
      </c>
      <c r="B323" s="626" t="str">
        <f t="shared" si="25"/>
        <v>103249584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ХОЛДИНГ ВАРНА АД</v>
      </c>
      <c r="B324" s="626" t="str">
        <f t="shared" si="25"/>
        <v>103249584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ХОЛДИНГ ВАРНА АД</v>
      </c>
      <c r="B325" s="626" t="str">
        <f t="shared" si="25"/>
        <v>103249584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ХОЛДИНГ ВАРНА АД</v>
      </c>
      <c r="B326" s="626" t="str">
        <f t="shared" si="25"/>
        <v>103249584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ХОЛДИНГ ВАРНА АД</v>
      </c>
      <c r="B327" s="626" t="str">
        <f t="shared" si="25"/>
        <v>103249584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ХОЛДИНГ ВАРНА АД</v>
      </c>
      <c r="B328" s="626" t="str">
        <f t="shared" si="25"/>
        <v>103249584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ХОЛДИНГ ВАРНА АД</v>
      </c>
      <c r="B329" s="626" t="str">
        <f t="shared" si="25"/>
        <v>103249584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ХОЛДИНГ ВАРНА АД</v>
      </c>
      <c r="B330" s="626" t="str">
        <f t="shared" si="25"/>
        <v>103249584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ХОЛДИНГ ВАРНА АД</v>
      </c>
      <c r="B331" s="626" t="str">
        <f t="shared" si="25"/>
        <v>103249584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ХОЛДИНГ ВАРНА АД</v>
      </c>
      <c r="B332" s="626" t="str">
        <f t="shared" si="25"/>
        <v>103249584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ХОЛДИНГ ВАРНА АД</v>
      </c>
      <c r="B333" s="626" t="str">
        <f t="shared" si="25"/>
        <v>103249584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ХОЛДИНГ ВАРНА АД</v>
      </c>
      <c r="B334" s="626" t="str">
        <f t="shared" si="25"/>
        <v>103249584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ХОЛДИНГ ВАРНА АД</v>
      </c>
      <c r="B335" s="626" t="str">
        <f t="shared" si="25"/>
        <v>103249584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ХОЛДИНГ ВАРНА АД</v>
      </c>
      <c r="B336" s="626" t="str">
        <f t="shared" si="25"/>
        <v>103249584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ХОЛДИНГ ВАРНА АД</v>
      </c>
      <c r="B337" s="626" t="str">
        <f t="shared" si="25"/>
        <v>103249584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ХОЛДИНГ ВАРНА АД</v>
      </c>
      <c r="B338" s="626" t="str">
        <f t="shared" si="25"/>
        <v>103249584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ХОЛДИНГ ВАРНА АД</v>
      </c>
      <c r="B339" s="626" t="str">
        <f t="shared" si="25"/>
        <v>103249584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ХОЛДИНГ ВАРНА АД</v>
      </c>
      <c r="B340" s="626" t="str">
        <f t="shared" si="25"/>
        <v>103249584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ХОЛДИНГ ВАРНА АД</v>
      </c>
      <c r="B341" s="626" t="str">
        <f t="shared" si="25"/>
        <v>103249584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ХОЛДИНГ ВАРНА АД</v>
      </c>
      <c r="B342" s="626" t="str">
        <f t="shared" si="25"/>
        <v>103249584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ХОЛДИНГ ВАРНА АД</v>
      </c>
      <c r="B343" s="626" t="str">
        <f t="shared" si="25"/>
        <v>103249584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ХОЛДИНГ ВАРНА АД</v>
      </c>
      <c r="B344" s="626" t="str">
        <f t="shared" si="25"/>
        <v>103249584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ХОЛДИНГ ВАРНА АД</v>
      </c>
      <c r="B345" s="626" t="str">
        <f t="shared" si="25"/>
        <v>103249584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ХОЛДИНГ ВАРНА АД</v>
      </c>
      <c r="B346" s="626" t="str">
        <f t="shared" ref="B346:B409" si="28">pdeBulstat</f>
        <v>103249584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ХОЛДИНГ ВАРНА АД</v>
      </c>
      <c r="B347" s="626" t="str">
        <f t="shared" si="28"/>
        <v>103249584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ХОЛДИНГ ВАРНА АД</v>
      </c>
      <c r="B348" s="626" t="str">
        <f t="shared" si="28"/>
        <v>103249584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ХОЛДИНГ ВАРНА АД</v>
      </c>
      <c r="B349" s="626" t="str">
        <f t="shared" si="28"/>
        <v>103249584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ХОЛДИНГ ВАРНА АД</v>
      </c>
      <c r="B350" s="626" t="str">
        <f t="shared" si="28"/>
        <v>103249584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43510</v>
      </c>
    </row>
    <row r="351" spans="1:8">
      <c r="A351" s="626" t="str">
        <f t="shared" si="27"/>
        <v>ХОЛДИНГ ВАРНА АД</v>
      </c>
      <c r="B351" s="626" t="str">
        <f t="shared" si="28"/>
        <v>103249584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ХОЛДИНГ ВАРНА АД</v>
      </c>
      <c r="B352" s="626" t="str">
        <f t="shared" si="28"/>
        <v>103249584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ХОЛДИНГ ВАРНА АД</v>
      </c>
      <c r="B353" s="626" t="str">
        <f t="shared" si="28"/>
        <v>103249584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ХОЛДИНГ ВАРНА АД</v>
      </c>
      <c r="B354" s="626" t="str">
        <f t="shared" si="28"/>
        <v>103249584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43510</v>
      </c>
    </row>
    <row r="355" spans="1:8">
      <c r="A355" s="626" t="str">
        <f t="shared" si="27"/>
        <v>ХОЛДИНГ ВАРНА АД</v>
      </c>
      <c r="B355" s="626" t="str">
        <f t="shared" si="28"/>
        <v>103249584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4265</v>
      </c>
    </row>
    <row r="356" spans="1:8">
      <c r="A356" s="626" t="str">
        <f t="shared" si="27"/>
        <v>ХОЛДИНГ ВАРНА АД</v>
      </c>
      <c r="B356" s="626" t="str">
        <f t="shared" si="28"/>
        <v>103249584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ХОЛДИНГ ВАРНА АД</v>
      </c>
      <c r="B357" s="626" t="str">
        <f t="shared" si="28"/>
        <v>103249584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ХОЛДИНГ ВАРНА АД</v>
      </c>
      <c r="B358" s="626" t="str">
        <f t="shared" si="28"/>
        <v>103249584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ХОЛДИНГ ВАРНА АД</v>
      </c>
      <c r="B359" s="626" t="str">
        <f t="shared" si="28"/>
        <v>103249584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ХОЛДИНГ ВАРНА АД</v>
      </c>
      <c r="B360" s="626" t="str">
        <f t="shared" si="28"/>
        <v>103249584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ХОЛДИНГ ВАРНА АД</v>
      </c>
      <c r="B361" s="626" t="str">
        <f t="shared" si="28"/>
        <v>103249584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ХОЛДИНГ ВАРНА АД</v>
      </c>
      <c r="B362" s="626" t="str">
        <f t="shared" si="28"/>
        <v>103249584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ХОЛДИНГ ВАРНА АД</v>
      </c>
      <c r="B363" s="626" t="str">
        <f t="shared" si="28"/>
        <v>103249584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ХОЛДИНГ ВАРНА АД</v>
      </c>
      <c r="B364" s="626" t="str">
        <f t="shared" si="28"/>
        <v>103249584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ХОЛДИНГ ВАРНА АД</v>
      </c>
      <c r="B365" s="626" t="str">
        <f t="shared" si="28"/>
        <v>103249584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ХОЛДИНГ ВАРНА АД</v>
      </c>
      <c r="B366" s="626" t="str">
        <f t="shared" si="28"/>
        <v>103249584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ХОЛДИНГ ВАРНА АД</v>
      </c>
      <c r="B367" s="626" t="str">
        <f t="shared" si="28"/>
        <v>103249584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ХОЛДИНГ ВАРНА АД</v>
      </c>
      <c r="B368" s="626" t="str">
        <f t="shared" si="28"/>
        <v>103249584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47775</v>
      </c>
    </row>
    <row r="369" spans="1:8">
      <c r="A369" s="626" t="str">
        <f t="shared" si="27"/>
        <v>ХОЛДИНГ ВАРНА АД</v>
      </c>
      <c r="B369" s="626" t="str">
        <f t="shared" si="28"/>
        <v>103249584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ХОЛДИНГ ВАРНА АД</v>
      </c>
      <c r="B370" s="626" t="str">
        <f t="shared" si="28"/>
        <v>103249584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ХОЛДИНГ ВАРНА АД</v>
      </c>
      <c r="B371" s="626" t="str">
        <f t="shared" si="28"/>
        <v>103249584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47775</v>
      </c>
    </row>
    <row r="372" spans="1:8">
      <c r="A372" s="626" t="str">
        <f t="shared" si="27"/>
        <v>ХОЛДИНГ ВАРНА АД</v>
      </c>
      <c r="B372" s="626" t="str">
        <f t="shared" si="28"/>
        <v>103249584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ХОЛДИНГ ВАРНА АД</v>
      </c>
      <c r="B373" s="626" t="str">
        <f t="shared" si="28"/>
        <v>103249584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ХОЛДИНГ ВАРНА АД</v>
      </c>
      <c r="B374" s="626" t="str">
        <f t="shared" si="28"/>
        <v>103249584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ХОЛДИНГ ВАРНА АД</v>
      </c>
      <c r="B375" s="626" t="str">
        <f t="shared" si="28"/>
        <v>103249584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ХОЛДИНГ ВАРНА АД</v>
      </c>
      <c r="B376" s="626" t="str">
        <f t="shared" si="28"/>
        <v>103249584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ХОЛДИНГ ВАРНА АД</v>
      </c>
      <c r="B377" s="626" t="str">
        <f t="shared" si="28"/>
        <v>103249584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ХОЛДИНГ ВАРНА АД</v>
      </c>
      <c r="B378" s="626" t="str">
        <f t="shared" si="28"/>
        <v>103249584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ХОЛДИНГ ВАРНА АД</v>
      </c>
      <c r="B379" s="626" t="str">
        <f t="shared" si="28"/>
        <v>103249584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ХОЛДИНГ ВАРНА АД</v>
      </c>
      <c r="B380" s="626" t="str">
        <f t="shared" si="28"/>
        <v>103249584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ХОЛДИНГ ВАРНА АД</v>
      </c>
      <c r="B381" s="626" t="str">
        <f t="shared" si="28"/>
        <v>103249584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ХОЛДИНГ ВАРНА АД</v>
      </c>
      <c r="B382" s="626" t="str">
        <f t="shared" si="28"/>
        <v>103249584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ХОЛДИНГ ВАРНА АД</v>
      </c>
      <c r="B383" s="626" t="str">
        <f t="shared" si="28"/>
        <v>103249584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ХОЛДИНГ ВАРНА АД</v>
      </c>
      <c r="B384" s="626" t="str">
        <f t="shared" si="28"/>
        <v>103249584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ХОЛДИНГ ВАРНА АД</v>
      </c>
      <c r="B385" s="626" t="str">
        <f t="shared" si="28"/>
        <v>103249584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ХОЛДИНГ ВАРНА АД</v>
      </c>
      <c r="B386" s="626" t="str">
        <f t="shared" si="28"/>
        <v>103249584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ХОЛДИНГ ВАРНА АД</v>
      </c>
      <c r="B387" s="626" t="str">
        <f t="shared" si="28"/>
        <v>103249584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ХОЛДИНГ ВАРНА АД</v>
      </c>
      <c r="B388" s="626" t="str">
        <f t="shared" si="28"/>
        <v>103249584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ХОЛДИНГ ВАРНА АД</v>
      </c>
      <c r="B389" s="626" t="str">
        <f t="shared" si="28"/>
        <v>103249584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ХОЛДИНГ ВАРНА АД</v>
      </c>
      <c r="B390" s="626" t="str">
        <f t="shared" si="28"/>
        <v>103249584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ХОЛДИНГ ВАРНА АД</v>
      </c>
      <c r="B391" s="626" t="str">
        <f t="shared" si="28"/>
        <v>103249584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ХОЛДИНГ ВАРНА АД</v>
      </c>
      <c r="B392" s="626" t="str">
        <f t="shared" si="28"/>
        <v>103249584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ХОЛДИНГ ВАРНА АД</v>
      </c>
      <c r="B393" s="626" t="str">
        <f t="shared" si="28"/>
        <v>103249584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ХОЛДИНГ ВАРНА АД</v>
      </c>
      <c r="B394" s="626" t="str">
        <f t="shared" si="28"/>
        <v>103249584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ХОЛДИНГ ВАРНА АД</v>
      </c>
      <c r="B395" s="626" t="str">
        <f t="shared" si="28"/>
        <v>103249584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ХОЛДИНГ ВАРНА АД</v>
      </c>
      <c r="B396" s="626" t="str">
        <f t="shared" si="28"/>
        <v>103249584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ХОЛДИНГ ВАРНА АД</v>
      </c>
      <c r="B397" s="626" t="str">
        <f t="shared" si="28"/>
        <v>103249584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ХОЛДИНГ ВАРНА АД</v>
      </c>
      <c r="B398" s="626" t="str">
        <f t="shared" si="28"/>
        <v>103249584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ХОЛДИНГ ВАРНА АД</v>
      </c>
      <c r="B399" s="626" t="str">
        <f t="shared" si="28"/>
        <v>103249584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ХОЛДИНГ ВАРНА АД</v>
      </c>
      <c r="B400" s="626" t="str">
        <f t="shared" si="28"/>
        <v>103249584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ХОЛДИНГ ВАРНА АД</v>
      </c>
      <c r="B401" s="626" t="str">
        <f t="shared" si="28"/>
        <v>103249584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ХОЛДИНГ ВАРНА АД</v>
      </c>
      <c r="B402" s="626" t="str">
        <f t="shared" si="28"/>
        <v>103249584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ХОЛДИНГ ВАРНА АД</v>
      </c>
      <c r="B403" s="626" t="str">
        <f t="shared" si="28"/>
        <v>103249584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ХОЛДИНГ ВАРНА АД</v>
      </c>
      <c r="B404" s="626" t="str">
        <f t="shared" si="28"/>
        <v>103249584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ХОЛДИНГ ВАРНА АД</v>
      </c>
      <c r="B405" s="626" t="str">
        <f t="shared" si="28"/>
        <v>103249584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ХОЛДИНГ ВАРНА АД</v>
      </c>
      <c r="B406" s="626" t="str">
        <f t="shared" si="28"/>
        <v>103249584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ХОЛДИНГ ВАРНА АД</v>
      </c>
      <c r="B407" s="626" t="str">
        <f t="shared" si="28"/>
        <v>103249584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ХОЛДИНГ ВАРНА АД</v>
      </c>
      <c r="B408" s="626" t="str">
        <f t="shared" si="28"/>
        <v>103249584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ХОЛДИНГ ВАРНА АД</v>
      </c>
      <c r="B409" s="626" t="str">
        <f t="shared" si="28"/>
        <v>103249584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ХОЛДИНГ ВАРНА АД</v>
      </c>
      <c r="B410" s="626" t="str">
        <f t="shared" ref="B410:B459" si="31">pdeBulstat</f>
        <v>103249584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ХОЛДИНГ ВАРНА АД</v>
      </c>
      <c r="B411" s="626" t="str">
        <f t="shared" si="31"/>
        <v>103249584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ХОЛДИНГ ВАРНА АД</v>
      </c>
      <c r="B412" s="626" t="str">
        <f t="shared" si="31"/>
        <v>103249584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ХОЛДИНГ ВАРНА АД</v>
      </c>
      <c r="B413" s="626" t="str">
        <f t="shared" si="31"/>
        <v>103249584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ХОЛДИНГ ВАРНА АД</v>
      </c>
      <c r="B414" s="626" t="str">
        <f t="shared" si="31"/>
        <v>103249584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ХОЛДИНГ ВАРНА АД</v>
      </c>
      <c r="B415" s="626" t="str">
        <f t="shared" si="31"/>
        <v>103249584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ХОЛДИНГ ВАРНА АД</v>
      </c>
      <c r="B416" s="626" t="str">
        <f t="shared" si="31"/>
        <v>103249584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207948</v>
      </c>
    </row>
    <row r="417" spans="1:8">
      <c r="A417" s="626" t="str">
        <f t="shared" si="30"/>
        <v>ХОЛДИНГ ВАРНА АД</v>
      </c>
      <c r="B417" s="626" t="str">
        <f t="shared" si="31"/>
        <v>103249584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ХОЛДИНГ ВАРНА АД</v>
      </c>
      <c r="B418" s="626" t="str">
        <f t="shared" si="31"/>
        <v>103249584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ХОЛДИНГ ВАРНА АД</v>
      </c>
      <c r="B419" s="626" t="str">
        <f t="shared" si="31"/>
        <v>103249584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ХОЛДИНГ ВАРНА АД</v>
      </c>
      <c r="B420" s="626" t="str">
        <f t="shared" si="31"/>
        <v>103249584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207948</v>
      </c>
    </row>
    <row r="421" spans="1:8">
      <c r="A421" s="626" t="str">
        <f t="shared" si="30"/>
        <v>ХОЛДИНГ ВАРНА АД</v>
      </c>
      <c r="B421" s="626" t="str">
        <f t="shared" si="31"/>
        <v>103249584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4265</v>
      </c>
    </row>
    <row r="422" spans="1:8">
      <c r="A422" s="626" t="str">
        <f t="shared" si="30"/>
        <v>ХОЛДИНГ ВАРНА АД</v>
      </c>
      <c r="B422" s="626" t="str">
        <f t="shared" si="31"/>
        <v>103249584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ХОЛДИНГ ВАРНА АД</v>
      </c>
      <c r="B423" s="626" t="str">
        <f t="shared" si="31"/>
        <v>103249584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ХОЛДИНГ ВАРНА АД</v>
      </c>
      <c r="B424" s="626" t="str">
        <f t="shared" si="31"/>
        <v>103249584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ХОЛДИНГ ВАРНА АД</v>
      </c>
      <c r="B425" s="626" t="str">
        <f t="shared" si="31"/>
        <v>103249584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ХОЛДИНГ ВАРНА АД</v>
      </c>
      <c r="B426" s="626" t="str">
        <f t="shared" si="31"/>
        <v>103249584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ХОЛДИНГ ВАРНА АД</v>
      </c>
      <c r="B427" s="626" t="str">
        <f t="shared" si="31"/>
        <v>103249584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ХОЛДИНГ ВАРНА АД</v>
      </c>
      <c r="B428" s="626" t="str">
        <f t="shared" si="31"/>
        <v>103249584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ХОЛДИНГ ВАРНА АД</v>
      </c>
      <c r="B429" s="626" t="str">
        <f t="shared" si="31"/>
        <v>103249584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ХОЛДИНГ ВАРНА АД</v>
      </c>
      <c r="B430" s="626" t="str">
        <f t="shared" si="31"/>
        <v>103249584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ХОЛДИНГ ВАРНА АД</v>
      </c>
      <c r="B431" s="626" t="str">
        <f t="shared" si="31"/>
        <v>103249584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ХОЛДИНГ ВАРНА АД</v>
      </c>
      <c r="B432" s="626" t="str">
        <f t="shared" si="31"/>
        <v>103249584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ХОЛДИНГ ВАРНА АД</v>
      </c>
      <c r="B433" s="626" t="str">
        <f t="shared" si="31"/>
        <v>103249584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3</v>
      </c>
    </row>
    <row r="434" spans="1:8">
      <c r="A434" s="626" t="str">
        <f t="shared" si="30"/>
        <v>ХОЛДИНГ ВАРНА АД</v>
      </c>
      <c r="B434" s="626" t="str">
        <f t="shared" si="31"/>
        <v>103249584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212216</v>
      </c>
    </row>
    <row r="435" spans="1:8">
      <c r="A435" s="626" t="str">
        <f t="shared" si="30"/>
        <v>ХОЛДИНГ ВАРНА АД</v>
      </c>
      <c r="B435" s="626" t="str">
        <f t="shared" si="31"/>
        <v>103249584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ХОЛДИНГ ВАРНА АД</v>
      </c>
      <c r="B436" s="626" t="str">
        <f t="shared" si="31"/>
        <v>103249584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ХОЛДИНГ ВАРНА АД</v>
      </c>
      <c r="B437" s="626" t="str">
        <f t="shared" si="31"/>
        <v>103249584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212216</v>
      </c>
    </row>
    <row r="438" spans="1:8">
      <c r="A438" s="626" t="str">
        <f t="shared" si="30"/>
        <v>ХОЛДИНГ ВАРНА АД</v>
      </c>
      <c r="B438" s="626" t="str">
        <f t="shared" si="31"/>
        <v>103249584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ХОЛДИНГ ВАРНА АД</v>
      </c>
      <c r="B439" s="626" t="str">
        <f t="shared" si="31"/>
        <v>103249584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ХОЛДИНГ ВАРНА АД</v>
      </c>
      <c r="B440" s="626" t="str">
        <f t="shared" si="31"/>
        <v>103249584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ХОЛДИНГ ВАРНА АД</v>
      </c>
      <c r="B441" s="626" t="str">
        <f t="shared" si="31"/>
        <v>103249584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ХОЛДИНГ ВАРНА АД</v>
      </c>
      <c r="B442" s="626" t="str">
        <f t="shared" si="31"/>
        <v>103249584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ХОЛДИНГ ВАРНА АД</v>
      </c>
      <c r="B443" s="626" t="str">
        <f t="shared" si="31"/>
        <v>103249584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ХОЛДИНГ ВАРНА АД</v>
      </c>
      <c r="B444" s="626" t="str">
        <f t="shared" si="31"/>
        <v>103249584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ХОЛДИНГ ВАРНА АД</v>
      </c>
      <c r="B445" s="626" t="str">
        <f t="shared" si="31"/>
        <v>103249584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ХОЛДИНГ ВАРНА АД</v>
      </c>
      <c r="B446" s="626" t="str">
        <f t="shared" si="31"/>
        <v>103249584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ХОЛДИНГ ВАРНА АД</v>
      </c>
      <c r="B447" s="626" t="str">
        <f t="shared" si="31"/>
        <v>103249584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ХОЛДИНГ ВАРНА АД</v>
      </c>
      <c r="B448" s="626" t="str">
        <f t="shared" si="31"/>
        <v>103249584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ХОЛДИНГ ВАРНА АД</v>
      </c>
      <c r="B449" s="626" t="str">
        <f t="shared" si="31"/>
        <v>103249584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ХОЛДИНГ ВАРНА АД</v>
      </c>
      <c r="B450" s="626" t="str">
        <f t="shared" si="31"/>
        <v>103249584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ХОЛДИНГ ВАРНА АД</v>
      </c>
      <c r="B451" s="626" t="str">
        <f t="shared" si="31"/>
        <v>103249584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ХОЛДИНГ ВАРНА АД</v>
      </c>
      <c r="B452" s="626" t="str">
        <f t="shared" si="31"/>
        <v>103249584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ХОЛДИНГ ВАРНА АД</v>
      </c>
      <c r="B453" s="626" t="str">
        <f t="shared" si="31"/>
        <v>103249584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ХОЛДИНГ ВАРНА АД</v>
      </c>
      <c r="B454" s="626" t="str">
        <f t="shared" si="31"/>
        <v>103249584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ХОЛДИНГ ВАРНА АД</v>
      </c>
      <c r="B455" s="626" t="str">
        <f t="shared" si="31"/>
        <v>103249584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ХОЛДИНГ ВАРНА АД</v>
      </c>
      <c r="B456" s="626" t="str">
        <f t="shared" si="31"/>
        <v>103249584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ХОЛДИНГ ВАРНА АД</v>
      </c>
      <c r="B457" s="626" t="str">
        <f t="shared" si="31"/>
        <v>103249584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ХОЛДИНГ ВАРНА АД</v>
      </c>
      <c r="B458" s="626" t="str">
        <f t="shared" si="31"/>
        <v>103249584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ХОЛДИНГ ВАРНА АД</v>
      </c>
      <c r="B459" s="626" t="str">
        <f t="shared" si="31"/>
        <v>103249584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ХОЛДИНГ ВАРНА АД</v>
      </c>
      <c r="B461" s="626" t="str">
        <f t="shared" ref="B461:B524" si="34">pdeBulstat</f>
        <v>103249584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17139</v>
      </c>
    </row>
    <row r="462" spans="1:8">
      <c r="A462" s="626" t="str">
        <f t="shared" si="33"/>
        <v>ХОЛДИНГ ВАРНА АД</v>
      </c>
      <c r="B462" s="626" t="str">
        <f t="shared" si="34"/>
        <v>103249584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ХОЛДИНГ ВАРНА АД</v>
      </c>
      <c r="B463" s="626" t="str">
        <f t="shared" si="34"/>
        <v>103249584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21637</v>
      </c>
    </row>
    <row r="464" spans="1:8">
      <c r="A464" s="626" t="str">
        <f t="shared" si="33"/>
        <v>ХОЛДИНГ ВАРНА АД</v>
      </c>
      <c r="B464" s="626" t="str">
        <f t="shared" si="34"/>
        <v>103249584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ХОЛДИНГ ВАРНА АД</v>
      </c>
      <c r="B465" s="626" t="str">
        <f t="shared" si="34"/>
        <v>103249584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62</v>
      </c>
    </row>
    <row r="466" spans="1:8">
      <c r="A466" s="626" t="str">
        <f t="shared" si="33"/>
        <v>ХОЛДИНГ ВАРНА АД</v>
      </c>
      <c r="B466" s="626" t="str">
        <f t="shared" si="34"/>
        <v>103249584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129</v>
      </c>
    </row>
    <row r="467" spans="1:8">
      <c r="A467" s="626" t="str">
        <f t="shared" si="33"/>
        <v>ХОЛДИНГ ВАРНА АД</v>
      </c>
      <c r="B467" s="626" t="str">
        <f t="shared" si="34"/>
        <v>103249584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7848</v>
      </c>
    </row>
    <row r="468" spans="1:8">
      <c r="A468" s="626" t="str">
        <f t="shared" si="33"/>
        <v>ХОЛДИНГ ВАРНА АД</v>
      </c>
      <c r="B468" s="626" t="str">
        <f t="shared" si="34"/>
        <v>103249584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ХОЛДИНГ ВАРНА АД</v>
      </c>
      <c r="B469" s="626" t="str">
        <f t="shared" si="34"/>
        <v>103249584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46815</v>
      </c>
    </row>
    <row r="470" spans="1:8">
      <c r="A470" s="626" t="str">
        <f t="shared" si="33"/>
        <v>ХОЛДИНГ ВАРНА АД</v>
      </c>
      <c r="B470" s="626" t="str">
        <f t="shared" si="34"/>
        <v>103249584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4163</v>
      </c>
    </row>
    <row r="471" spans="1:8">
      <c r="A471" s="626" t="str">
        <f t="shared" si="33"/>
        <v>ХОЛДИНГ ВАРНА АД</v>
      </c>
      <c r="B471" s="626" t="str">
        <f t="shared" si="34"/>
        <v>103249584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ХОЛДИНГ ВАРНА АД</v>
      </c>
      <c r="B472" s="626" t="str">
        <f t="shared" si="34"/>
        <v>103249584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ХОЛДИНГ ВАРНА АД</v>
      </c>
      <c r="B473" s="626" t="str">
        <f t="shared" si="34"/>
        <v>103249584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19</v>
      </c>
    </row>
    <row r="474" spans="1:8">
      <c r="A474" s="626" t="str">
        <f t="shared" si="33"/>
        <v>ХОЛДИНГ ВАРНА АД</v>
      </c>
      <c r="B474" s="626" t="str">
        <f t="shared" si="34"/>
        <v>103249584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ХОЛДИНГ ВАРНА АД</v>
      </c>
      <c r="B475" s="626" t="str">
        <f t="shared" si="34"/>
        <v>103249584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ХОЛДИНГ ВАРНА АД</v>
      </c>
      <c r="B476" s="626" t="str">
        <f t="shared" si="34"/>
        <v>103249584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19</v>
      </c>
    </row>
    <row r="477" spans="1:8">
      <c r="A477" s="626" t="str">
        <f t="shared" si="33"/>
        <v>ХОЛДИНГ ВАРНА АД</v>
      </c>
      <c r="B477" s="626" t="str">
        <f t="shared" si="34"/>
        <v>103249584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124894</v>
      </c>
    </row>
    <row r="478" spans="1:8">
      <c r="A478" s="626" t="str">
        <f t="shared" si="33"/>
        <v>ХОЛДИНГ ВАРНА АД</v>
      </c>
      <c r="B478" s="626" t="str">
        <f t="shared" si="34"/>
        <v>103249584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124894</v>
      </c>
    </row>
    <row r="479" spans="1:8">
      <c r="A479" s="626" t="str">
        <f t="shared" si="33"/>
        <v>ХОЛДИНГ ВАРНА АД</v>
      </c>
      <c r="B479" s="626" t="str">
        <f t="shared" si="34"/>
        <v>103249584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ХОЛДИНГ ВАРНА АД</v>
      </c>
      <c r="B480" s="626" t="str">
        <f t="shared" si="34"/>
        <v>103249584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ХОЛДИНГ ВАРНА АД</v>
      </c>
      <c r="B481" s="626" t="str">
        <f t="shared" si="34"/>
        <v>103249584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ХОЛДИНГ ВАРНА АД</v>
      </c>
      <c r="B482" s="626" t="str">
        <f t="shared" si="34"/>
        <v>103249584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402</v>
      </c>
    </row>
    <row r="483" spans="1:8">
      <c r="A483" s="626" t="str">
        <f t="shared" si="33"/>
        <v>ХОЛДИНГ ВАРНА АД</v>
      </c>
      <c r="B483" s="626" t="str">
        <f t="shared" si="34"/>
        <v>103249584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ХОЛДИНГ ВАРНА АД</v>
      </c>
      <c r="B484" s="626" t="str">
        <f t="shared" si="34"/>
        <v>103249584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ХОЛДИНГ ВАРНА АД</v>
      </c>
      <c r="B485" s="626" t="str">
        <f t="shared" si="34"/>
        <v>103249584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ХОЛДИНГ ВАРНА АД</v>
      </c>
      <c r="B486" s="626" t="str">
        <f t="shared" si="34"/>
        <v>103249584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402</v>
      </c>
    </row>
    <row r="487" spans="1:8">
      <c r="A487" s="626" t="str">
        <f t="shared" si="33"/>
        <v>ХОЛДИНГ ВАРНА АД</v>
      </c>
      <c r="B487" s="626" t="str">
        <f t="shared" si="34"/>
        <v>103249584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46723</v>
      </c>
    </row>
    <row r="488" spans="1:8">
      <c r="A488" s="626" t="str">
        <f t="shared" si="33"/>
        <v>ХОЛДИНГ ВАРНА АД</v>
      </c>
      <c r="B488" s="626" t="str">
        <f t="shared" si="34"/>
        <v>103249584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172019</v>
      </c>
    </row>
    <row r="489" spans="1:8">
      <c r="A489" s="626" t="str">
        <f t="shared" si="33"/>
        <v>ХОЛДИНГ ВАРНА АД</v>
      </c>
      <c r="B489" s="626" t="str">
        <f t="shared" si="34"/>
        <v>103249584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ХОЛДИНГ ВАРНА АД</v>
      </c>
      <c r="B490" s="626" t="str">
        <f t="shared" si="34"/>
        <v>103249584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223016</v>
      </c>
    </row>
    <row r="491" spans="1:8">
      <c r="A491" s="626" t="str">
        <f t="shared" si="33"/>
        <v>ХОЛДИНГ ВАРНА АД</v>
      </c>
      <c r="B491" s="626" t="str">
        <f t="shared" si="34"/>
        <v>103249584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ХОЛДИНГ ВАРНА АД</v>
      </c>
      <c r="B492" s="626" t="str">
        <f t="shared" si="34"/>
        <v>103249584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ХОЛДИНГ ВАРНА АД</v>
      </c>
      <c r="B493" s="626" t="str">
        <f t="shared" si="34"/>
        <v>103249584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1</v>
      </c>
    </row>
    <row r="494" spans="1:8">
      <c r="A494" s="626" t="str">
        <f t="shared" si="33"/>
        <v>ХОЛДИНГ ВАРНА АД</v>
      </c>
      <c r="B494" s="626" t="str">
        <f t="shared" si="34"/>
        <v>103249584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ХОЛДИНГ ВАРНА АД</v>
      </c>
      <c r="B495" s="626" t="str">
        <f t="shared" si="34"/>
        <v>103249584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ХОЛДИНГ ВАРНА АД</v>
      </c>
      <c r="B496" s="626" t="str">
        <f t="shared" si="34"/>
        <v>103249584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26</v>
      </c>
    </row>
    <row r="497" spans="1:8">
      <c r="A497" s="626" t="str">
        <f t="shared" si="33"/>
        <v>ХОЛДИНГ ВАРНА АД</v>
      </c>
      <c r="B497" s="626" t="str">
        <f t="shared" si="34"/>
        <v>103249584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12244</v>
      </c>
    </row>
    <row r="498" spans="1:8">
      <c r="A498" s="626" t="str">
        <f t="shared" si="33"/>
        <v>ХОЛДИНГ ВАРНА АД</v>
      </c>
      <c r="B498" s="626" t="str">
        <f t="shared" si="34"/>
        <v>103249584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119</v>
      </c>
    </row>
    <row r="499" spans="1:8">
      <c r="A499" s="626" t="str">
        <f t="shared" si="33"/>
        <v>ХОЛДИНГ ВАРНА АД</v>
      </c>
      <c r="B499" s="626" t="str">
        <f t="shared" si="34"/>
        <v>103249584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12390</v>
      </c>
    </row>
    <row r="500" spans="1:8">
      <c r="A500" s="626" t="str">
        <f t="shared" si="33"/>
        <v>ХОЛДИНГ ВАРНА АД</v>
      </c>
      <c r="B500" s="626" t="str">
        <f t="shared" si="34"/>
        <v>103249584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ХОЛДИНГ ВАРНА АД</v>
      </c>
      <c r="B501" s="626" t="str">
        <f t="shared" si="34"/>
        <v>103249584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ХОЛДИНГ ВАРНА АД</v>
      </c>
      <c r="B502" s="626" t="str">
        <f t="shared" si="34"/>
        <v>103249584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ХОЛДИНГ ВАРНА АД</v>
      </c>
      <c r="B503" s="626" t="str">
        <f t="shared" si="34"/>
        <v>103249584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ХОЛДИНГ ВАРНА АД</v>
      </c>
      <c r="B504" s="626" t="str">
        <f t="shared" si="34"/>
        <v>103249584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ХОЛДИНГ ВАРНА АД</v>
      </c>
      <c r="B505" s="626" t="str">
        <f t="shared" si="34"/>
        <v>103249584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ХОЛДИНГ ВАРНА АД</v>
      </c>
      <c r="B506" s="626" t="str">
        <f t="shared" si="34"/>
        <v>103249584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ХОЛДИНГ ВАРНА АД</v>
      </c>
      <c r="B507" s="626" t="str">
        <f t="shared" si="34"/>
        <v>103249584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ХОЛДИНГ ВАРНА АД</v>
      </c>
      <c r="B508" s="626" t="str">
        <f t="shared" si="34"/>
        <v>103249584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ХОЛДИНГ ВАРНА АД</v>
      </c>
      <c r="B509" s="626" t="str">
        <f t="shared" si="34"/>
        <v>103249584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ХОЛДИНГ ВАРНА АД</v>
      </c>
      <c r="B510" s="626" t="str">
        <f t="shared" si="34"/>
        <v>103249584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ХОЛДИНГ ВАРНА АД</v>
      </c>
      <c r="B511" s="626" t="str">
        <f t="shared" si="34"/>
        <v>103249584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ХОЛДИНГ ВАРНА АД</v>
      </c>
      <c r="B512" s="626" t="str">
        <f t="shared" si="34"/>
        <v>103249584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ХОЛДИНГ ВАРНА АД</v>
      </c>
      <c r="B513" s="626" t="str">
        <f t="shared" si="34"/>
        <v>103249584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ХОЛДИНГ ВАРНА АД</v>
      </c>
      <c r="B514" s="626" t="str">
        <f t="shared" si="34"/>
        <v>103249584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ХОЛДИНГ ВАРНА АД</v>
      </c>
      <c r="B515" s="626" t="str">
        <f t="shared" si="34"/>
        <v>103249584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ХОЛДИНГ ВАРНА АД</v>
      </c>
      <c r="B516" s="626" t="str">
        <f t="shared" si="34"/>
        <v>103249584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ХОЛДИНГ ВАРНА АД</v>
      </c>
      <c r="B517" s="626" t="str">
        <f t="shared" si="34"/>
        <v>103249584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520</v>
      </c>
    </row>
    <row r="518" spans="1:8">
      <c r="A518" s="626" t="str">
        <f t="shared" si="33"/>
        <v>ХОЛДИНГ ВАРНА АД</v>
      </c>
      <c r="B518" s="626" t="str">
        <f t="shared" si="34"/>
        <v>103249584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520</v>
      </c>
    </row>
    <row r="519" spans="1:8">
      <c r="A519" s="626" t="str">
        <f t="shared" si="33"/>
        <v>ХОЛДИНГ ВАРНА АД</v>
      </c>
      <c r="B519" s="626" t="str">
        <f t="shared" si="34"/>
        <v>103249584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ХОЛДИНГ ВАРНА АД</v>
      </c>
      <c r="B520" s="626" t="str">
        <f t="shared" si="34"/>
        <v>103249584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12910</v>
      </c>
    </row>
    <row r="521" spans="1:8">
      <c r="A521" s="626" t="str">
        <f t="shared" si="33"/>
        <v>ХОЛДИНГ ВАРНА АД</v>
      </c>
      <c r="B521" s="626" t="str">
        <f t="shared" si="34"/>
        <v>103249584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ХОЛДИНГ ВАРНА АД</v>
      </c>
      <c r="B522" s="626" t="str">
        <f t="shared" si="34"/>
        <v>103249584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ХОЛДИНГ ВАРНА АД</v>
      </c>
      <c r="B523" s="626" t="str">
        <f t="shared" si="34"/>
        <v>103249584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ХОЛДИНГ ВАРНА АД</v>
      </c>
      <c r="B524" s="626" t="str">
        <f t="shared" si="34"/>
        <v>103249584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ХОЛДИНГ ВАРНА АД</v>
      </c>
      <c r="B525" s="626" t="str">
        <f t="shared" ref="B525:B588" si="37">pdeBulstat</f>
        <v>103249584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ХОЛДИНГ ВАРНА АД</v>
      </c>
      <c r="B526" s="626" t="str">
        <f t="shared" si="37"/>
        <v>103249584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11</v>
      </c>
    </row>
    <row r="527" spans="1:8">
      <c r="A527" s="626" t="str">
        <f t="shared" si="36"/>
        <v>ХОЛДИНГ ВАРНА АД</v>
      </c>
      <c r="B527" s="626" t="str">
        <f t="shared" si="37"/>
        <v>103249584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ХОЛДИНГ ВАРНА АД</v>
      </c>
      <c r="B528" s="626" t="str">
        <f t="shared" si="37"/>
        <v>103249584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ХОЛДИНГ ВАРНА АД</v>
      </c>
      <c r="B529" s="626" t="str">
        <f t="shared" si="37"/>
        <v>103249584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11</v>
      </c>
    </row>
    <row r="530" spans="1:8">
      <c r="A530" s="626" t="str">
        <f t="shared" si="36"/>
        <v>ХОЛДИНГ ВАРНА АД</v>
      </c>
      <c r="B530" s="626" t="str">
        <f t="shared" si="37"/>
        <v>103249584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ХОЛДИНГ ВАРНА АД</v>
      </c>
      <c r="B531" s="626" t="str">
        <f t="shared" si="37"/>
        <v>103249584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ХОЛДИНГ ВАРНА АД</v>
      </c>
      <c r="B532" s="626" t="str">
        <f t="shared" si="37"/>
        <v>103249584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ХОЛДИНГ ВАРНА АД</v>
      </c>
      <c r="B533" s="626" t="str">
        <f t="shared" si="37"/>
        <v>103249584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ХОЛДИНГ ВАРНА АД</v>
      </c>
      <c r="B534" s="626" t="str">
        <f t="shared" si="37"/>
        <v>103249584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ХОЛДИНГ ВАРНА АД</v>
      </c>
      <c r="B535" s="626" t="str">
        <f t="shared" si="37"/>
        <v>103249584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ХОЛДИНГ ВАРНА АД</v>
      </c>
      <c r="B536" s="626" t="str">
        <f t="shared" si="37"/>
        <v>103249584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ХОЛДИНГ ВАРНА АД</v>
      </c>
      <c r="B537" s="626" t="str">
        <f t="shared" si="37"/>
        <v>103249584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ХОЛДИНГ ВАРНА АД</v>
      </c>
      <c r="B538" s="626" t="str">
        <f t="shared" si="37"/>
        <v>103249584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ХОЛДИНГ ВАРНА АД</v>
      </c>
      <c r="B539" s="626" t="str">
        <f t="shared" si="37"/>
        <v>103249584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ХОЛДИНГ ВАРНА АД</v>
      </c>
      <c r="B540" s="626" t="str">
        <f t="shared" si="37"/>
        <v>103249584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ХОЛДИНГ ВАРНА АД</v>
      </c>
      <c r="B541" s="626" t="str">
        <f t="shared" si="37"/>
        <v>103249584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ХОЛДИНГ ВАРНА АД</v>
      </c>
      <c r="B542" s="626" t="str">
        <f t="shared" si="37"/>
        <v>103249584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ХОЛДИНГ ВАРНА АД</v>
      </c>
      <c r="B543" s="626" t="str">
        <f t="shared" si="37"/>
        <v>103249584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ХОЛДИНГ ВАРНА АД</v>
      </c>
      <c r="B544" s="626" t="str">
        <f t="shared" si="37"/>
        <v>103249584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ХОЛДИНГ ВАРНА АД</v>
      </c>
      <c r="B545" s="626" t="str">
        <f t="shared" si="37"/>
        <v>103249584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ХОЛДИНГ ВАРНА АД</v>
      </c>
      <c r="B546" s="626" t="str">
        <f t="shared" si="37"/>
        <v>103249584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ХОЛДИНГ ВАРНА АД</v>
      </c>
      <c r="B547" s="626" t="str">
        <f t="shared" si="37"/>
        <v>103249584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ХОЛДИНГ ВАРНА АД</v>
      </c>
      <c r="B548" s="626" t="str">
        <f t="shared" si="37"/>
        <v>103249584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ХОЛДИНГ ВАРНА АД</v>
      </c>
      <c r="B549" s="626" t="str">
        <f t="shared" si="37"/>
        <v>103249584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ХОЛДИНГ ВАРНА АД</v>
      </c>
      <c r="B550" s="626" t="str">
        <f t="shared" si="37"/>
        <v>103249584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11</v>
      </c>
    </row>
    <row r="551" spans="1:8">
      <c r="A551" s="626" t="str">
        <f t="shared" si="36"/>
        <v>ХОЛДИНГ ВАРНА АД</v>
      </c>
      <c r="B551" s="626" t="str">
        <f t="shared" si="37"/>
        <v>103249584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17139</v>
      </c>
    </row>
    <row r="552" spans="1:8">
      <c r="A552" s="626" t="str">
        <f t="shared" si="36"/>
        <v>ХОЛДИНГ ВАРНА АД</v>
      </c>
      <c r="B552" s="626" t="str">
        <f t="shared" si="37"/>
        <v>103249584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ХОЛДИНГ ВАРНА АД</v>
      </c>
      <c r="B553" s="626" t="str">
        <f t="shared" si="37"/>
        <v>103249584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21638</v>
      </c>
    </row>
    <row r="554" spans="1:8">
      <c r="A554" s="626" t="str">
        <f t="shared" si="36"/>
        <v>ХОЛДИНГ ВАРНА АД</v>
      </c>
      <c r="B554" s="626" t="str">
        <f t="shared" si="37"/>
        <v>103249584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ХОЛДИНГ ВАРНА АД</v>
      </c>
      <c r="B555" s="626" t="str">
        <f t="shared" si="37"/>
        <v>103249584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62</v>
      </c>
    </row>
    <row r="556" spans="1:8">
      <c r="A556" s="626" t="str">
        <f t="shared" si="36"/>
        <v>ХОЛДИНГ ВАРНА АД</v>
      </c>
      <c r="B556" s="626" t="str">
        <f t="shared" si="37"/>
        <v>103249584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144</v>
      </c>
    </row>
    <row r="557" spans="1:8">
      <c r="A557" s="626" t="str">
        <f t="shared" si="36"/>
        <v>ХОЛДИНГ ВАРНА АД</v>
      </c>
      <c r="B557" s="626" t="str">
        <f t="shared" si="37"/>
        <v>103249584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20092</v>
      </c>
    </row>
    <row r="558" spans="1:8">
      <c r="A558" s="626" t="str">
        <f t="shared" si="36"/>
        <v>ХОЛДИНГ ВАРНА АД</v>
      </c>
      <c r="B558" s="626" t="str">
        <f t="shared" si="37"/>
        <v>103249584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119</v>
      </c>
    </row>
    <row r="559" spans="1:8">
      <c r="A559" s="626" t="str">
        <f t="shared" si="36"/>
        <v>ХОЛДИНГ ВАРНА АД</v>
      </c>
      <c r="B559" s="626" t="str">
        <f t="shared" si="37"/>
        <v>103249584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59194</v>
      </c>
    </row>
    <row r="560" spans="1:8">
      <c r="A560" s="626" t="str">
        <f t="shared" si="36"/>
        <v>ХОЛДИНГ ВАРНА АД</v>
      </c>
      <c r="B560" s="626" t="str">
        <f t="shared" si="37"/>
        <v>103249584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4163</v>
      </c>
    </row>
    <row r="561" spans="1:8">
      <c r="A561" s="626" t="str">
        <f t="shared" si="36"/>
        <v>ХОЛДИНГ ВАРНА АД</v>
      </c>
      <c r="B561" s="626" t="str">
        <f t="shared" si="37"/>
        <v>103249584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ХОЛДИНГ ВАРНА АД</v>
      </c>
      <c r="B562" s="626" t="str">
        <f t="shared" si="37"/>
        <v>103249584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ХОЛДИНГ ВАРНА АД</v>
      </c>
      <c r="B563" s="626" t="str">
        <f t="shared" si="37"/>
        <v>103249584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19</v>
      </c>
    </row>
    <row r="564" spans="1:8">
      <c r="A564" s="626" t="str">
        <f t="shared" si="36"/>
        <v>ХОЛДИНГ ВАРНА АД</v>
      </c>
      <c r="B564" s="626" t="str">
        <f t="shared" si="37"/>
        <v>103249584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ХОЛДИНГ ВАРНА АД</v>
      </c>
      <c r="B565" s="626" t="str">
        <f t="shared" si="37"/>
        <v>103249584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ХОЛДИНГ ВАРНА АД</v>
      </c>
      <c r="B566" s="626" t="str">
        <f t="shared" si="37"/>
        <v>103249584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19</v>
      </c>
    </row>
    <row r="567" spans="1:8">
      <c r="A567" s="626" t="str">
        <f t="shared" si="36"/>
        <v>ХОЛДИНГ ВАРНА АД</v>
      </c>
      <c r="B567" s="626" t="str">
        <f t="shared" si="37"/>
        <v>103249584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124894</v>
      </c>
    </row>
    <row r="568" spans="1:8">
      <c r="A568" s="626" t="str">
        <f t="shared" si="36"/>
        <v>ХОЛДИНГ ВАРНА АД</v>
      </c>
      <c r="B568" s="626" t="str">
        <f t="shared" si="37"/>
        <v>103249584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124894</v>
      </c>
    </row>
    <row r="569" spans="1:8">
      <c r="A569" s="626" t="str">
        <f t="shared" si="36"/>
        <v>ХОЛДИНГ ВАРНА АД</v>
      </c>
      <c r="B569" s="626" t="str">
        <f t="shared" si="37"/>
        <v>103249584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ХОЛДИНГ ВАРНА АД</v>
      </c>
      <c r="B570" s="626" t="str">
        <f t="shared" si="37"/>
        <v>103249584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ХОЛДИНГ ВАРНА АД</v>
      </c>
      <c r="B571" s="626" t="str">
        <f t="shared" si="37"/>
        <v>103249584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ХОЛДИНГ ВАРНА АД</v>
      </c>
      <c r="B572" s="626" t="str">
        <f t="shared" si="37"/>
        <v>103249584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402</v>
      </c>
    </row>
    <row r="573" spans="1:8">
      <c r="A573" s="626" t="str">
        <f t="shared" si="36"/>
        <v>ХОЛДИНГ ВАРНА АД</v>
      </c>
      <c r="B573" s="626" t="str">
        <f t="shared" si="37"/>
        <v>103249584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ХОЛДИНГ ВАРНА АД</v>
      </c>
      <c r="B574" s="626" t="str">
        <f t="shared" si="37"/>
        <v>103249584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ХОЛДИНГ ВАРНА АД</v>
      </c>
      <c r="B575" s="626" t="str">
        <f t="shared" si="37"/>
        <v>103249584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ХОЛДИНГ ВАРНА АД</v>
      </c>
      <c r="B576" s="626" t="str">
        <f t="shared" si="37"/>
        <v>103249584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402</v>
      </c>
    </row>
    <row r="577" spans="1:8">
      <c r="A577" s="626" t="str">
        <f t="shared" si="36"/>
        <v>ХОЛДИНГ ВАРНА АД</v>
      </c>
      <c r="B577" s="626" t="str">
        <f t="shared" si="37"/>
        <v>103249584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47243</v>
      </c>
    </row>
    <row r="578" spans="1:8">
      <c r="A578" s="626" t="str">
        <f t="shared" si="36"/>
        <v>ХОЛДИНГ ВАРНА АД</v>
      </c>
      <c r="B578" s="626" t="str">
        <f t="shared" si="37"/>
        <v>103249584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172539</v>
      </c>
    </row>
    <row r="579" spans="1:8">
      <c r="A579" s="626" t="str">
        <f t="shared" si="36"/>
        <v>ХОЛДИНГ ВАРНА АД</v>
      </c>
      <c r="B579" s="626" t="str">
        <f t="shared" si="37"/>
        <v>103249584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ХОЛДИНГ ВАРНА АД</v>
      </c>
      <c r="B580" s="626" t="str">
        <f t="shared" si="37"/>
        <v>103249584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235915</v>
      </c>
    </row>
    <row r="581" spans="1:8">
      <c r="A581" s="626" t="str">
        <f t="shared" si="36"/>
        <v>ХОЛДИНГ ВАРНА АД</v>
      </c>
      <c r="B581" s="626" t="str">
        <f t="shared" si="37"/>
        <v>103249584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ХОЛДИНГ ВАРНА АД</v>
      </c>
      <c r="B582" s="626" t="str">
        <f t="shared" si="37"/>
        <v>103249584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ХОЛДИНГ ВАРНА АД</v>
      </c>
      <c r="B583" s="626" t="str">
        <f t="shared" si="37"/>
        <v>103249584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ХОЛДИНГ ВАРНА АД</v>
      </c>
      <c r="B584" s="626" t="str">
        <f t="shared" si="37"/>
        <v>103249584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ХОЛДИНГ ВАРНА АД</v>
      </c>
      <c r="B585" s="626" t="str">
        <f t="shared" si="37"/>
        <v>103249584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ХОЛДИНГ ВАРНА АД</v>
      </c>
      <c r="B586" s="626" t="str">
        <f t="shared" si="37"/>
        <v>103249584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ХОЛДИНГ ВАРНА АД</v>
      </c>
      <c r="B587" s="626" t="str">
        <f t="shared" si="37"/>
        <v>103249584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ХОЛДИНГ ВАРНА АД</v>
      </c>
      <c r="B588" s="626" t="str">
        <f t="shared" si="37"/>
        <v>103249584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ХОЛДИНГ ВАРНА АД</v>
      </c>
      <c r="B589" s="626" t="str">
        <f t="shared" ref="B589:B652" si="40">pdeBulstat</f>
        <v>103249584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ХОЛДИНГ ВАРНА АД</v>
      </c>
      <c r="B590" s="626" t="str">
        <f t="shared" si="40"/>
        <v>103249584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51</v>
      </c>
    </row>
    <row r="591" spans="1:8">
      <c r="A591" s="626" t="str">
        <f t="shared" si="39"/>
        <v>ХОЛДИНГ ВАРНА АД</v>
      </c>
      <c r="B591" s="626" t="str">
        <f t="shared" si="40"/>
        <v>103249584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ХОЛДИНГ ВАРНА АД</v>
      </c>
      <c r="B592" s="626" t="str">
        <f t="shared" si="40"/>
        <v>103249584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ХОЛДИНГ ВАРНА АД</v>
      </c>
      <c r="B593" s="626" t="str">
        <f t="shared" si="40"/>
        <v>103249584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ХОЛДИНГ ВАРНА АД</v>
      </c>
      <c r="B594" s="626" t="str">
        <f t="shared" si="40"/>
        <v>103249584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ХОЛДИНГ ВАРНА АД</v>
      </c>
      <c r="B595" s="626" t="str">
        <f t="shared" si="40"/>
        <v>103249584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ХОЛДИНГ ВАРНА АД</v>
      </c>
      <c r="B596" s="626" t="str">
        <f t="shared" si="40"/>
        <v>103249584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ХОЛДИНГ ВАРНА АД</v>
      </c>
      <c r="B597" s="626" t="str">
        <f t="shared" si="40"/>
        <v>103249584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2585</v>
      </c>
    </row>
    <row r="598" spans="1:8">
      <c r="A598" s="626" t="str">
        <f t="shared" si="39"/>
        <v>ХОЛДИНГ ВАРНА АД</v>
      </c>
      <c r="B598" s="626" t="str">
        <f t="shared" si="40"/>
        <v>103249584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2585</v>
      </c>
    </row>
    <row r="599" spans="1:8">
      <c r="A599" s="626" t="str">
        <f t="shared" si="39"/>
        <v>ХОЛДИНГ ВАРНА АД</v>
      </c>
      <c r="B599" s="626" t="str">
        <f t="shared" si="40"/>
        <v>103249584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ХОЛДИНГ ВАРНА АД</v>
      </c>
      <c r="B600" s="626" t="str">
        <f t="shared" si="40"/>
        <v>103249584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ХОЛДИНГ ВАРНА АД</v>
      </c>
      <c r="B601" s="626" t="str">
        <f t="shared" si="40"/>
        <v>103249584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ХОЛДИНГ ВАРНА АД</v>
      </c>
      <c r="B602" s="626" t="str">
        <f t="shared" si="40"/>
        <v>103249584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5</v>
      </c>
    </row>
    <row r="603" spans="1:8">
      <c r="A603" s="626" t="str">
        <f t="shared" si="39"/>
        <v>ХОЛДИНГ ВАРНА АД</v>
      </c>
      <c r="B603" s="626" t="str">
        <f t="shared" si="40"/>
        <v>103249584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ХОЛДИНГ ВАРНА АД</v>
      </c>
      <c r="B604" s="626" t="str">
        <f t="shared" si="40"/>
        <v>103249584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ХОЛДИНГ ВАРНА АД</v>
      </c>
      <c r="B605" s="626" t="str">
        <f t="shared" si="40"/>
        <v>103249584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ХОЛДИНГ ВАРНА АД</v>
      </c>
      <c r="B606" s="626" t="str">
        <f t="shared" si="40"/>
        <v>103249584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5</v>
      </c>
    </row>
    <row r="607" spans="1:8">
      <c r="A607" s="626" t="str">
        <f t="shared" si="39"/>
        <v>ХОЛДИНГ ВАРНА АД</v>
      </c>
      <c r="B607" s="626" t="str">
        <f t="shared" si="40"/>
        <v>103249584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ХОЛДИНГ ВАРНА АД</v>
      </c>
      <c r="B608" s="626" t="str">
        <f t="shared" si="40"/>
        <v>103249584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2590</v>
      </c>
    </row>
    <row r="609" spans="1:8">
      <c r="A609" s="626" t="str">
        <f t="shared" si="39"/>
        <v>ХОЛДИНГ ВАРНА АД</v>
      </c>
      <c r="B609" s="626" t="str">
        <f t="shared" si="40"/>
        <v>103249584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ХОЛДИНГ ВАРНА АД</v>
      </c>
      <c r="B610" s="626" t="str">
        <f t="shared" si="40"/>
        <v>103249584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2641</v>
      </c>
    </row>
    <row r="611" spans="1:8">
      <c r="A611" s="626" t="str">
        <f t="shared" si="39"/>
        <v>ХОЛДИНГ ВАРНА АД</v>
      </c>
      <c r="B611" s="626" t="str">
        <f t="shared" si="40"/>
        <v>103249584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ХОЛДИНГ ВАРНА АД</v>
      </c>
      <c r="B612" s="626" t="str">
        <f t="shared" si="40"/>
        <v>103249584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ХОЛДИНГ ВАРНА АД</v>
      </c>
      <c r="B613" s="626" t="str">
        <f t="shared" si="40"/>
        <v>103249584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ХОЛДИНГ ВАРНА АД</v>
      </c>
      <c r="B614" s="626" t="str">
        <f t="shared" si="40"/>
        <v>103249584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ХОЛДИНГ ВАРНА АД</v>
      </c>
      <c r="B615" s="626" t="str">
        <f t="shared" si="40"/>
        <v>103249584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ХОЛДИНГ ВАРНА АД</v>
      </c>
      <c r="B616" s="626" t="str">
        <f t="shared" si="40"/>
        <v>103249584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ХОЛДИНГ ВАРНА АД</v>
      </c>
      <c r="B617" s="626" t="str">
        <f t="shared" si="40"/>
        <v>103249584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ХОЛДИНГ ВАРНА АД</v>
      </c>
      <c r="B618" s="626" t="str">
        <f t="shared" si="40"/>
        <v>103249584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ХОЛДИНГ ВАРНА АД</v>
      </c>
      <c r="B619" s="626" t="str">
        <f t="shared" si="40"/>
        <v>103249584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ХОЛДИНГ ВАРНА АД</v>
      </c>
      <c r="B620" s="626" t="str">
        <f t="shared" si="40"/>
        <v>103249584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ХОЛДИНГ ВАРНА АД</v>
      </c>
      <c r="B621" s="626" t="str">
        <f t="shared" si="40"/>
        <v>103249584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ХОЛДИНГ ВАРНА АД</v>
      </c>
      <c r="B622" s="626" t="str">
        <f t="shared" si="40"/>
        <v>103249584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ХОЛДИНГ ВАРНА АД</v>
      </c>
      <c r="B623" s="626" t="str">
        <f t="shared" si="40"/>
        <v>103249584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ХОЛДИНГ ВАРНА АД</v>
      </c>
      <c r="B624" s="626" t="str">
        <f t="shared" si="40"/>
        <v>103249584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ХОЛДИНГ ВАРНА АД</v>
      </c>
      <c r="B625" s="626" t="str">
        <f t="shared" si="40"/>
        <v>103249584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ХОЛДИНГ ВАРНА АД</v>
      </c>
      <c r="B626" s="626" t="str">
        <f t="shared" si="40"/>
        <v>103249584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ХОЛДИНГ ВАРНА АД</v>
      </c>
      <c r="B627" s="626" t="str">
        <f t="shared" si="40"/>
        <v>103249584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ХОЛДИНГ ВАРНА АД</v>
      </c>
      <c r="B628" s="626" t="str">
        <f t="shared" si="40"/>
        <v>103249584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ХОЛДИНГ ВАРНА АД</v>
      </c>
      <c r="B629" s="626" t="str">
        <f t="shared" si="40"/>
        <v>103249584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ХОЛДИНГ ВАРНА АД</v>
      </c>
      <c r="B630" s="626" t="str">
        <f t="shared" si="40"/>
        <v>103249584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ХОЛДИНГ ВАРНА АД</v>
      </c>
      <c r="B631" s="626" t="str">
        <f t="shared" si="40"/>
        <v>103249584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ХОЛДИНГ ВАРНА АД</v>
      </c>
      <c r="B632" s="626" t="str">
        <f t="shared" si="40"/>
        <v>103249584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ХОЛДИНГ ВАРНА АД</v>
      </c>
      <c r="B633" s="626" t="str">
        <f t="shared" si="40"/>
        <v>103249584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ХОЛДИНГ ВАРНА АД</v>
      </c>
      <c r="B634" s="626" t="str">
        <f t="shared" si="40"/>
        <v>103249584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ХОЛДИНГ ВАРНА АД</v>
      </c>
      <c r="B635" s="626" t="str">
        <f t="shared" si="40"/>
        <v>103249584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ХОЛДИНГ ВАРНА АД</v>
      </c>
      <c r="B636" s="626" t="str">
        <f t="shared" si="40"/>
        <v>103249584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ХОЛДИНГ ВАРНА АД</v>
      </c>
      <c r="B637" s="626" t="str">
        <f t="shared" si="40"/>
        <v>103249584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ХОЛДИНГ ВАРНА АД</v>
      </c>
      <c r="B638" s="626" t="str">
        <f t="shared" si="40"/>
        <v>103249584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ХОЛДИНГ ВАРНА АД</v>
      </c>
      <c r="B639" s="626" t="str">
        <f t="shared" si="40"/>
        <v>103249584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ХОЛДИНГ ВАРНА АД</v>
      </c>
      <c r="B640" s="626" t="str">
        <f t="shared" si="40"/>
        <v>103249584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ХОЛДИНГ ВАРНА АД</v>
      </c>
      <c r="B641" s="626" t="str">
        <f t="shared" si="40"/>
        <v>103249584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17139</v>
      </c>
    </row>
    <row r="642" spans="1:8">
      <c r="A642" s="626" t="str">
        <f t="shared" si="39"/>
        <v>ХОЛДИНГ ВАРНА АД</v>
      </c>
      <c r="B642" s="626" t="str">
        <f t="shared" si="40"/>
        <v>103249584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ХОЛДИНГ ВАРНА АД</v>
      </c>
      <c r="B643" s="626" t="str">
        <f t="shared" si="40"/>
        <v>103249584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21638</v>
      </c>
    </row>
    <row r="644" spans="1:8">
      <c r="A644" s="626" t="str">
        <f t="shared" si="39"/>
        <v>ХОЛДИНГ ВАРНА АД</v>
      </c>
      <c r="B644" s="626" t="str">
        <f t="shared" si="40"/>
        <v>103249584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ХОЛДИНГ ВАРНА АД</v>
      </c>
      <c r="B645" s="626" t="str">
        <f t="shared" si="40"/>
        <v>103249584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62</v>
      </c>
    </row>
    <row r="646" spans="1:8">
      <c r="A646" s="626" t="str">
        <f t="shared" si="39"/>
        <v>ХОЛДИНГ ВАРНА АД</v>
      </c>
      <c r="B646" s="626" t="str">
        <f t="shared" si="40"/>
        <v>103249584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144</v>
      </c>
    </row>
    <row r="647" spans="1:8">
      <c r="A647" s="626" t="str">
        <f t="shared" si="39"/>
        <v>ХОЛДИНГ ВАРНА АД</v>
      </c>
      <c r="B647" s="626" t="str">
        <f t="shared" si="40"/>
        <v>103249584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20092</v>
      </c>
    </row>
    <row r="648" spans="1:8">
      <c r="A648" s="626" t="str">
        <f t="shared" si="39"/>
        <v>ХОЛДИНГ ВАРНА АД</v>
      </c>
      <c r="B648" s="626" t="str">
        <f t="shared" si="40"/>
        <v>103249584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119</v>
      </c>
    </row>
    <row r="649" spans="1:8">
      <c r="A649" s="626" t="str">
        <f t="shared" si="39"/>
        <v>ХОЛДИНГ ВАРНА АД</v>
      </c>
      <c r="B649" s="626" t="str">
        <f t="shared" si="40"/>
        <v>103249584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59194</v>
      </c>
    </row>
    <row r="650" spans="1:8">
      <c r="A650" s="626" t="str">
        <f t="shared" si="39"/>
        <v>ХОЛДИНГ ВАРНА АД</v>
      </c>
      <c r="B650" s="626" t="str">
        <f t="shared" si="40"/>
        <v>103249584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4214</v>
      </c>
    </row>
    <row r="651" spans="1:8">
      <c r="A651" s="626" t="str">
        <f t="shared" si="39"/>
        <v>ХОЛДИНГ ВАРНА АД</v>
      </c>
      <c r="B651" s="626" t="str">
        <f t="shared" si="40"/>
        <v>103249584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ХОЛДИНГ ВАРНА АД</v>
      </c>
      <c r="B652" s="626" t="str">
        <f t="shared" si="40"/>
        <v>103249584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ХОЛДИНГ ВАРНА АД</v>
      </c>
      <c r="B653" s="626" t="str">
        <f t="shared" ref="B653:B716" si="43">pdeBulstat</f>
        <v>103249584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19</v>
      </c>
    </row>
    <row r="654" spans="1:8">
      <c r="A654" s="626" t="str">
        <f t="shared" si="42"/>
        <v>ХОЛДИНГ ВАРНА АД</v>
      </c>
      <c r="B654" s="626" t="str">
        <f t="shared" si="43"/>
        <v>103249584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ХОЛДИНГ ВАРНА АД</v>
      </c>
      <c r="B655" s="626" t="str">
        <f t="shared" si="43"/>
        <v>103249584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ХОЛДИНГ ВАРНА АД</v>
      </c>
      <c r="B656" s="626" t="str">
        <f t="shared" si="43"/>
        <v>103249584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19</v>
      </c>
    </row>
    <row r="657" spans="1:8">
      <c r="A657" s="626" t="str">
        <f t="shared" si="42"/>
        <v>ХОЛДИНГ ВАРНА АД</v>
      </c>
      <c r="B657" s="626" t="str">
        <f t="shared" si="43"/>
        <v>103249584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127479</v>
      </c>
    </row>
    <row r="658" spans="1:8">
      <c r="A658" s="626" t="str">
        <f t="shared" si="42"/>
        <v>ХОЛДИНГ ВАРНА АД</v>
      </c>
      <c r="B658" s="626" t="str">
        <f t="shared" si="43"/>
        <v>103249584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127479</v>
      </c>
    </row>
    <row r="659" spans="1:8">
      <c r="A659" s="626" t="str">
        <f t="shared" si="42"/>
        <v>ХОЛДИНГ ВАРНА АД</v>
      </c>
      <c r="B659" s="626" t="str">
        <f t="shared" si="43"/>
        <v>103249584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ХОЛДИНГ ВАРНА АД</v>
      </c>
      <c r="B660" s="626" t="str">
        <f t="shared" si="43"/>
        <v>103249584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ХОЛДИНГ ВАРНА АД</v>
      </c>
      <c r="B661" s="626" t="str">
        <f t="shared" si="43"/>
        <v>103249584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ХОЛДИНГ ВАРНА АД</v>
      </c>
      <c r="B662" s="626" t="str">
        <f t="shared" si="43"/>
        <v>103249584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407</v>
      </c>
    </row>
    <row r="663" spans="1:8">
      <c r="A663" s="626" t="str">
        <f t="shared" si="42"/>
        <v>ХОЛДИНГ ВАРНА АД</v>
      </c>
      <c r="B663" s="626" t="str">
        <f t="shared" si="43"/>
        <v>103249584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ХОЛДИНГ ВАРНА АД</v>
      </c>
      <c r="B664" s="626" t="str">
        <f t="shared" si="43"/>
        <v>103249584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ХОЛДИНГ ВАРНА АД</v>
      </c>
      <c r="B665" s="626" t="str">
        <f t="shared" si="43"/>
        <v>103249584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ХОЛДИНГ ВАРНА АД</v>
      </c>
      <c r="B666" s="626" t="str">
        <f t="shared" si="43"/>
        <v>103249584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407</v>
      </c>
    </row>
    <row r="667" spans="1:8">
      <c r="A667" s="626" t="str">
        <f t="shared" si="42"/>
        <v>ХОЛДИНГ ВАРНА АД</v>
      </c>
      <c r="B667" s="626" t="str">
        <f t="shared" si="43"/>
        <v>103249584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47243</v>
      </c>
    </row>
    <row r="668" spans="1:8">
      <c r="A668" s="626" t="str">
        <f t="shared" si="42"/>
        <v>ХОЛДИНГ ВАРНА АД</v>
      </c>
      <c r="B668" s="626" t="str">
        <f t="shared" si="43"/>
        <v>103249584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175129</v>
      </c>
    </row>
    <row r="669" spans="1:8">
      <c r="A669" s="626" t="str">
        <f t="shared" si="42"/>
        <v>ХОЛДИНГ ВАРНА АД</v>
      </c>
      <c r="B669" s="626" t="str">
        <f t="shared" si="43"/>
        <v>103249584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ХОЛДИНГ ВАРНА АД</v>
      </c>
      <c r="B670" s="626" t="str">
        <f t="shared" si="43"/>
        <v>103249584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238556</v>
      </c>
    </row>
    <row r="671" spans="1:8">
      <c r="A671" s="626" t="str">
        <f t="shared" si="42"/>
        <v>ХОЛДИНГ ВАРНА АД</v>
      </c>
      <c r="B671" s="626" t="str">
        <f t="shared" si="43"/>
        <v>103249584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ХОЛДИНГ ВАРНА АД</v>
      </c>
      <c r="B672" s="626" t="str">
        <f t="shared" si="43"/>
        <v>103249584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ХОЛДИНГ ВАРНА АД</v>
      </c>
      <c r="B673" s="626" t="str">
        <f t="shared" si="43"/>
        <v>103249584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7434</v>
      </c>
    </row>
    <row r="674" spans="1:8">
      <c r="A674" s="626" t="str">
        <f t="shared" si="42"/>
        <v>ХОЛДИНГ ВАРНА АД</v>
      </c>
      <c r="B674" s="626" t="str">
        <f t="shared" si="43"/>
        <v>103249584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ХОЛДИНГ ВАРНА АД</v>
      </c>
      <c r="B675" s="626" t="str">
        <f t="shared" si="43"/>
        <v>103249584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55</v>
      </c>
    </row>
    <row r="676" spans="1:8">
      <c r="A676" s="626" t="str">
        <f t="shared" si="42"/>
        <v>ХОЛДИНГ ВАРНА АД</v>
      </c>
      <c r="B676" s="626" t="str">
        <f t="shared" si="43"/>
        <v>103249584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110</v>
      </c>
    </row>
    <row r="677" spans="1:8">
      <c r="A677" s="626" t="str">
        <f t="shared" si="42"/>
        <v>ХОЛДИНГ ВАРНА АД</v>
      </c>
      <c r="B677" s="626" t="str">
        <f t="shared" si="43"/>
        <v>103249584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ХОЛДИНГ ВАРНА АД</v>
      </c>
      <c r="B678" s="626" t="str">
        <f t="shared" si="43"/>
        <v>103249584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ХОЛДИНГ ВАРНА АД</v>
      </c>
      <c r="B679" s="626" t="str">
        <f t="shared" si="43"/>
        <v>103249584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7599</v>
      </c>
    </row>
    <row r="680" spans="1:8">
      <c r="A680" s="626" t="str">
        <f t="shared" si="42"/>
        <v>ХОЛДИНГ ВАРНА АД</v>
      </c>
      <c r="B680" s="626" t="str">
        <f t="shared" si="43"/>
        <v>103249584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ХОЛДИНГ ВАРНА АД</v>
      </c>
      <c r="B681" s="626" t="str">
        <f t="shared" si="43"/>
        <v>103249584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ХОЛДИНГ ВАРНА АД</v>
      </c>
      <c r="B682" s="626" t="str">
        <f t="shared" si="43"/>
        <v>103249584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ХОЛДИНГ ВАРНА АД</v>
      </c>
      <c r="B683" s="626" t="str">
        <f t="shared" si="43"/>
        <v>103249584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17</v>
      </c>
    </row>
    <row r="684" spans="1:8">
      <c r="A684" s="626" t="str">
        <f t="shared" si="42"/>
        <v>ХОЛДИНГ ВАРНА АД</v>
      </c>
      <c r="B684" s="626" t="str">
        <f t="shared" si="43"/>
        <v>103249584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ХОЛДИНГ ВАРНА АД</v>
      </c>
      <c r="B685" s="626" t="str">
        <f t="shared" si="43"/>
        <v>103249584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ХОЛДИНГ ВАРНА АД</v>
      </c>
      <c r="B686" s="626" t="str">
        <f t="shared" si="43"/>
        <v>103249584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17</v>
      </c>
    </row>
    <row r="687" spans="1:8">
      <c r="A687" s="626" t="str">
        <f t="shared" si="42"/>
        <v>ХОЛДИНГ ВАРНА АД</v>
      </c>
      <c r="B687" s="626" t="str">
        <f t="shared" si="43"/>
        <v>103249584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ХОЛДИНГ ВАРНА АД</v>
      </c>
      <c r="B688" s="626" t="str">
        <f t="shared" si="43"/>
        <v>103249584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ХОЛДИНГ ВАРНА АД</v>
      </c>
      <c r="B689" s="626" t="str">
        <f t="shared" si="43"/>
        <v>103249584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ХОЛДИНГ ВАРНА АД</v>
      </c>
      <c r="B690" s="626" t="str">
        <f t="shared" si="43"/>
        <v>103249584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ХОЛДИНГ ВАРНА АД</v>
      </c>
      <c r="B691" s="626" t="str">
        <f t="shared" si="43"/>
        <v>103249584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ХОЛДИНГ ВАРНА АД</v>
      </c>
      <c r="B692" s="626" t="str">
        <f t="shared" si="43"/>
        <v>103249584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ХОЛДИНГ ВАРНА АД</v>
      </c>
      <c r="B693" s="626" t="str">
        <f t="shared" si="43"/>
        <v>103249584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ХОЛДИНГ ВАРНА АД</v>
      </c>
      <c r="B694" s="626" t="str">
        <f t="shared" si="43"/>
        <v>103249584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ХОЛДИНГ ВАРНА АД</v>
      </c>
      <c r="B695" s="626" t="str">
        <f t="shared" si="43"/>
        <v>103249584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ХОЛДИНГ ВАРНА АД</v>
      </c>
      <c r="B696" s="626" t="str">
        <f t="shared" si="43"/>
        <v>103249584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ХОЛДИНГ ВАРНА АД</v>
      </c>
      <c r="B697" s="626" t="str">
        <f t="shared" si="43"/>
        <v>103249584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ХОЛДИНГ ВАРНА АД</v>
      </c>
      <c r="B698" s="626" t="str">
        <f t="shared" si="43"/>
        <v>103249584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ХОЛДИНГ ВАРНА АД</v>
      </c>
      <c r="B699" s="626" t="str">
        <f t="shared" si="43"/>
        <v>103249584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ХОЛДИНГ ВАРНА АД</v>
      </c>
      <c r="B700" s="626" t="str">
        <f t="shared" si="43"/>
        <v>103249584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7616</v>
      </c>
    </row>
    <row r="701" spans="1:8">
      <c r="A701" s="626" t="str">
        <f t="shared" si="42"/>
        <v>ХОЛДИНГ ВАРНА АД</v>
      </c>
      <c r="B701" s="626" t="str">
        <f t="shared" si="43"/>
        <v>103249584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ХОЛДИНГ ВАРНА АД</v>
      </c>
      <c r="B702" s="626" t="str">
        <f t="shared" si="43"/>
        <v>103249584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ХОЛДИНГ ВАРНА АД</v>
      </c>
      <c r="B703" s="626" t="str">
        <f t="shared" si="43"/>
        <v>103249584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496</v>
      </c>
    </row>
    <row r="704" spans="1:8">
      <c r="A704" s="626" t="str">
        <f t="shared" si="42"/>
        <v>ХОЛДИНГ ВАРНА АД</v>
      </c>
      <c r="B704" s="626" t="str">
        <f t="shared" si="43"/>
        <v>103249584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ХОЛДИНГ ВАРНА АД</v>
      </c>
      <c r="B705" s="626" t="str">
        <f t="shared" si="43"/>
        <v>103249584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7</v>
      </c>
    </row>
    <row r="706" spans="1:8">
      <c r="A706" s="626" t="str">
        <f t="shared" si="42"/>
        <v>ХОЛДИНГ ВАРНА АД</v>
      </c>
      <c r="B706" s="626" t="str">
        <f t="shared" si="43"/>
        <v>103249584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10</v>
      </c>
    </row>
    <row r="707" spans="1:8">
      <c r="A707" s="626" t="str">
        <f t="shared" si="42"/>
        <v>ХОЛДИНГ ВАРНА АД</v>
      </c>
      <c r="B707" s="626" t="str">
        <f t="shared" si="43"/>
        <v>103249584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ХОЛДИНГ ВАРНА АД</v>
      </c>
      <c r="B708" s="626" t="str">
        <f t="shared" si="43"/>
        <v>103249584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23</v>
      </c>
    </row>
    <row r="709" spans="1:8">
      <c r="A709" s="626" t="str">
        <f t="shared" si="42"/>
        <v>ХОЛДИНГ ВАРНА АД</v>
      </c>
      <c r="B709" s="626" t="str">
        <f t="shared" si="43"/>
        <v>103249584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536</v>
      </c>
    </row>
    <row r="710" spans="1:8">
      <c r="A710" s="626" t="str">
        <f t="shared" si="42"/>
        <v>ХОЛДИНГ ВАРНА АД</v>
      </c>
      <c r="B710" s="626" t="str">
        <f t="shared" si="43"/>
        <v>103249584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ХОЛДИНГ ВАРНА АД</v>
      </c>
      <c r="B711" s="626" t="str">
        <f t="shared" si="43"/>
        <v>103249584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ХОЛДИНГ ВАРНА АД</v>
      </c>
      <c r="B712" s="626" t="str">
        <f t="shared" si="43"/>
        <v>103249584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ХОЛДИНГ ВАРНА АД</v>
      </c>
      <c r="B713" s="626" t="str">
        <f t="shared" si="43"/>
        <v>103249584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ХОЛДИНГ ВАРНА АД</v>
      </c>
      <c r="B714" s="626" t="str">
        <f t="shared" si="43"/>
        <v>103249584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ХОЛДИНГ ВАРНА АД</v>
      </c>
      <c r="B715" s="626" t="str">
        <f t="shared" si="43"/>
        <v>103249584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ХОЛДИНГ ВАРНА АД</v>
      </c>
      <c r="B716" s="626" t="str">
        <f t="shared" si="43"/>
        <v>103249584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ХОЛДИНГ ВАРНА АД</v>
      </c>
      <c r="B717" s="626" t="str">
        <f t="shared" ref="B717:B780" si="46">pdeBulstat</f>
        <v>103249584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ХОЛДИНГ ВАРНА АД</v>
      </c>
      <c r="B718" s="626" t="str">
        <f t="shared" si="46"/>
        <v>103249584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ХОЛДИНГ ВАРНА АД</v>
      </c>
      <c r="B719" s="626" t="str">
        <f t="shared" si="46"/>
        <v>103249584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ХОЛДИНГ ВАРНА АД</v>
      </c>
      <c r="B720" s="626" t="str">
        <f t="shared" si="46"/>
        <v>103249584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ХОЛДИНГ ВАРНА АД</v>
      </c>
      <c r="B721" s="626" t="str">
        <f t="shared" si="46"/>
        <v>103249584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ХОЛДИНГ ВАРНА АД</v>
      </c>
      <c r="B722" s="626" t="str">
        <f t="shared" si="46"/>
        <v>103249584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ХОЛДИНГ ВАРНА АД</v>
      </c>
      <c r="B723" s="626" t="str">
        <f t="shared" si="46"/>
        <v>103249584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ХОЛДИНГ ВАРНА АД</v>
      </c>
      <c r="B724" s="626" t="str">
        <f t="shared" si="46"/>
        <v>103249584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ХОЛДИНГ ВАРНА АД</v>
      </c>
      <c r="B725" s="626" t="str">
        <f t="shared" si="46"/>
        <v>103249584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ХОЛДИНГ ВАРНА АД</v>
      </c>
      <c r="B726" s="626" t="str">
        <f t="shared" si="46"/>
        <v>103249584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ХОЛДИНГ ВАРНА АД</v>
      </c>
      <c r="B727" s="626" t="str">
        <f t="shared" si="46"/>
        <v>103249584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ХОЛДИНГ ВАРНА АД</v>
      </c>
      <c r="B728" s="626" t="str">
        <f t="shared" si="46"/>
        <v>103249584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ХОЛДИНГ ВАРНА АД</v>
      </c>
      <c r="B729" s="626" t="str">
        <f t="shared" si="46"/>
        <v>103249584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ХОЛДИНГ ВАРНА АД</v>
      </c>
      <c r="B730" s="626" t="str">
        <f t="shared" si="46"/>
        <v>103249584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536</v>
      </c>
    </row>
    <row r="731" spans="1:8">
      <c r="A731" s="626" t="str">
        <f t="shared" si="45"/>
        <v>ХОЛДИНГ ВАРНА АД</v>
      </c>
      <c r="B731" s="626" t="str">
        <f t="shared" si="46"/>
        <v>103249584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ХОЛДИНГ ВАРНА АД</v>
      </c>
      <c r="B732" s="626" t="str">
        <f t="shared" si="46"/>
        <v>103249584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ХОЛДИНГ ВАРНА АД</v>
      </c>
      <c r="B733" s="626" t="str">
        <f t="shared" si="46"/>
        <v>103249584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ХОЛДИНГ ВАРНА АД</v>
      </c>
      <c r="B734" s="626" t="str">
        <f t="shared" si="46"/>
        <v>103249584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ХОЛДИНГ ВАРНА АД</v>
      </c>
      <c r="B735" s="626" t="str">
        <f t="shared" si="46"/>
        <v>103249584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ХОЛДИНГ ВАРНА АД</v>
      </c>
      <c r="B736" s="626" t="str">
        <f t="shared" si="46"/>
        <v>103249584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11</v>
      </c>
    </row>
    <row r="737" spans="1:8">
      <c r="A737" s="626" t="str">
        <f t="shared" si="45"/>
        <v>ХОЛДИНГ ВАРНА АД</v>
      </c>
      <c r="B737" s="626" t="str">
        <f t="shared" si="46"/>
        <v>103249584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ХОЛДИНГ ВАРНА АД</v>
      </c>
      <c r="B738" s="626" t="str">
        <f t="shared" si="46"/>
        <v>103249584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ХОЛДИНГ ВАРНА АД</v>
      </c>
      <c r="B739" s="626" t="str">
        <f t="shared" si="46"/>
        <v>103249584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11</v>
      </c>
    </row>
    <row r="740" spans="1:8">
      <c r="A740" s="626" t="str">
        <f t="shared" si="45"/>
        <v>ХОЛДИНГ ВАРНА АД</v>
      </c>
      <c r="B740" s="626" t="str">
        <f t="shared" si="46"/>
        <v>103249584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ХОЛДИНГ ВАРНА АД</v>
      </c>
      <c r="B741" s="626" t="str">
        <f t="shared" si="46"/>
        <v>103249584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ХОЛДИНГ ВАРНА АД</v>
      </c>
      <c r="B742" s="626" t="str">
        <f t="shared" si="46"/>
        <v>103249584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ХОЛДИНГ ВАРНА АД</v>
      </c>
      <c r="B743" s="626" t="str">
        <f t="shared" si="46"/>
        <v>103249584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ХОЛДИНГ ВАРНА АД</v>
      </c>
      <c r="B744" s="626" t="str">
        <f t="shared" si="46"/>
        <v>103249584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ХОЛДИНГ ВАРНА АД</v>
      </c>
      <c r="B745" s="626" t="str">
        <f t="shared" si="46"/>
        <v>103249584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ХОЛДИНГ ВАРНА АД</v>
      </c>
      <c r="B746" s="626" t="str">
        <f t="shared" si="46"/>
        <v>103249584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ХОЛДИНГ ВАРНА АД</v>
      </c>
      <c r="B747" s="626" t="str">
        <f t="shared" si="46"/>
        <v>103249584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ХОЛДИНГ ВАРНА АД</v>
      </c>
      <c r="B748" s="626" t="str">
        <f t="shared" si="46"/>
        <v>103249584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ХОЛДИНГ ВАРНА АД</v>
      </c>
      <c r="B749" s="626" t="str">
        <f t="shared" si="46"/>
        <v>103249584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ХОЛДИНГ ВАРНА АД</v>
      </c>
      <c r="B750" s="626" t="str">
        <f t="shared" si="46"/>
        <v>103249584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ХОЛДИНГ ВАРНА АД</v>
      </c>
      <c r="B751" s="626" t="str">
        <f t="shared" si="46"/>
        <v>103249584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ХОЛДИНГ ВАРНА АД</v>
      </c>
      <c r="B752" s="626" t="str">
        <f t="shared" si="46"/>
        <v>103249584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ХОЛДИНГ ВАРНА АД</v>
      </c>
      <c r="B753" s="626" t="str">
        <f t="shared" si="46"/>
        <v>103249584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ХОЛДИНГ ВАРНА АД</v>
      </c>
      <c r="B754" s="626" t="str">
        <f t="shared" si="46"/>
        <v>103249584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ХОЛДИНГ ВАРНА АД</v>
      </c>
      <c r="B755" s="626" t="str">
        <f t="shared" si="46"/>
        <v>103249584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ХОЛДИНГ ВАРНА АД</v>
      </c>
      <c r="B756" s="626" t="str">
        <f t="shared" si="46"/>
        <v>103249584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ХОЛДИНГ ВАРНА АД</v>
      </c>
      <c r="B757" s="626" t="str">
        <f t="shared" si="46"/>
        <v>103249584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ХОЛДИНГ ВАРНА АД</v>
      </c>
      <c r="B758" s="626" t="str">
        <f t="shared" si="46"/>
        <v>103249584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ХОЛДИНГ ВАРНА АД</v>
      </c>
      <c r="B759" s="626" t="str">
        <f t="shared" si="46"/>
        <v>103249584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ХОЛДИНГ ВАРНА АД</v>
      </c>
      <c r="B760" s="626" t="str">
        <f t="shared" si="46"/>
        <v>103249584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11</v>
      </c>
    </row>
    <row r="761" spans="1:8">
      <c r="A761" s="626" t="str">
        <f t="shared" si="45"/>
        <v>ХОЛДИНГ ВАРНА АД</v>
      </c>
      <c r="B761" s="626" t="str">
        <f t="shared" si="46"/>
        <v>103249584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ХОЛДИНГ ВАРНА АД</v>
      </c>
      <c r="B762" s="626" t="str">
        <f t="shared" si="46"/>
        <v>103249584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ХОЛДИНГ ВАРНА АД</v>
      </c>
      <c r="B763" s="626" t="str">
        <f t="shared" si="46"/>
        <v>103249584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7930</v>
      </c>
    </row>
    <row r="764" spans="1:8">
      <c r="A764" s="626" t="str">
        <f t="shared" si="45"/>
        <v>ХОЛДИНГ ВАРНА АД</v>
      </c>
      <c r="B764" s="626" t="str">
        <f t="shared" si="46"/>
        <v>103249584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ХОЛДИНГ ВАРНА АД</v>
      </c>
      <c r="B765" s="626" t="str">
        <f t="shared" si="46"/>
        <v>103249584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62</v>
      </c>
    </row>
    <row r="766" spans="1:8">
      <c r="A766" s="626" t="str">
        <f t="shared" si="45"/>
        <v>ХОЛДИНГ ВАРНА АД</v>
      </c>
      <c r="B766" s="626" t="str">
        <f t="shared" si="46"/>
        <v>103249584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109</v>
      </c>
    </row>
    <row r="767" spans="1:8">
      <c r="A767" s="626" t="str">
        <f t="shared" si="45"/>
        <v>ХОЛДИНГ ВАРНА АД</v>
      </c>
      <c r="B767" s="626" t="str">
        <f t="shared" si="46"/>
        <v>103249584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ХОЛДИНГ ВАРНА АД</v>
      </c>
      <c r="B768" s="626" t="str">
        <f t="shared" si="46"/>
        <v>103249584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23</v>
      </c>
    </row>
    <row r="769" spans="1:8">
      <c r="A769" s="626" t="str">
        <f t="shared" si="45"/>
        <v>ХОЛДИНГ ВАРНА АД</v>
      </c>
      <c r="B769" s="626" t="str">
        <f t="shared" si="46"/>
        <v>103249584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8124</v>
      </c>
    </row>
    <row r="770" spans="1:8">
      <c r="A770" s="626" t="str">
        <f t="shared" si="45"/>
        <v>ХОЛДИНГ ВАРНА АД</v>
      </c>
      <c r="B770" s="626" t="str">
        <f t="shared" si="46"/>
        <v>103249584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ХОЛДИНГ ВАРНА АД</v>
      </c>
      <c r="B771" s="626" t="str">
        <f t="shared" si="46"/>
        <v>103249584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ХОЛДИНГ ВАРНА АД</v>
      </c>
      <c r="B772" s="626" t="str">
        <f t="shared" si="46"/>
        <v>103249584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ХОЛДИНГ ВАРНА АД</v>
      </c>
      <c r="B773" s="626" t="str">
        <f t="shared" si="46"/>
        <v>103249584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17</v>
      </c>
    </row>
    <row r="774" spans="1:8">
      <c r="A774" s="626" t="str">
        <f t="shared" si="45"/>
        <v>ХОЛДИНГ ВАРНА АД</v>
      </c>
      <c r="B774" s="626" t="str">
        <f t="shared" si="46"/>
        <v>103249584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ХОЛДИНГ ВАРНА АД</v>
      </c>
      <c r="B775" s="626" t="str">
        <f t="shared" si="46"/>
        <v>103249584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ХОЛДИНГ ВАРНА АД</v>
      </c>
      <c r="B776" s="626" t="str">
        <f t="shared" si="46"/>
        <v>103249584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17</v>
      </c>
    </row>
    <row r="777" spans="1:8">
      <c r="A777" s="626" t="str">
        <f t="shared" si="45"/>
        <v>ХОЛДИНГ ВАРНА АД</v>
      </c>
      <c r="B777" s="626" t="str">
        <f t="shared" si="46"/>
        <v>103249584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ХОЛДИНГ ВАРНА АД</v>
      </c>
      <c r="B778" s="626" t="str">
        <f t="shared" si="46"/>
        <v>103249584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ХОЛДИНГ ВАРНА АД</v>
      </c>
      <c r="B779" s="626" t="str">
        <f t="shared" si="46"/>
        <v>103249584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ХОЛДИНГ ВАРНА АД</v>
      </c>
      <c r="B780" s="626" t="str">
        <f t="shared" si="46"/>
        <v>103249584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ХОЛДИНГ ВАРНА АД</v>
      </c>
      <c r="B781" s="626" t="str">
        <f t="shared" ref="B781:B844" si="49">pdeBulstat</f>
        <v>103249584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ХОЛДИНГ ВАРНА АД</v>
      </c>
      <c r="B782" s="626" t="str">
        <f t="shared" si="49"/>
        <v>103249584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ХОЛДИНГ ВАРНА АД</v>
      </c>
      <c r="B783" s="626" t="str">
        <f t="shared" si="49"/>
        <v>103249584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ХОЛДИНГ ВАРНА АД</v>
      </c>
      <c r="B784" s="626" t="str">
        <f t="shared" si="49"/>
        <v>103249584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ХОЛДИНГ ВАРНА АД</v>
      </c>
      <c r="B785" s="626" t="str">
        <f t="shared" si="49"/>
        <v>103249584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ХОЛДИНГ ВАРНА АД</v>
      </c>
      <c r="B786" s="626" t="str">
        <f t="shared" si="49"/>
        <v>103249584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ХОЛДИНГ ВАРНА АД</v>
      </c>
      <c r="B787" s="626" t="str">
        <f t="shared" si="49"/>
        <v>103249584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ХОЛДИНГ ВАРНА АД</v>
      </c>
      <c r="B788" s="626" t="str">
        <f t="shared" si="49"/>
        <v>103249584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ХОЛДИНГ ВАРНА АД</v>
      </c>
      <c r="B789" s="626" t="str">
        <f t="shared" si="49"/>
        <v>103249584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ХОЛДИНГ ВАРНА АД</v>
      </c>
      <c r="B790" s="626" t="str">
        <f t="shared" si="49"/>
        <v>103249584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8141</v>
      </c>
    </row>
    <row r="791" spans="1:8">
      <c r="A791" s="626" t="str">
        <f t="shared" si="48"/>
        <v>ХОЛДИНГ ВАРНА АД</v>
      </c>
      <c r="B791" s="626" t="str">
        <f t="shared" si="49"/>
        <v>103249584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ХОЛДИНГ ВАРНА АД</v>
      </c>
      <c r="B792" s="626" t="str">
        <f t="shared" si="49"/>
        <v>103249584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ХОЛДИНГ ВАРНА АД</v>
      </c>
      <c r="B793" s="626" t="str">
        <f t="shared" si="49"/>
        <v>103249584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ХОЛДИНГ ВАРНА АД</v>
      </c>
      <c r="B794" s="626" t="str">
        <f t="shared" si="49"/>
        <v>103249584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ХОЛДИНГ ВАРНА АД</v>
      </c>
      <c r="B795" s="626" t="str">
        <f t="shared" si="49"/>
        <v>103249584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ХОЛДИНГ ВАРНА АД</v>
      </c>
      <c r="B796" s="626" t="str">
        <f t="shared" si="49"/>
        <v>103249584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ХОЛДИНГ ВАРНА АД</v>
      </c>
      <c r="B797" s="626" t="str">
        <f t="shared" si="49"/>
        <v>103249584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ХОЛДИНГ ВАРНА АД</v>
      </c>
      <c r="B798" s="626" t="str">
        <f t="shared" si="49"/>
        <v>103249584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ХОЛДИНГ ВАРНА АД</v>
      </c>
      <c r="B799" s="626" t="str">
        <f t="shared" si="49"/>
        <v>103249584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ХОЛДИНГ ВАРНА АД</v>
      </c>
      <c r="B800" s="626" t="str">
        <f t="shared" si="49"/>
        <v>103249584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ХОЛДИНГ ВАРНА АД</v>
      </c>
      <c r="B801" s="626" t="str">
        <f t="shared" si="49"/>
        <v>103249584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ХОЛДИНГ ВАРНА АД</v>
      </c>
      <c r="B802" s="626" t="str">
        <f t="shared" si="49"/>
        <v>103249584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ХОЛДИНГ ВАРНА АД</v>
      </c>
      <c r="B803" s="626" t="str">
        <f t="shared" si="49"/>
        <v>103249584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ХОЛДИНГ ВАРНА АД</v>
      </c>
      <c r="B804" s="626" t="str">
        <f t="shared" si="49"/>
        <v>103249584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ХОЛДИНГ ВАРНА АД</v>
      </c>
      <c r="B805" s="626" t="str">
        <f t="shared" si="49"/>
        <v>103249584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ХОЛДИНГ ВАРНА АД</v>
      </c>
      <c r="B806" s="626" t="str">
        <f t="shared" si="49"/>
        <v>103249584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ХОЛДИНГ ВАРНА АД</v>
      </c>
      <c r="B807" s="626" t="str">
        <f t="shared" si="49"/>
        <v>103249584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ХОЛДИНГ ВАРНА АД</v>
      </c>
      <c r="B808" s="626" t="str">
        <f t="shared" si="49"/>
        <v>103249584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ХОЛДИНГ ВАРНА АД</v>
      </c>
      <c r="B809" s="626" t="str">
        <f t="shared" si="49"/>
        <v>103249584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ХОЛДИНГ ВАРНА АД</v>
      </c>
      <c r="B810" s="626" t="str">
        <f t="shared" si="49"/>
        <v>103249584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ХОЛДИНГ ВАРНА АД</v>
      </c>
      <c r="B811" s="626" t="str">
        <f t="shared" si="49"/>
        <v>103249584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ХОЛДИНГ ВАРНА АД</v>
      </c>
      <c r="B812" s="626" t="str">
        <f t="shared" si="49"/>
        <v>103249584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ХОЛДИНГ ВАРНА АД</v>
      </c>
      <c r="B813" s="626" t="str">
        <f t="shared" si="49"/>
        <v>103249584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ХОЛДИНГ ВАРНА АД</v>
      </c>
      <c r="B814" s="626" t="str">
        <f t="shared" si="49"/>
        <v>103249584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ХОЛДИНГ ВАРНА АД</v>
      </c>
      <c r="B815" s="626" t="str">
        <f t="shared" si="49"/>
        <v>103249584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ХОЛДИНГ ВАРНА АД</v>
      </c>
      <c r="B816" s="626" t="str">
        <f t="shared" si="49"/>
        <v>103249584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ХОЛДИНГ ВАРНА АД</v>
      </c>
      <c r="B817" s="626" t="str">
        <f t="shared" si="49"/>
        <v>103249584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ХОЛДИНГ ВАРНА АД</v>
      </c>
      <c r="B818" s="626" t="str">
        <f t="shared" si="49"/>
        <v>103249584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ХОЛДИНГ ВАРНА АД</v>
      </c>
      <c r="B819" s="626" t="str">
        <f t="shared" si="49"/>
        <v>103249584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ХОЛДИНГ ВАРНА АД</v>
      </c>
      <c r="B820" s="626" t="str">
        <f t="shared" si="49"/>
        <v>103249584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ХОЛДИНГ ВАРНА АД</v>
      </c>
      <c r="B821" s="626" t="str">
        <f t="shared" si="49"/>
        <v>103249584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ХОЛДИНГ ВАРНА АД</v>
      </c>
      <c r="B822" s="626" t="str">
        <f t="shared" si="49"/>
        <v>103249584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ХОЛДИНГ ВАРНА АД</v>
      </c>
      <c r="B823" s="626" t="str">
        <f t="shared" si="49"/>
        <v>103249584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ХОЛДИНГ ВАРНА АД</v>
      </c>
      <c r="B824" s="626" t="str">
        <f t="shared" si="49"/>
        <v>103249584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ХОЛДИНГ ВАРНА АД</v>
      </c>
      <c r="B825" s="626" t="str">
        <f t="shared" si="49"/>
        <v>103249584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ХОЛДИНГ ВАРНА АД</v>
      </c>
      <c r="B826" s="626" t="str">
        <f t="shared" si="49"/>
        <v>103249584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ХОЛДИНГ ВАРНА АД</v>
      </c>
      <c r="B827" s="626" t="str">
        <f t="shared" si="49"/>
        <v>103249584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ХОЛДИНГ ВАРНА АД</v>
      </c>
      <c r="B828" s="626" t="str">
        <f t="shared" si="49"/>
        <v>103249584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ХОЛДИНГ ВАРНА АД</v>
      </c>
      <c r="B829" s="626" t="str">
        <f t="shared" si="49"/>
        <v>103249584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ХОЛДИНГ ВАРНА АД</v>
      </c>
      <c r="B830" s="626" t="str">
        <f t="shared" si="49"/>
        <v>103249584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ХОЛДИНГ ВАРНА АД</v>
      </c>
      <c r="B831" s="626" t="str">
        <f t="shared" si="49"/>
        <v>103249584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ХОЛДИНГ ВАРНА АД</v>
      </c>
      <c r="B832" s="626" t="str">
        <f t="shared" si="49"/>
        <v>103249584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ХОЛДИНГ ВАРНА АД</v>
      </c>
      <c r="B833" s="626" t="str">
        <f t="shared" si="49"/>
        <v>103249584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ХОЛДИНГ ВАРНА АД</v>
      </c>
      <c r="B834" s="626" t="str">
        <f t="shared" si="49"/>
        <v>103249584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ХОЛДИНГ ВАРНА АД</v>
      </c>
      <c r="B835" s="626" t="str">
        <f t="shared" si="49"/>
        <v>103249584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ХОЛДИНГ ВАРНА АД</v>
      </c>
      <c r="B836" s="626" t="str">
        <f t="shared" si="49"/>
        <v>103249584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ХОЛДИНГ ВАРНА АД</v>
      </c>
      <c r="B837" s="626" t="str">
        <f t="shared" si="49"/>
        <v>103249584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ХОЛДИНГ ВАРНА АД</v>
      </c>
      <c r="B838" s="626" t="str">
        <f t="shared" si="49"/>
        <v>103249584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ХОЛДИНГ ВАРНА АД</v>
      </c>
      <c r="B839" s="626" t="str">
        <f t="shared" si="49"/>
        <v>103249584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ХОЛДИНГ ВАРНА АД</v>
      </c>
      <c r="B840" s="626" t="str">
        <f t="shared" si="49"/>
        <v>103249584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ХОЛДИНГ ВАРНА АД</v>
      </c>
      <c r="B841" s="626" t="str">
        <f t="shared" si="49"/>
        <v>103249584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ХОЛДИНГ ВАРНА АД</v>
      </c>
      <c r="B842" s="626" t="str">
        <f t="shared" si="49"/>
        <v>103249584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ХОЛДИНГ ВАРНА АД</v>
      </c>
      <c r="B843" s="626" t="str">
        <f t="shared" si="49"/>
        <v>103249584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ХОЛДИНГ ВАРНА АД</v>
      </c>
      <c r="B844" s="626" t="str">
        <f t="shared" si="49"/>
        <v>103249584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ХОЛДИНГ ВАРНА АД</v>
      </c>
      <c r="B845" s="626" t="str">
        <f t="shared" ref="B845:B910" si="52">pdeBulstat</f>
        <v>103249584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ХОЛДИНГ ВАРНА АД</v>
      </c>
      <c r="B846" s="626" t="str">
        <f t="shared" si="52"/>
        <v>103249584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ХОЛДИНГ ВАРНА АД</v>
      </c>
      <c r="B847" s="626" t="str">
        <f t="shared" si="52"/>
        <v>103249584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ХОЛДИНГ ВАРНА АД</v>
      </c>
      <c r="B848" s="626" t="str">
        <f t="shared" si="52"/>
        <v>103249584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ХОЛДИНГ ВАРНА АД</v>
      </c>
      <c r="B849" s="626" t="str">
        <f t="shared" si="52"/>
        <v>103249584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ХОЛДИНГ ВАРНА АД</v>
      </c>
      <c r="B850" s="626" t="str">
        <f t="shared" si="52"/>
        <v>103249584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ХОЛДИНГ ВАРНА АД</v>
      </c>
      <c r="B851" s="626" t="str">
        <f t="shared" si="52"/>
        <v>103249584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ХОЛДИНГ ВАРНА АД</v>
      </c>
      <c r="B852" s="626" t="str">
        <f t="shared" si="52"/>
        <v>103249584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ХОЛДИНГ ВАРНА АД</v>
      </c>
      <c r="B853" s="626" t="str">
        <f t="shared" si="52"/>
        <v>103249584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7930</v>
      </c>
    </row>
    <row r="854" spans="1:8">
      <c r="A854" s="626" t="str">
        <f t="shared" si="51"/>
        <v>ХОЛДИНГ ВАРНА АД</v>
      </c>
      <c r="B854" s="626" t="str">
        <f t="shared" si="52"/>
        <v>103249584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ХОЛДИНГ ВАРНА АД</v>
      </c>
      <c r="B855" s="626" t="str">
        <f t="shared" si="52"/>
        <v>103249584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62</v>
      </c>
    </row>
    <row r="856" spans="1:8">
      <c r="A856" s="626" t="str">
        <f t="shared" si="51"/>
        <v>ХОЛДИНГ ВАРНА АД</v>
      </c>
      <c r="B856" s="626" t="str">
        <f t="shared" si="52"/>
        <v>103249584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109</v>
      </c>
    </row>
    <row r="857" spans="1:8">
      <c r="A857" s="626" t="str">
        <f t="shared" si="51"/>
        <v>ХОЛДИНГ ВАРНА АД</v>
      </c>
      <c r="B857" s="626" t="str">
        <f t="shared" si="52"/>
        <v>103249584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ХОЛДИНГ ВАРНА АД</v>
      </c>
      <c r="B858" s="626" t="str">
        <f t="shared" si="52"/>
        <v>103249584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23</v>
      </c>
    </row>
    <row r="859" spans="1:8">
      <c r="A859" s="626" t="str">
        <f t="shared" si="51"/>
        <v>ХОЛДИНГ ВАРНА АД</v>
      </c>
      <c r="B859" s="626" t="str">
        <f t="shared" si="52"/>
        <v>103249584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8124</v>
      </c>
    </row>
    <row r="860" spans="1:8">
      <c r="A860" s="626" t="str">
        <f t="shared" si="51"/>
        <v>ХОЛДИНГ ВАРНА АД</v>
      </c>
      <c r="B860" s="626" t="str">
        <f t="shared" si="52"/>
        <v>103249584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ХОЛДИНГ ВАРНА АД</v>
      </c>
      <c r="B861" s="626" t="str">
        <f t="shared" si="52"/>
        <v>103249584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ХОЛДИНГ ВАРНА АД</v>
      </c>
      <c r="B862" s="626" t="str">
        <f t="shared" si="52"/>
        <v>103249584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ХОЛДИНГ ВАРНА АД</v>
      </c>
      <c r="B863" s="626" t="str">
        <f t="shared" si="52"/>
        <v>103249584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17</v>
      </c>
    </row>
    <row r="864" spans="1:8">
      <c r="A864" s="626" t="str">
        <f t="shared" si="51"/>
        <v>ХОЛДИНГ ВАРНА АД</v>
      </c>
      <c r="B864" s="626" t="str">
        <f t="shared" si="52"/>
        <v>103249584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ХОЛДИНГ ВАРНА АД</v>
      </c>
      <c r="B865" s="626" t="str">
        <f t="shared" si="52"/>
        <v>103249584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ХОЛДИНГ ВАРНА АД</v>
      </c>
      <c r="B866" s="626" t="str">
        <f t="shared" si="52"/>
        <v>103249584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17</v>
      </c>
    </row>
    <row r="867" spans="1:8">
      <c r="A867" s="626" t="str">
        <f t="shared" si="51"/>
        <v>ХОЛДИНГ ВАРНА АД</v>
      </c>
      <c r="B867" s="626" t="str">
        <f t="shared" si="52"/>
        <v>103249584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ХОЛДИНГ ВАРНА АД</v>
      </c>
      <c r="B868" s="626" t="str">
        <f t="shared" si="52"/>
        <v>103249584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ХОЛДИНГ ВАРНА АД</v>
      </c>
      <c r="B869" s="626" t="str">
        <f t="shared" si="52"/>
        <v>103249584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ХОЛДИНГ ВАРНА АД</v>
      </c>
      <c r="B870" s="626" t="str">
        <f t="shared" si="52"/>
        <v>103249584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ХОЛДИНГ ВАРНА АД</v>
      </c>
      <c r="B871" s="626" t="str">
        <f t="shared" si="52"/>
        <v>103249584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ХОЛДИНГ ВАРНА АД</v>
      </c>
      <c r="B872" s="626" t="str">
        <f t="shared" si="52"/>
        <v>103249584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ХОЛДИНГ ВАРНА АД</v>
      </c>
      <c r="B873" s="626" t="str">
        <f t="shared" si="52"/>
        <v>103249584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ХОЛДИНГ ВАРНА АД</v>
      </c>
      <c r="B874" s="626" t="str">
        <f t="shared" si="52"/>
        <v>103249584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ХОЛДИНГ ВАРНА АД</v>
      </c>
      <c r="B875" s="626" t="str">
        <f t="shared" si="52"/>
        <v>103249584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ХОЛДИНГ ВАРНА АД</v>
      </c>
      <c r="B876" s="626" t="str">
        <f t="shared" si="52"/>
        <v>103249584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ХОЛДИНГ ВАРНА АД</v>
      </c>
      <c r="B877" s="626" t="str">
        <f t="shared" si="52"/>
        <v>103249584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ХОЛДИНГ ВАРНА АД</v>
      </c>
      <c r="B878" s="626" t="str">
        <f t="shared" si="52"/>
        <v>103249584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ХОЛДИНГ ВАРНА АД</v>
      </c>
      <c r="B879" s="626" t="str">
        <f t="shared" si="52"/>
        <v>103249584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ХОЛДИНГ ВАРНА АД</v>
      </c>
      <c r="B880" s="626" t="str">
        <f t="shared" si="52"/>
        <v>103249584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8141</v>
      </c>
    </row>
    <row r="881" spans="1:8">
      <c r="A881" s="626" t="str">
        <f t="shared" si="51"/>
        <v>ХОЛДИНГ ВАРНА АД</v>
      </c>
      <c r="B881" s="626" t="str">
        <f t="shared" si="52"/>
        <v>103249584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17139</v>
      </c>
    </row>
    <row r="882" spans="1:8">
      <c r="A882" s="626" t="str">
        <f t="shared" si="51"/>
        <v>ХОЛДИНГ ВАРНА АД</v>
      </c>
      <c r="B882" s="626" t="str">
        <f t="shared" si="52"/>
        <v>103249584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ХОЛДИНГ ВАРНА АД</v>
      </c>
      <c r="B883" s="626" t="str">
        <f t="shared" si="52"/>
        <v>103249584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13708</v>
      </c>
    </row>
    <row r="884" spans="1:8">
      <c r="A884" s="626" t="str">
        <f t="shared" si="51"/>
        <v>ХОЛДИНГ ВАРНА АД</v>
      </c>
      <c r="B884" s="626" t="str">
        <f t="shared" si="52"/>
        <v>103249584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ХОЛДИНГ ВАРНА АД</v>
      </c>
      <c r="B885" s="626" t="str">
        <f t="shared" si="52"/>
        <v>103249584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ХОЛДИНГ ВАРНА АД</v>
      </c>
      <c r="B886" s="626" t="str">
        <f t="shared" si="52"/>
        <v>103249584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35</v>
      </c>
    </row>
    <row r="887" spans="1:8">
      <c r="A887" s="626" t="str">
        <f t="shared" si="51"/>
        <v>ХОЛДИНГ ВАРНА АД</v>
      </c>
      <c r="B887" s="626" t="str">
        <f t="shared" si="52"/>
        <v>103249584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20092</v>
      </c>
    </row>
    <row r="888" spans="1:8">
      <c r="A888" s="626" t="str">
        <f t="shared" si="51"/>
        <v>ХОЛДИНГ ВАРНА АД</v>
      </c>
      <c r="B888" s="626" t="str">
        <f t="shared" si="52"/>
        <v>103249584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96</v>
      </c>
    </row>
    <row r="889" spans="1:8">
      <c r="A889" s="626" t="str">
        <f t="shared" si="51"/>
        <v>ХОЛДИНГ ВАРНА АД</v>
      </c>
      <c r="B889" s="626" t="str">
        <f t="shared" si="52"/>
        <v>103249584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51070</v>
      </c>
    </row>
    <row r="890" spans="1:8">
      <c r="A890" s="626" t="str">
        <f t="shared" si="51"/>
        <v>ХОЛДИНГ ВАРНА АД</v>
      </c>
      <c r="B890" s="626" t="str">
        <f t="shared" si="52"/>
        <v>103249584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4214</v>
      </c>
    </row>
    <row r="891" spans="1:8">
      <c r="A891" s="626" t="str">
        <f t="shared" si="51"/>
        <v>ХОЛДИНГ ВАРНА АД</v>
      </c>
      <c r="B891" s="626" t="str">
        <f t="shared" si="52"/>
        <v>103249584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ХОЛДИНГ ВАРНА АД</v>
      </c>
      <c r="B892" s="626" t="str">
        <f t="shared" si="52"/>
        <v>103249584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ХОЛДИНГ ВАРНА АД</v>
      </c>
      <c r="B893" s="626" t="str">
        <f t="shared" si="52"/>
        <v>103249584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2</v>
      </c>
    </row>
    <row r="894" spans="1:8">
      <c r="A894" s="626" t="str">
        <f t="shared" si="51"/>
        <v>ХОЛДИНГ ВАРНА АД</v>
      </c>
      <c r="B894" s="626" t="str">
        <f t="shared" si="52"/>
        <v>103249584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ХОЛДИНГ ВАРНА АД</v>
      </c>
      <c r="B895" s="626" t="str">
        <f t="shared" si="52"/>
        <v>103249584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ХОЛДИНГ ВАРНА АД</v>
      </c>
      <c r="B896" s="626" t="str">
        <f t="shared" si="52"/>
        <v>103249584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2</v>
      </c>
    </row>
    <row r="897" spans="1:8">
      <c r="A897" s="626" t="str">
        <f t="shared" si="51"/>
        <v>ХОЛДИНГ ВАРНА АД</v>
      </c>
      <c r="B897" s="626" t="str">
        <f t="shared" si="52"/>
        <v>103249584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127479</v>
      </c>
    </row>
    <row r="898" spans="1:8">
      <c r="A898" s="626" t="str">
        <f t="shared" si="51"/>
        <v>ХОЛДИНГ ВАРНА АД</v>
      </c>
      <c r="B898" s="626" t="str">
        <f t="shared" si="52"/>
        <v>103249584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127479</v>
      </c>
    </row>
    <row r="899" spans="1:8">
      <c r="A899" s="626" t="str">
        <f t="shared" si="51"/>
        <v>ХОЛДИНГ ВАРНА АД</v>
      </c>
      <c r="B899" s="626" t="str">
        <f t="shared" si="52"/>
        <v>103249584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ХОЛДИНГ ВАРНА АД</v>
      </c>
      <c r="B900" s="626" t="str">
        <f t="shared" si="52"/>
        <v>103249584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ХОЛДИНГ ВАРНА АД</v>
      </c>
      <c r="B901" s="626" t="str">
        <f t="shared" si="52"/>
        <v>103249584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ХОЛДИНГ ВАРНА АД</v>
      </c>
      <c r="B902" s="626" t="str">
        <f t="shared" si="52"/>
        <v>103249584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407</v>
      </c>
    </row>
    <row r="903" spans="1:8">
      <c r="A903" s="626" t="str">
        <f t="shared" si="51"/>
        <v>ХОЛДИНГ ВАРНА АД</v>
      </c>
      <c r="B903" s="626" t="str">
        <f t="shared" si="52"/>
        <v>103249584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ХОЛДИНГ ВАРНА АД</v>
      </c>
      <c r="B904" s="626" t="str">
        <f t="shared" si="52"/>
        <v>103249584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ХОЛДИНГ ВАРНА АД</v>
      </c>
      <c r="B905" s="626" t="str">
        <f t="shared" si="52"/>
        <v>103249584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ХОЛДИНГ ВАРНА АД</v>
      </c>
      <c r="B906" s="626" t="str">
        <f t="shared" si="52"/>
        <v>103249584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407</v>
      </c>
    </row>
    <row r="907" spans="1:8">
      <c r="A907" s="626" t="str">
        <f t="shared" si="51"/>
        <v>ХОЛДИНГ ВАРНА АД</v>
      </c>
      <c r="B907" s="626" t="str">
        <f t="shared" si="52"/>
        <v>103249584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47243</v>
      </c>
    </row>
    <row r="908" spans="1:8">
      <c r="A908" s="626" t="str">
        <f t="shared" si="51"/>
        <v>ХОЛДИНГ ВАРНА АД</v>
      </c>
      <c r="B908" s="626" t="str">
        <f t="shared" si="52"/>
        <v>103249584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175129</v>
      </c>
    </row>
    <row r="909" spans="1:8">
      <c r="A909" s="626" t="str">
        <f t="shared" si="51"/>
        <v>ХОЛДИНГ ВАРНА АД</v>
      </c>
      <c r="B909" s="626" t="str">
        <f t="shared" si="52"/>
        <v>103249584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ХОЛДИНГ ВАРНА АД</v>
      </c>
      <c r="B910" s="626" t="str">
        <f t="shared" si="52"/>
        <v>103249584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230415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ХОЛДИНГ ВАРНА АД</v>
      </c>
      <c r="B912" s="626" t="str">
        <f t="shared" ref="B912:B975" si="55">pdeBulstat</f>
        <v>103249584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ХОЛДИНГ ВАРНА АД</v>
      </c>
      <c r="B913" s="626" t="str">
        <f t="shared" si="55"/>
        <v>103249584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47243</v>
      </c>
    </row>
    <row r="914" spans="1:8">
      <c r="A914" s="626" t="str">
        <f t="shared" si="54"/>
        <v>ХОЛДИНГ ВАРНА АД</v>
      </c>
      <c r="B914" s="626" t="str">
        <f t="shared" si="55"/>
        <v>103249584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47243</v>
      </c>
    </row>
    <row r="915" spans="1:8">
      <c r="A915" s="626" t="str">
        <f t="shared" si="54"/>
        <v>ХОЛДИНГ ВАРНА АД</v>
      </c>
      <c r="B915" s="626" t="str">
        <f t="shared" si="55"/>
        <v>103249584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ХОЛДИНГ ВАРНА АД</v>
      </c>
      <c r="B916" s="626" t="str">
        <f t="shared" si="55"/>
        <v>103249584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ХОЛДИНГ ВАРНА АД</v>
      </c>
      <c r="B917" s="626" t="str">
        <f t="shared" si="55"/>
        <v>103249584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ХОЛДИНГ ВАРНА АД</v>
      </c>
      <c r="B918" s="626" t="str">
        <f t="shared" si="55"/>
        <v>103249584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ХОЛДИНГ ВАРНА АД</v>
      </c>
      <c r="B919" s="626" t="str">
        <f t="shared" si="55"/>
        <v>103249584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ХОЛДИНГ ВАРНА АД</v>
      </c>
      <c r="B920" s="626" t="str">
        <f t="shared" si="55"/>
        <v>103249584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ХОЛДИНГ ВАРНА АД</v>
      </c>
      <c r="B921" s="626" t="str">
        <f t="shared" si="55"/>
        <v>103249584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47243</v>
      </c>
    </row>
    <row r="922" spans="1:8">
      <c r="A922" s="626" t="str">
        <f t="shared" si="54"/>
        <v>ХОЛДИНГ ВАРНА АД</v>
      </c>
      <c r="B922" s="626" t="str">
        <f t="shared" si="55"/>
        <v>103249584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413</v>
      </c>
    </row>
    <row r="923" spans="1:8">
      <c r="A923" s="626" t="str">
        <f t="shared" si="54"/>
        <v>ХОЛДИНГ ВАРНА АД</v>
      </c>
      <c r="B923" s="626" t="str">
        <f t="shared" si="55"/>
        <v>103249584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13257</v>
      </c>
    </row>
    <row r="924" spans="1:8">
      <c r="A924" s="626" t="str">
        <f t="shared" si="54"/>
        <v>ХОЛДИНГ ВАРНА АД</v>
      </c>
      <c r="B924" s="626" t="str">
        <f t="shared" si="55"/>
        <v>103249584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10118</v>
      </c>
    </row>
    <row r="925" spans="1:8">
      <c r="A925" s="626" t="str">
        <f t="shared" si="54"/>
        <v>ХОЛДИНГ ВАРНА АД</v>
      </c>
      <c r="B925" s="626" t="str">
        <f t="shared" si="55"/>
        <v>103249584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3139</v>
      </c>
    </row>
    <row r="926" spans="1:8">
      <c r="A926" s="626" t="str">
        <f t="shared" si="54"/>
        <v>ХОЛДИНГ ВАРНА АД</v>
      </c>
      <c r="B926" s="626" t="str">
        <f t="shared" si="55"/>
        <v>103249584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ХОЛДИНГ ВАРНА АД</v>
      </c>
      <c r="B927" s="626" t="str">
        <f t="shared" si="55"/>
        <v>103249584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678</v>
      </c>
    </row>
    <row r="928" spans="1:8">
      <c r="A928" s="626" t="str">
        <f t="shared" si="54"/>
        <v>ХОЛДИНГ ВАРНА АД</v>
      </c>
      <c r="B928" s="626" t="str">
        <f t="shared" si="55"/>
        <v>103249584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ХОЛДИНГ ВАРНА АД</v>
      </c>
      <c r="B929" s="626" t="str">
        <f t="shared" si="55"/>
        <v>103249584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12622</v>
      </c>
    </row>
    <row r="930" spans="1:8">
      <c r="A930" s="626" t="str">
        <f t="shared" si="54"/>
        <v>ХОЛДИНГ ВАРНА АД</v>
      </c>
      <c r="B930" s="626" t="str">
        <f t="shared" si="55"/>
        <v>103249584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ХОЛДИНГ ВАРНА АД</v>
      </c>
      <c r="B931" s="626" t="str">
        <f t="shared" si="55"/>
        <v>103249584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ХОЛДИНГ ВАРНА АД</v>
      </c>
      <c r="B932" s="626" t="str">
        <f t="shared" si="55"/>
        <v>103249584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1029</v>
      </c>
    </row>
    <row r="933" spans="1:8">
      <c r="A933" s="626" t="str">
        <f t="shared" si="54"/>
        <v>ХОЛДИНГ ВАРНА АД</v>
      </c>
      <c r="B933" s="626" t="str">
        <f t="shared" si="55"/>
        <v>103249584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ХОЛДИНГ ВАРНА АД</v>
      </c>
      <c r="B934" s="626" t="str">
        <f t="shared" si="55"/>
        <v>103249584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1029</v>
      </c>
    </row>
    <row r="935" spans="1:8">
      <c r="A935" s="626" t="str">
        <f t="shared" si="54"/>
        <v>ХОЛДИНГ ВАРНА АД</v>
      </c>
      <c r="B935" s="626" t="str">
        <f t="shared" si="55"/>
        <v>103249584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ХОЛДИНГ ВАРНА АД</v>
      </c>
      <c r="B936" s="626" t="str">
        <f t="shared" si="55"/>
        <v>103249584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ХОЛДИНГ ВАРНА АД</v>
      </c>
      <c r="B937" s="626" t="str">
        <f t="shared" si="55"/>
        <v>103249584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ХОЛДИНГ ВАРНА АД</v>
      </c>
      <c r="B938" s="626" t="str">
        <f t="shared" si="55"/>
        <v>103249584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ХОЛДИНГ ВАРНА АД</v>
      </c>
      <c r="B939" s="626" t="str">
        <f t="shared" si="55"/>
        <v>103249584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ХОЛДИНГ ВАРНА АД</v>
      </c>
      <c r="B940" s="626" t="str">
        <f t="shared" si="55"/>
        <v>103249584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ХОЛДИНГ ВАРНА АД</v>
      </c>
      <c r="B941" s="626" t="str">
        <f t="shared" si="55"/>
        <v>103249584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ХОЛДИНГ ВАРНА АД</v>
      </c>
      <c r="B942" s="626" t="str">
        <f t="shared" si="55"/>
        <v>103249584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27586</v>
      </c>
    </row>
    <row r="943" spans="1:8">
      <c r="A943" s="626" t="str">
        <f t="shared" si="54"/>
        <v>ХОЛДИНГ ВАРНА АД</v>
      </c>
      <c r="B943" s="626" t="str">
        <f t="shared" si="55"/>
        <v>103249584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75242</v>
      </c>
    </row>
    <row r="944" spans="1:8">
      <c r="A944" s="626" t="str">
        <f t="shared" si="54"/>
        <v>ХОЛДИНГ ВАРНА АД</v>
      </c>
      <c r="B944" s="626" t="str">
        <f t="shared" si="55"/>
        <v>103249584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ХОЛДИНГ ВАРНА АД</v>
      </c>
      <c r="B945" s="626" t="str">
        <f t="shared" si="55"/>
        <v>103249584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ХОЛДИНГ ВАРНА АД</v>
      </c>
      <c r="B946" s="626" t="str">
        <f t="shared" si="55"/>
        <v>103249584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ХОЛДИНГ ВАРНА АД</v>
      </c>
      <c r="B947" s="626" t="str">
        <f t="shared" si="55"/>
        <v>103249584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ХОЛДИНГ ВАРНА АД</v>
      </c>
      <c r="B948" s="626" t="str">
        <f t="shared" si="55"/>
        <v>103249584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ХОЛДИНГ ВАРНА АД</v>
      </c>
      <c r="B949" s="626" t="str">
        <f t="shared" si="55"/>
        <v>103249584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ХОЛДИНГ ВАРНА АД</v>
      </c>
      <c r="B950" s="626" t="str">
        <f t="shared" si="55"/>
        <v>103249584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ХОЛДИНГ ВАРНА АД</v>
      </c>
      <c r="B951" s="626" t="str">
        <f t="shared" si="55"/>
        <v>103249584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ХОЛДИНГ ВАРНА АД</v>
      </c>
      <c r="B952" s="626" t="str">
        <f t="shared" si="55"/>
        <v>103249584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ХОЛДИНГ ВАРНА АД</v>
      </c>
      <c r="B953" s="626" t="str">
        <f t="shared" si="55"/>
        <v>103249584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ХОЛДИНГ ВАРНА АД</v>
      </c>
      <c r="B954" s="626" t="str">
        <f t="shared" si="55"/>
        <v>103249584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ХОЛДИНГ ВАРНА АД</v>
      </c>
      <c r="B955" s="626" t="str">
        <f t="shared" si="55"/>
        <v>103249584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13257</v>
      </c>
    </row>
    <row r="956" spans="1:8">
      <c r="A956" s="626" t="str">
        <f t="shared" si="54"/>
        <v>ХОЛДИНГ ВАРНА АД</v>
      </c>
      <c r="B956" s="626" t="str">
        <f t="shared" si="55"/>
        <v>103249584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10118</v>
      </c>
    </row>
    <row r="957" spans="1:8">
      <c r="A957" s="626" t="str">
        <f t="shared" si="54"/>
        <v>ХОЛДИНГ ВАРНА АД</v>
      </c>
      <c r="B957" s="626" t="str">
        <f t="shared" si="55"/>
        <v>103249584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3139</v>
      </c>
    </row>
    <row r="958" spans="1:8">
      <c r="A958" s="626" t="str">
        <f t="shared" si="54"/>
        <v>ХОЛДИНГ ВАРНА АД</v>
      </c>
      <c r="B958" s="626" t="str">
        <f t="shared" si="55"/>
        <v>103249584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ХОЛДИНГ ВАРНА АД</v>
      </c>
      <c r="B959" s="626" t="str">
        <f t="shared" si="55"/>
        <v>103249584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678</v>
      </c>
    </row>
    <row r="960" spans="1:8">
      <c r="A960" s="626" t="str">
        <f t="shared" si="54"/>
        <v>ХОЛДИНГ ВАРНА АД</v>
      </c>
      <c r="B960" s="626" t="str">
        <f t="shared" si="55"/>
        <v>103249584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ХОЛДИНГ ВАРНА АД</v>
      </c>
      <c r="B961" s="626" t="str">
        <f t="shared" si="55"/>
        <v>103249584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12622</v>
      </c>
    </row>
    <row r="962" spans="1:8">
      <c r="A962" s="626" t="str">
        <f t="shared" si="54"/>
        <v>ХОЛДИНГ ВАРНА АД</v>
      </c>
      <c r="B962" s="626" t="str">
        <f t="shared" si="55"/>
        <v>103249584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ХОЛДИНГ ВАРНА АД</v>
      </c>
      <c r="B963" s="626" t="str">
        <f t="shared" si="55"/>
        <v>103249584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ХОЛДИНГ ВАРНА АД</v>
      </c>
      <c r="B964" s="626" t="str">
        <f t="shared" si="55"/>
        <v>103249584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1029</v>
      </c>
    </row>
    <row r="965" spans="1:8">
      <c r="A965" s="626" t="str">
        <f t="shared" si="54"/>
        <v>ХОЛДИНГ ВАРНА АД</v>
      </c>
      <c r="B965" s="626" t="str">
        <f t="shared" si="55"/>
        <v>103249584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ХОЛДИНГ ВАРНА АД</v>
      </c>
      <c r="B966" s="626" t="str">
        <f t="shared" si="55"/>
        <v>103249584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1029</v>
      </c>
    </row>
    <row r="967" spans="1:8">
      <c r="A967" s="626" t="str">
        <f t="shared" si="54"/>
        <v>ХОЛДИНГ ВАРНА АД</v>
      </c>
      <c r="B967" s="626" t="str">
        <f t="shared" si="55"/>
        <v>103249584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ХОЛДИНГ ВАРНА АД</v>
      </c>
      <c r="B968" s="626" t="str">
        <f t="shared" si="55"/>
        <v>103249584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ХОЛДИНГ ВАРНА АД</v>
      </c>
      <c r="B969" s="626" t="str">
        <f t="shared" si="55"/>
        <v>103249584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ХОЛДИНГ ВАРНА АД</v>
      </c>
      <c r="B970" s="626" t="str">
        <f t="shared" si="55"/>
        <v>103249584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ХОЛДИНГ ВАРНА АД</v>
      </c>
      <c r="B971" s="626" t="str">
        <f t="shared" si="55"/>
        <v>103249584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ХОЛДИНГ ВАРНА АД</v>
      </c>
      <c r="B972" s="626" t="str">
        <f t="shared" si="55"/>
        <v>103249584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ХОЛДИНГ ВАРНА АД</v>
      </c>
      <c r="B973" s="626" t="str">
        <f t="shared" si="55"/>
        <v>103249584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ХОЛДИНГ ВАРНА АД</v>
      </c>
      <c r="B974" s="626" t="str">
        <f t="shared" si="55"/>
        <v>103249584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27586</v>
      </c>
    </row>
    <row r="975" spans="1:8">
      <c r="A975" s="626" t="str">
        <f t="shared" si="54"/>
        <v>ХОЛДИНГ ВАРНА АД</v>
      </c>
      <c r="B975" s="626" t="str">
        <f t="shared" si="55"/>
        <v>103249584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27586</v>
      </c>
    </row>
    <row r="976" spans="1:8">
      <c r="A976" s="626" t="str">
        <f t="shared" ref="A976:A1039" si="57">pdeName</f>
        <v>ХОЛДИНГ ВАРНА АД</v>
      </c>
      <c r="B976" s="626" t="str">
        <f t="shared" ref="B976:B1039" si="58">pdeBulstat</f>
        <v>103249584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ХОЛДИНГ ВАРНА АД</v>
      </c>
      <c r="B977" s="626" t="str">
        <f t="shared" si="58"/>
        <v>103249584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47243</v>
      </c>
    </row>
    <row r="978" spans="1:8">
      <c r="A978" s="626" t="str">
        <f t="shared" si="57"/>
        <v>ХОЛДИНГ ВАРНА АД</v>
      </c>
      <c r="B978" s="626" t="str">
        <f t="shared" si="58"/>
        <v>103249584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47243</v>
      </c>
    </row>
    <row r="979" spans="1:8">
      <c r="A979" s="626" t="str">
        <f t="shared" si="57"/>
        <v>ХОЛДИНГ ВАРНА АД</v>
      </c>
      <c r="B979" s="626" t="str">
        <f t="shared" si="58"/>
        <v>103249584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ХОЛДИНГ ВАРНА АД</v>
      </c>
      <c r="B980" s="626" t="str">
        <f t="shared" si="58"/>
        <v>103249584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ХОЛДИНГ ВАРНА АД</v>
      </c>
      <c r="B981" s="626" t="str">
        <f t="shared" si="58"/>
        <v>103249584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ХОЛДИНГ ВАРНА АД</v>
      </c>
      <c r="B982" s="626" t="str">
        <f t="shared" si="58"/>
        <v>103249584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ХОЛДИНГ ВАРНА АД</v>
      </c>
      <c r="B983" s="626" t="str">
        <f t="shared" si="58"/>
        <v>103249584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ХОЛДИНГ ВАРНА АД</v>
      </c>
      <c r="B984" s="626" t="str">
        <f t="shared" si="58"/>
        <v>103249584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ХОЛДИНГ ВАРНА АД</v>
      </c>
      <c r="B985" s="626" t="str">
        <f t="shared" si="58"/>
        <v>103249584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47243</v>
      </c>
    </row>
    <row r="986" spans="1:8">
      <c r="A986" s="626" t="str">
        <f t="shared" si="57"/>
        <v>ХОЛДИНГ ВАРНА АД</v>
      </c>
      <c r="B986" s="626" t="str">
        <f t="shared" si="58"/>
        <v>103249584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413</v>
      </c>
    </row>
    <row r="987" spans="1:8">
      <c r="A987" s="626" t="str">
        <f t="shared" si="57"/>
        <v>ХОЛДИНГ ВАРНА АД</v>
      </c>
      <c r="B987" s="626" t="str">
        <f t="shared" si="58"/>
        <v>103249584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ХОЛДИНГ ВАРНА АД</v>
      </c>
      <c r="B988" s="626" t="str">
        <f t="shared" si="58"/>
        <v>103249584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ХОЛДИНГ ВАРНА АД</v>
      </c>
      <c r="B989" s="626" t="str">
        <f t="shared" si="58"/>
        <v>103249584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ХОЛДИНГ ВАРНА АД</v>
      </c>
      <c r="B990" s="626" t="str">
        <f t="shared" si="58"/>
        <v>103249584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ХОЛДИНГ ВАРНА АД</v>
      </c>
      <c r="B991" s="626" t="str">
        <f t="shared" si="58"/>
        <v>103249584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ХОЛДИНГ ВАРНА АД</v>
      </c>
      <c r="B992" s="626" t="str">
        <f t="shared" si="58"/>
        <v>103249584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ХОЛДИНГ ВАРНА АД</v>
      </c>
      <c r="B993" s="626" t="str">
        <f t="shared" si="58"/>
        <v>103249584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ХОЛДИНГ ВАРНА АД</v>
      </c>
      <c r="B994" s="626" t="str">
        <f t="shared" si="58"/>
        <v>103249584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ХОЛДИНГ ВАРНА АД</v>
      </c>
      <c r="B995" s="626" t="str">
        <f t="shared" si="58"/>
        <v>103249584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ХОЛДИНГ ВАРНА АД</v>
      </c>
      <c r="B996" s="626" t="str">
        <f t="shared" si="58"/>
        <v>103249584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ХОЛДИНГ ВАРНА АД</v>
      </c>
      <c r="B997" s="626" t="str">
        <f t="shared" si="58"/>
        <v>103249584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ХОЛДИНГ ВАРНА АД</v>
      </c>
      <c r="B998" s="626" t="str">
        <f t="shared" si="58"/>
        <v>103249584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ХОЛДИНГ ВАРНА АД</v>
      </c>
      <c r="B999" s="626" t="str">
        <f t="shared" si="58"/>
        <v>103249584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ХОЛДИНГ ВАРНА АД</v>
      </c>
      <c r="B1000" s="626" t="str">
        <f t="shared" si="58"/>
        <v>103249584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ХОЛДИНГ ВАРНА АД</v>
      </c>
      <c r="B1001" s="626" t="str">
        <f t="shared" si="58"/>
        <v>103249584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ХОЛДИНГ ВАРНА АД</v>
      </c>
      <c r="B1002" s="626" t="str">
        <f t="shared" si="58"/>
        <v>103249584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ХОЛДИНГ ВАРНА АД</v>
      </c>
      <c r="B1003" s="626" t="str">
        <f t="shared" si="58"/>
        <v>103249584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ХОЛДИНГ ВАРНА АД</v>
      </c>
      <c r="B1004" s="626" t="str">
        <f t="shared" si="58"/>
        <v>103249584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ХОЛДИНГ ВАРНА АД</v>
      </c>
      <c r="B1005" s="626" t="str">
        <f t="shared" si="58"/>
        <v>103249584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ХОЛДИНГ ВАРНА АД</v>
      </c>
      <c r="B1006" s="626" t="str">
        <f t="shared" si="58"/>
        <v>103249584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ХОЛДИНГ ВАРНА АД</v>
      </c>
      <c r="B1007" s="626" t="str">
        <f t="shared" si="58"/>
        <v>103249584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47656</v>
      </c>
    </row>
    <row r="1008" spans="1:8">
      <c r="A1008" s="626" t="str">
        <f t="shared" si="57"/>
        <v>ХОЛДИНГ ВАРНА АД</v>
      </c>
      <c r="B1008" s="626" t="str">
        <f t="shared" si="58"/>
        <v>103249584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1271</v>
      </c>
    </row>
    <row r="1009" spans="1:8">
      <c r="A1009" s="626" t="str">
        <f t="shared" si="57"/>
        <v>ХОЛДИНГ ВАРНА АД</v>
      </c>
      <c r="B1009" s="626" t="str">
        <f t="shared" si="58"/>
        <v>103249584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1271</v>
      </c>
    </row>
    <row r="1010" spans="1:8">
      <c r="A1010" s="626" t="str">
        <f t="shared" si="57"/>
        <v>ХОЛДИНГ ВАРНА АД</v>
      </c>
      <c r="B1010" s="626" t="str">
        <f t="shared" si="58"/>
        <v>103249584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ХОЛДИНГ ВАРНА АД</v>
      </c>
      <c r="B1011" s="626" t="str">
        <f t="shared" si="58"/>
        <v>103249584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ХОЛДИНГ ВАРНА АД</v>
      </c>
      <c r="B1012" s="626" t="str">
        <f t="shared" si="58"/>
        <v>103249584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30102</v>
      </c>
    </row>
    <row r="1013" spans="1:8">
      <c r="A1013" s="626" t="str">
        <f t="shared" si="57"/>
        <v>ХОЛДИНГ ВАРНА АД</v>
      </c>
      <c r="B1013" s="626" t="str">
        <f t="shared" si="58"/>
        <v>103249584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30102</v>
      </c>
    </row>
    <row r="1014" spans="1:8">
      <c r="A1014" s="626" t="str">
        <f t="shared" si="57"/>
        <v>ХОЛДИНГ ВАРНА АД</v>
      </c>
      <c r="B1014" s="626" t="str">
        <f t="shared" si="58"/>
        <v>103249584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ХОЛДИНГ ВАРНА АД</v>
      </c>
      <c r="B1015" s="626" t="str">
        <f t="shared" si="58"/>
        <v>103249584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ХОЛДИНГ ВАРНА АД</v>
      </c>
      <c r="B1016" s="626" t="str">
        <f t="shared" si="58"/>
        <v>103249584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ХОЛДИНГ ВАРНА АД</v>
      </c>
      <c r="B1017" s="626" t="str">
        <f t="shared" si="58"/>
        <v>103249584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ХОЛДИНГ ВАРНА АД</v>
      </c>
      <c r="B1018" s="626" t="str">
        <f t="shared" si="58"/>
        <v>103249584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10412</v>
      </c>
    </row>
    <row r="1019" spans="1:8">
      <c r="A1019" s="626" t="str">
        <f t="shared" si="57"/>
        <v>ХОЛДИНГ ВАРНА АД</v>
      </c>
      <c r="B1019" s="626" t="str">
        <f t="shared" si="58"/>
        <v>103249584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16506</v>
      </c>
    </row>
    <row r="1020" spans="1:8">
      <c r="A1020" s="626" t="str">
        <f t="shared" si="57"/>
        <v>ХОЛДИНГ ВАРНА АД</v>
      </c>
      <c r="B1020" s="626" t="str">
        <f t="shared" si="58"/>
        <v>103249584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75</v>
      </c>
    </row>
    <row r="1021" spans="1:8">
      <c r="A1021" s="626" t="str">
        <f t="shared" si="57"/>
        <v>ХОЛДИНГ ВАРНА АД</v>
      </c>
      <c r="B1021" s="626" t="str">
        <f t="shared" si="58"/>
        <v>103249584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75</v>
      </c>
    </row>
    <row r="1022" spans="1:8">
      <c r="A1022" s="626" t="str">
        <f t="shared" si="57"/>
        <v>ХОЛДИНГ ВАРНА АД</v>
      </c>
      <c r="B1022" s="626" t="str">
        <f t="shared" si="58"/>
        <v>103249584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58366</v>
      </c>
    </row>
    <row r="1023" spans="1:8">
      <c r="A1023" s="626" t="str">
        <f t="shared" si="57"/>
        <v>ХОЛДИНГ ВАРНА АД</v>
      </c>
      <c r="B1023" s="626" t="str">
        <f t="shared" si="58"/>
        <v>103249584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ХОЛДИНГ ВАРНА АД</v>
      </c>
      <c r="B1024" s="626" t="str">
        <f t="shared" si="58"/>
        <v>103249584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2</v>
      </c>
    </row>
    <row r="1025" spans="1:8">
      <c r="A1025" s="626" t="str">
        <f t="shared" si="57"/>
        <v>ХОЛДИНГ ВАРНА АД</v>
      </c>
      <c r="B1025" s="626" t="str">
        <f t="shared" si="58"/>
        <v>103249584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2</v>
      </c>
    </row>
    <row r="1026" spans="1:8">
      <c r="A1026" s="626" t="str">
        <f t="shared" si="57"/>
        <v>ХОЛДИНГ ВАРНА АД</v>
      </c>
      <c r="B1026" s="626" t="str">
        <f t="shared" si="58"/>
        <v>103249584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ХОЛДИНГ ВАРНА АД</v>
      </c>
      <c r="B1027" s="626" t="str">
        <f t="shared" si="58"/>
        <v>103249584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ХОЛДИНГ ВАРНА АД</v>
      </c>
      <c r="B1028" s="626" t="str">
        <f t="shared" si="58"/>
        <v>103249584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ХОЛДИНГ ВАРНА АД</v>
      </c>
      <c r="B1029" s="626" t="str">
        <f t="shared" si="58"/>
        <v>103249584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ХОЛДИНГ ВАРНА АД</v>
      </c>
      <c r="B1030" s="626" t="str">
        <f t="shared" si="58"/>
        <v>103249584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ХОЛДИНГ ВАРНА АД</v>
      </c>
      <c r="B1031" s="626" t="str">
        <f t="shared" si="58"/>
        <v>103249584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ХОЛДИНГ ВАРНА АД</v>
      </c>
      <c r="B1032" s="626" t="str">
        <f t="shared" si="58"/>
        <v>103249584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ХОЛДИНГ ВАРНА АД</v>
      </c>
      <c r="B1033" s="626" t="str">
        <f t="shared" si="58"/>
        <v>103249584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ХОЛДИНГ ВАРНА АД</v>
      </c>
      <c r="B1034" s="626" t="str">
        <f t="shared" si="58"/>
        <v>103249584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ХОЛДИНГ ВАРНА АД</v>
      </c>
      <c r="B1035" s="626" t="str">
        <f t="shared" si="58"/>
        <v>103249584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ХОЛДИНГ ВАРНА АД</v>
      </c>
      <c r="B1036" s="626" t="str">
        <f t="shared" si="58"/>
        <v>103249584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ХОЛДИНГ ВАРНА АД</v>
      </c>
      <c r="B1037" s="626" t="str">
        <f t="shared" si="58"/>
        <v>103249584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ХОЛДИНГ ВАРНА АД</v>
      </c>
      <c r="B1038" s="626" t="str">
        <f t="shared" si="58"/>
        <v>103249584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1418</v>
      </c>
    </row>
    <row r="1039" spans="1:8">
      <c r="A1039" s="626" t="str">
        <f t="shared" si="57"/>
        <v>ХОЛДИНГ ВАРНА АД</v>
      </c>
      <c r="B1039" s="626" t="str">
        <f t="shared" si="58"/>
        <v>103249584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ХОЛДИНГ ВАРНА АД</v>
      </c>
      <c r="B1040" s="626" t="str">
        <f t="shared" ref="B1040:B1103" si="61">pdeBulstat</f>
        <v>103249584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1354</v>
      </c>
    </row>
    <row r="1041" spans="1:8">
      <c r="A1041" s="626" t="str">
        <f t="shared" si="60"/>
        <v>ХОЛДИНГ ВАРНА АД</v>
      </c>
      <c r="B1041" s="626" t="str">
        <f t="shared" si="61"/>
        <v>103249584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ХОЛДИНГ ВАРНА АД</v>
      </c>
      <c r="B1042" s="626" t="str">
        <f t="shared" si="61"/>
        <v>103249584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64</v>
      </c>
    </row>
    <row r="1043" spans="1:8">
      <c r="A1043" s="626" t="str">
        <f t="shared" si="60"/>
        <v>ХОЛДИНГ ВАРНА АД</v>
      </c>
      <c r="B1043" s="626" t="str">
        <f t="shared" si="61"/>
        <v>103249584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ХОЛДИНГ ВАРНА АД</v>
      </c>
      <c r="B1044" s="626" t="str">
        <f t="shared" si="61"/>
        <v>103249584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ХОЛДИНГ ВАРНА АД</v>
      </c>
      <c r="B1045" s="626" t="str">
        <f t="shared" si="61"/>
        <v>103249584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ХОЛДИНГ ВАРНА АД</v>
      </c>
      <c r="B1046" s="626" t="str">
        <f t="shared" si="61"/>
        <v>103249584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ХОЛДИНГ ВАРНА АД</v>
      </c>
      <c r="B1047" s="626" t="str">
        <f t="shared" si="61"/>
        <v>103249584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ХОЛДИНГ ВАРНА АД</v>
      </c>
      <c r="B1048" s="626" t="str">
        <f t="shared" si="61"/>
        <v>103249584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34</v>
      </c>
    </row>
    <row r="1049" spans="1:8">
      <c r="A1049" s="626" t="str">
        <f t="shared" si="60"/>
        <v>ХОЛДИНГ ВАРНА АД</v>
      </c>
      <c r="B1049" s="626" t="str">
        <f t="shared" si="61"/>
        <v>103249584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1454</v>
      </c>
    </row>
    <row r="1050" spans="1:8">
      <c r="A1050" s="626" t="str">
        <f t="shared" si="60"/>
        <v>ХОЛДИНГ ВАРНА АД</v>
      </c>
      <c r="B1050" s="626" t="str">
        <f t="shared" si="61"/>
        <v>103249584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59820</v>
      </c>
    </row>
    <row r="1051" spans="1:8">
      <c r="A1051" s="626" t="str">
        <f t="shared" si="60"/>
        <v>ХОЛДИНГ ВАРНА АД</v>
      </c>
      <c r="B1051" s="626" t="str">
        <f t="shared" si="61"/>
        <v>103249584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1271</v>
      </c>
    </row>
    <row r="1052" spans="1:8">
      <c r="A1052" s="626" t="str">
        <f t="shared" si="60"/>
        <v>ХОЛДИНГ ВАРНА АД</v>
      </c>
      <c r="B1052" s="626" t="str">
        <f t="shared" si="61"/>
        <v>103249584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1271</v>
      </c>
    </row>
    <row r="1053" spans="1:8">
      <c r="A1053" s="626" t="str">
        <f t="shared" si="60"/>
        <v>ХОЛДИНГ ВАРНА АД</v>
      </c>
      <c r="B1053" s="626" t="str">
        <f t="shared" si="61"/>
        <v>103249584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ХОЛДИНГ ВАРНА АД</v>
      </c>
      <c r="B1054" s="626" t="str">
        <f t="shared" si="61"/>
        <v>103249584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ХОЛДИНГ ВАРНА АД</v>
      </c>
      <c r="B1055" s="626" t="str">
        <f t="shared" si="61"/>
        <v>103249584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18358</v>
      </c>
    </row>
    <row r="1056" spans="1:8">
      <c r="A1056" s="626" t="str">
        <f t="shared" si="60"/>
        <v>ХОЛДИНГ ВАРНА АД</v>
      </c>
      <c r="B1056" s="626" t="str">
        <f t="shared" si="61"/>
        <v>103249584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18358</v>
      </c>
    </row>
    <row r="1057" spans="1:8">
      <c r="A1057" s="626" t="str">
        <f t="shared" si="60"/>
        <v>ХОЛДИНГ ВАРНА АД</v>
      </c>
      <c r="B1057" s="626" t="str">
        <f t="shared" si="61"/>
        <v>103249584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ХОЛДИНГ ВАРНА АД</v>
      </c>
      <c r="B1058" s="626" t="str">
        <f t="shared" si="61"/>
        <v>103249584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ХОЛДИНГ ВАРНА АД</v>
      </c>
      <c r="B1059" s="626" t="str">
        <f t="shared" si="61"/>
        <v>103249584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ХОЛДИНГ ВАРНА АД</v>
      </c>
      <c r="B1060" s="626" t="str">
        <f t="shared" si="61"/>
        <v>103249584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ХОЛДИНГ ВАРНА АД</v>
      </c>
      <c r="B1061" s="626" t="str">
        <f t="shared" si="61"/>
        <v>103249584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10412</v>
      </c>
    </row>
    <row r="1062" spans="1:8">
      <c r="A1062" s="626" t="str">
        <f t="shared" si="60"/>
        <v>ХОЛДИНГ ВАРНА АД</v>
      </c>
      <c r="B1062" s="626" t="str">
        <f t="shared" si="61"/>
        <v>103249584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978</v>
      </c>
    </row>
    <row r="1063" spans="1:8">
      <c r="A1063" s="626" t="str">
        <f t="shared" si="60"/>
        <v>ХОЛДИНГ ВАРНА АД</v>
      </c>
      <c r="B1063" s="626" t="str">
        <f t="shared" si="61"/>
        <v>103249584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ХОЛДИНГ ВАРНА АД</v>
      </c>
      <c r="B1064" s="626" t="str">
        <f t="shared" si="61"/>
        <v>103249584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ХОЛДИНГ ВАРНА АД</v>
      </c>
      <c r="B1065" s="626" t="str">
        <f t="shared" si="61"/>
        <v>103249584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31019</v>
      </c>
    </row>
    <row r="1066" spans="1:8">
      <c r="A1066" s="626" t="str">
        <f t="shared" si="60"/>
        <v>ХОЛДИНГ ВАРНА АД</v>
      </c>
      <c r="B1066" s="626" t="str">
        <f t="shared" si="61"/>
        <v>103249584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ХОЛДИНГ ВАРНА АД</v>
      </c>
      <c r="B1067" s="626" t="str">
        <f t="shared" si="61"/>
        <v>103249584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2</v>
      </c>
    </row>
    <row r="1068" spans="1:8">
      <c r="A1068" s="626" t="str">
        <f t="shared" si="60"/>
        <v>ХОЛДИНГ ВАРНА АД</v>
      </c>
      <c r="B1068" s="626" t="str">
        <f t="shared" si="61"/>
        <v>103249584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2</v>
      </c>
    </row>
    <row r="1069" spans="1:8">
      <c r="A1069" s="626" t="str">
        <f t="shared" si="60"/>
        <v>ХОЛДИНГ ВАРНА АД</v>
      </c>
      <c r="B1069" s="626" t="str">
        <f t="shared" si="61"/>
        <v>103249584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ХОЛДИНГ ВАРНА АД</v>
      </c>
      <c r="B1070" s="626" t="str">
        <f t="shared" si="61"/>
        <v>103249584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ХОЛДИНГ ВАРНА АД</v>
      </c>
      <c r="B1071" s="626" t="str">
        <f t="shared" si="61"/>
        <v>103249584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ХОЛДИНГ ВАРНА АД</v>
      </c>
      <c r="B1072" s="626" t="str">
        <f t="shared" si="61"/>
        <v>103249584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ХОЛДИНГ ВАРНА АД</v>
      </c>
      <c r="B1073" s="626" t="str">
        <f t="shared" si="61"/>
        <v>103249584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ХОЛДИНГ ВАРНА АД</v>
      </c>
      <c r="B1074" s="626" t="str">
        <f t="shared" si="61"/>
        <v>103249584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ХОЛДИНГ ВАРНА АД</v>
      </c>
      <c r="B1075" s="626" t="str">
        <f t="shared" si="61"/>
        <v>103249584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ХОЛДИНГ ВАРНА АД</v>
      </c>
      <c r="B1076" s="626" t="str">
        <f t="shared" si="61"/>
        <v>103249584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ХОЛДИНГ ВАРНА АД</v>
      </c>
      <c r="B1077" s="626" t="str">
        <f t="shared" si="61"/>
        <v>103249584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ХОЛДИНГ ВАРНА АД</v>
      </c>
      <c r="B1078" s="626" t="str">
        <f t="shared" si="61"/>
        <v>103249584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ХОЛДИНГ ВАРНА АД</v>
      </c>
      <c r="B1079" s="626" t="str">
        <f t="shared" si="61"/>
        <v>103249584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ХОЛДИНГ ВАРНА АД</v>
      </c>
      <c r="B1080" s="626" t="str">
        <f t="shared" si="61"/>
        <v>103249584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ХОЛДИНГ ВАРНА АД</v>
      </c>
      <c r="B1081" s="626" t="str">
        <f t="shared" si="61"/>
        <v>103249584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1085</v>
      </c>
    </row>
    <row r="1082" spans="1:8">
      <c r="A1082" s="626" t="str">
        <f t="shared" si="60"/>
        <v>ХОЛДИНГ ВАРНА АД</v>
      </c>
      <c r="B1082" s="626" t="str">
        <f t="shared" si="61"/>
        <v>103249584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ХОЛДИНГ ВАРНА АД</v>
      </c>
      <c r="B1083" s="626" t="str">
        <f t="shared" si="61"/>
        <v>103249584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1021</v>
      </c>
    </row>
    <row r="1084" spans="1:8">
      <c r="A1084" s="626" t="str">
        <f t="shared" si="60"/>
        <v>ХОЛДИНГ ВАРНА АД</v>
      </c>
      <c r="B1084" s="626" t="str">
        <f t="shared" si="61"/>
        <v>103249584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ХОЛДИНГ ВАРНА АД</v>
      </c>
      <c r="B1085" s="626" t="str">
        <f t="shared" si="61"/>
        <v>103249584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64</v>
      </c>
    </row>
    <row r="1086" spans="1:8">
      <c r="A1086" s="626" t="str">
        <f t="shared" si="60"/>
        <v>ХОЛДИНГ ВАРНА АД</v>
      </c>
      <c r="B1086" s="626" t="str">
        <f t="shared" si="61"/>
        <v>103249584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ХОЛДИНГ ВАРНА АД</v>
      </c>
      <c r="B1087" s="626" t="str">
        <f t="shared" si="61"/>
        <v>103249584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ХОЛДИНГ ВАРНА АД</v>
      </c>
      <c r="B1088" s="626" t="str">
        <f t="shared" si="61"/>
        <v>103249584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ХОЛДИНГ ВАРНА АД</v>
      </c>
      <c r="B1089" s="626" t="str">
        <f t="shared" si="61"/>
        <v>103249584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ХОЛДИНГ ВАРНА АД</v>
      </c>
      <c r="B1090" s="626" t="str">
        <f t="shared" si="61"/>
        <v>103249584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ХОЛДИНГ ВАРНА АД</v>
      </c>
      <c r="B1091" s="626" t="str">
        <f t="shared" si="61"/>
        <v>103249584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34</v>
      </c>
    </row>
    <row r="1092" spans="1:8">
      <c r="A1092" s="626" t="str">
        <f t="shared" si="60"/>
        <v>ХОЛДИНГ ВАРНА АД</v>
      </c>
      <c r="B1092" s="626" t="str">
        <f t="shared" si="61"/>
        <v>103249584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1121</v>
      </c>
    </row>
    <row r="1093" spans="1:8">
      <c r="A1093" s="626" t="str">
        <f t="shared" si="60"/>
        <v>ХОЛДИНГ ВАРНА АД</v>
      </c>
      <c r="B1093" s="626" t="str">
        <f t="shared" si="61"/>
        <v>103249584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32140</v>
      </c>
    </row>
    <row r="1094" spans="1:8">
      <c r="A1094" s="626" t="str">
        <f t="shared" si="60"/>
        <v>ХОЛДИНГ ВАРНА АД</v>
      </c>
      <c r="B1094" s="626" t="str">
        <f t="shared" si="61"/>
        <v>103249584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ХОЛДИНГ ВАРНА АД</v>
      </c>
      <c r="B1095" s="626" t="str">
        <f t="shared" si="61"/>
        <v>103249584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ХОЛДИНГ ВАРНА АД</v>
      </c>
      <c r="B1096" s="626" t="str">
        <f t="shared" si="61"/>
        <v>103249584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ХОЛДИНГ ВАРНА АД</v>
      </c>
      <c r="B1097" s="626" t="str">
        <f t="shared" si="61"/>
        <v>103249584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ХОЛДИНГ ВАРНА АД</v>
      </c>
      <c r="B1098" s="626" t="str">
        <f t="shared" si="61"/>
        <v>103249584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11744</v>
      </c>
    </row>
    <row r="1099" spans="1:8">
      <c r="A1099" s="626" t="str">
        <f t="shared" si="60"/>
        <v>ХОЛДИНГ ВАРНА АД</v>
      </c>
      <c r="B1099" s="626" t="str">
        <f t="shared" si="61"/>
        <v>103249584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11744</v>
      </c>
    </row>
    <row r="1100" spans="1:8">
      <c r="A1100" s="626" t="str">
        <f t="shared" si="60"/>
        <v>ХОЛДИНГ ВАРНА АД</v>
      </c>
      <c r="B1100" s="626" t="str">
        <f t="shared" si="61"/>
        <v>103249584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ХОЛДИНГ ВАРНА АД</v>
      </c>
      <c r="B1101" s="626" t="str">
        <f t="shared" si="61"/>
        <v>103249584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ХОЛДИНГ ВАРНА АД</v>
      </c>
      <c r="B1102" s="626" t="str">
        <f t="shared" si="61"/>
        <v>103249584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ХОЛДИНГ ВАРНА АД</v>
      </c>
      <c r="B1103" s="626" t="str">
        <f t="shared" si="61"/>
        <v>103249584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ХОЛДИНГ ВАРНА АД</v>
      </c>
      <c r="B1104" s="626" t="str">
        <f t="shared" ref="B1104:B1167" si="64">pdeBulstat</f>
        <v>103249584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ХОЛДИНГ ВАРНА АД</v>
      </c>
      <c r="B1105" s="626" t="str">
        <f t="shared" si="64"/>
        <v>103249584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15528</v>
      </c>
    </row>
    <row r="1106" spans="1:8">
      <c r="A1106" s="626" t="str">
        <f t="shared" si="63"/>
        <v>ХОЛДИНГ ВАРНА АД</v>
      </c>
      <c r="B1106" s="626" t="str">
        <f t="shared" si="64"/>
        <v>103249584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75</v>
      </c>
    </row>
    <row r="1107" spans="1:8">
      <c r="A1107" s="626" t="str">
        <f t="shared" si="63"/>
        <v>ХОЛДИНГ ВАРНА АД</v>
      </c>
      <c r="B1107" s="626" t="str">
        <f t="shared" si="64"/>
        <v>103249584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75</v>
      </c>
    </row>
    <row r="1108" spans="1:8">
      <c r="A1108" s="626" t="str">
        <f t="shared" si="63"/>
        <v>ХОЛДИНГ ВАРНА АД</v>
      </c>
      <c r="B1108" s="626" t="str">
        <f t="shared" si="64"/>
        <v>103249584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27347</v>
      </c>
    </row>
    <row r="1109" spans="1:8">
      <c r="A1109" s="626" t="str">
        <f t="shared" si="63"/>
        <v>ХОЛДИНГ ВАРНА АД</v>
      </c>
      <c r="B1109" s="626" t="str">
        <f t="shared" si="64"/>
        <v>103249584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ХОЛДИНГ ВАРНА АД</v>
      </c>
      <c r="B1110" s="626" t="str">
        <f t="shared" si="64"/>
        <v>103249584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ХОЛДИНГ ВАРНА АД</v>
      </c>
      <c r="B1111" s="626" t="str">
        <f t="shared" si="64"/>
        <v>103249584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ХОЛДИНГ ВАРНА АД</v>
      </c>
      <c r="B1112" s="626" t="str">
        <f t="shared" si="64"/>
        <v>103249584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ХОЛДИНГ ВАРНА АД</v>
      </c>
      <c r="B1113" s="626" t="str">
        <f t="shared" si="64"/>
        <v>103249584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ХОЛДИНГ ВАРНА АД</v>
      </c>
      <c r="B1114" s="626" t="str">
        <f t="shared" si="64"/>
        <v>103249584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ХОЛДИНГ ВАРНА АД</v>
      </c>
      <c r="B1115" s="626" t="str">
        <f t="shared" si="64"/>
        <v>103249584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ХОЛДИНГ ВАРНА АД</v>
      </c>
      <c r="B1116" s="626" t="str">
        <f t="shared" si="64"/>
        <v>103249584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ХОЛДИНГ ВАРНА АД</v>
      </c>
      <c r="B1117" s="626" t="str">
        <f t="shared" si="64"/>
        <v>103249584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ХОЛДИНГ ВАРНА АД</v>
      </c>
      <c r="B1118" s="626" t="str">
        <f t="shared" si="64"/>
        <v>103249584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ХОЛДИНГ ВАРНА АД</v>
      </c>
      <c r="B1119" s="626" t="str">
        <f t="shared" si="64"/>
        <v>103249584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ХОЛДИНГ ВАРНА АД</v>
      </c>
      <c r="B1120" s="626" t="str">
        <f t="shared" si="64"/>
        <v>103249584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ХОЛДИНГ ВАРНА АД</v>
      </c>
      <c r="B1121" s="626" t="str">
        <f t="shared" si="64"/>
        <v>103249584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ХОЛДИНГ ВАРНА АД</v>
      </c>
      <c r="B1122" s="626" t="str">
        <f t="shared" si="64"/>
        <v>103249584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ХОЛДИНГ ВАРНА АД</v>
      </c>
      <c r="B1123" s="626" t="str">
        <f t="shared" si="64"/>
        <v>103249584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ХОЛДИНГ ВАРНА АД</v>
      </c>
      <c r="B1124" s="626" t="str">
        <f t="shared" si="64"/>
        <v>103249584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333</v>
      </c>
    </row>
    <row r="1125" spans="1:8">
      <c r="A1125" s="626" t="str">
        <f t="shared" si="63"/>
        <v>ХОЛДИНГ ВАРНА АД</v>
      </c>
      <c r="B1125" s="626" t="str">
        <f t="shared" si="64"/>
        <v>103249584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ХОЛДИНГ ВАРНА АД</v>
      </c>
      <c r="B1126" s="626" t="str">
        <f t="shared" si="64"/>
        <v>103249584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333</v>
      </c>
    </row>
    <row r="1127" spans="1:8">
      <c r="A1127" s="626" t="str">
        <f t="shared" si="63"/>
        <v>ХОЛДИНГ ВАРНА АД</v>
      </c>
      <c r="B1127" s="626" t="str">
        <f t="shared" si="64"/>
        <v>103249584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ХОЛДИНГ ВАРНА АД</v>
      </c>
      <c r="B1128" s="626" t="str">
        <f t="shared" si="64"/>
        <v>103249584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ХОЛДИНГ ВАРНА АД</v>
      </c>
      <c r="B1129" s="626" t="str">
        <f t="shared" si="64"/>
        <v>103249584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ХОЛДИНГ ВАРНА АД</v>
      </c>
      <c r="B1130" s="626" t="str">
        <f t="shared" si="64"/>
        <v>103249584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ХОЛДИНГ ВАРНА АД</v>
      </c>
      <c r="B1131" s="626" t="str">
        <f t="shared" si="64"/>
        <v>103249584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ХОЛДИНГ ВАРНА АД</v>
      </c>
      <c r="B1132" s="626" t="str">
        <f t="shared" si="64"/>
        <v>103249584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ХОЛДИНГ ВАРНА АД</v>
      </c>
      <c r="B1133" s="626" t="str">
        <f t="shared" si="64"/>
        <v>103249584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ХОЛДИНГ ВАРНА АД</v>
      </c>
      <c r="B1134" s="626" t="str">
        <f t="shared" si="64"/>
        <v>103249584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ХОЛДИНГ ВАРНА АД</v>
      </c>
      <c r="B1135" s="626" t="str">
        <f t="shared" si="64"/>
        <v>103249584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333</v>
      </c>
    </row>
    <row r="1136" spans="1:8">
      <c r="A1136" s="626" t="str">
        <f t="shared" si="63"/>
        <v>ХОЛДИНГ ВАРНА АД</v>
      </c>
      <c r="B1136" s="626" t="str">
        <f t="shared" si="64"/>
        <v>103249584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27680</v>
      </c>
    </row>
    <row r="1137" spans="1:8">
      <c r="A1137" s="626" t="str">
        <f t="shared" si="63"/>
        <v>ХОЛДИНГ ВАРНА АД</v>
      </c>
      <c r="B1137" s="626" t="str">
        <f t="shared" si="64"/>
        <v>103249584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ХОЛДИНГ ВАРНА АД</v>
      </c>
      <c r="B1138" s="626" t="str">
        <f t="shared" si="64"/>
        <v>103249584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ХОЛДИНГ ВАРНА АД</v>
      </c>
      <c r="B1139" s="626" t="str">
        <f t="shared" si="64"/>
        <v>103249584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ХОЛДИНГ ВАРНА АД</v>
      </c>
      <c r="B1140" s="626" t="str">
        <f t="shared" si="64"/>
        <v>103249584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ХОЛДИНГ ВАРНА АД</v>
      </c>
      <c r="B1141" s="626" t="str">
        <f t="shared" si="64"/>
        <v>103249584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ХОЛДИНГ ВАРНА АД</v>
      </c>
      <c r="B1142" s="626" t="str">
        <f t="shared" si="64"/>
        <v>103249584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ХОЛДИНГ ВАРНА АД</v>
      </c>
      <c r="B1143" s="626" t="str">
        <f t="shared" si="64"/>
        <v>103249584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ХОЛДИНГ ВАРНА АД</v>
      </c>
      <c r="B1144" s="626" t="str">
        <f t="shared" si="64"/>
        <v>103249584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ХОЛДИНГ ВАРНА АД</v>
      </c>
      <c r="B1145" s="626" t="str">
        <f t="shared" si="64"/>
        <v>103249584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ХОЛДИНГ ВАРНА АД</v>
      </c>
      <c r="B1146" s="626" t="str">
        <f t="shared" si="64"/>
        <v>103249584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ХОЛДИНГ ВАРНА АД</v>
      </c>
      <c r="B1147" s="626" t="str">
        <f t="shared" si="64"/>
        <v>103249584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ХОЛДИНГ ВАРНА АД</v>
      </c>
      <c r="B1148" s="626" t="str">
        <f t="shared" si="64"/>
        <v>103249584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ХОЛДИНГ ВАРНА АД</v>
      </c>
      <c r="B1149" s="626" t="str">
        <f t="shared" si="64"/>
        <v>103249584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ХОЛДИНГ ВАРНА АД</v>
      </c>
      <c r="B1150" s="626" t="str">
        <f t="shared" si="64"/>
        <v>103249584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ХОЛДИНГ ВАРНА АД</v>
      </c>
      <c r="B1151" s="626" t="str">
        <f t="shared" si="64"/>
        <v>103249584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ХОЛДИНГ ВАРНА АД</v>
      </c>
      <c r="B1152" s="626" t="str">
        <f t="shared" si="64"/>
        <v>103249584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ХОЛДИНГ ВАРНА АД</v>
      </c>
      <c r="B1153" s="626" t="str">
        <f t="shared" si="64"/>
        <v>103249584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ХОЛДИНГ ВАРНА АД</v>
      </c>
      <c r="B1154" s="626" t="str">
        <f t="shared" si="64"/>
        <v>103249584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ХОЛДИНГ ВАРНА АД</v>
      </c>
      <c r="B1155" s="626" t="str">
        <f t="shared" si="64"/>
        <v>103249584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ХОЛДИНГ ВАРНА АД</v>
      </c>
      <c r="B1156" s="626" t="str">
        <f t="shared" si="64"/>
        <v>103249584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ХОЛДИНГ ВАРНА АД</v>
      </c>
      <c r="B1157" s="626" t="str">
        <f t="shared" si="64"/>
        <v>103249584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ХОЛДИНГ ВАРНА АД</v>
      </c>
      <c r="B1158" s="626" t="str">
        <f t="shared" si="64"/>
        <v>103249584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ХОЛДИНГ ВАРНА АД</v>
      </c>
      <c r="B1159" s="626" t="str">
        <f t="shared" si="64"/>
        <v>103249584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ХОЛДИНГ ВАРНА АД</v>
      </c>
      <c r="B1160" s="626" t="str">
        <f t="shared" si="64"/>
        <v>103249584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ХОЛДИНГ ВАРНА АД</v>
      </c>
      <c r="B1161" s="626" t="str">
        <f t="shared" si="64"/>
        <v>103249584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ХОЛДИНГ ВАРНА АД</v>
      </c>
      <c r="B1162" s="626" t="str">
        <f t="shared" si="64"/>
        <v>103249584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ХОЛДИНГ ВАРНА АД</v>
      </c>
      <c r="B1163" s="626" t="str">
        <f t="shared" si="64"/>
        <v>103249584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ХОЛДИНГ ВАРНА АД</v>
      </c>
      <c r="B1164" s="626" t="str">
        <f t="shared" si="64"/>
        <v>103249584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ХОЛДИНГ ВАРНА АД</v>
      </c>
      <c r="B1165" s="626" t="str">
        <f t="shared" si="64"/>
        <v>103249584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ХОЛДИНГ ВАРНА АД</v>
      </c>
      <c r="B1166" s="626" t="str">
        <f t="shared" si="64"/>
        <v>103249584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ХОЛДИНГ ВАРНА АД</v>
      </c>
      <c r="B1167" s="626" t="str">
        <f t="shared" si="64"/>
        <v>103249584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ХОЛДИНГ ВАРНА АД</v>
      </c>
      <c r="B1168" s="626" t="str">
        <f t="shared" ref="B1168:B1195" si="67">pdeBulstat</f>
        <v>103249584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ХОЛДИНГ ВАРНА АД</v>
      </c>
      <c r="B1169" s="626" t="str">
        <f t="shared" si="67"/>
        <v>103249584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ХОЛДИНГ ВАРНА АД</v>
      </c>
      <c r="B1170" s="626" t="str">
        <f t="shared" si="67"/>
        <v>103249584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ХОЛДИНГ ВАРНА АД</v>
      </c>
      <c r="B1171" s="626" t="str">
        <f t="shared" si="67"/>
        <v>103249584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ХОЛДИНГ ВАРНА АД</v>
      </c>
      <c r="B1172" s="626" t="str">
        <f t="shared" si="67"/>
        <v>103249584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ХОЛДИНГ ВАРНА АД</v>
      </c>
      <c r="B1173" s="626" t="str">
        <f t="shared" si="67"/>
        <v>103249584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ХОЛДИНГ ВАРНА АД</v>
      </c>
      <c r="B1174" s="626" t="str">
        <f t="shared" si="67"/>
        <v>103249584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ХОЛДИНГ ВАРНА АД</v>
      </c>
      <c r="B1175" s="626" t="str">
        <f t="shared" si="67"/>
        <v>103249584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ХОЛДИНГ ВАРНА АД</v>
      </c>
      <c r="B1176" s="626" t="str">
        <f t="shared" si="67"/>
        <v>103249584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ХОЛДИНГ ВАРНА АД</v>
      </c>
      <c r="B1177" s="626" t="str">
        <f t="shared" si="67"/>
        <v>103249584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ХОЛДИНГ ВАРНА АД</v>
      </c>
      <c r="B1178" s="626" t="str">
        <f t="shared" si="67"/>
        <v>103249584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ХОЛДИНГ ВАРНА АД</v>
      </c>
      <c r="B1179" s="626" t="str">
        <f t="shared" si="67"/>
        <v>103249584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ХОЛДИНГ ВАРНА АД</v>
      </c>
      <c r="B1180" s="626" t="str">
        <f t="shared" si="67"/>
        <v>103249584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ХОЛДИНГ ВАРНА АД</v>
      </c>
      <c r="B1181" s="626" t="str">
        <f t="shared" si="67"/>
        <v>103249584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ХОЛДИНГ ВАРНА АД</v>
      </c>
      <c r="B1182" s="626" t="str">
        <f t="shared" si="67"/>
        <v>103249584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ХОЛДИНГ ВАРНА АД</v>
      </c>
      <c r="B1183" s="626" t="str">
        <f t="shared" si="67"/>
        <v>103249584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ХОЛДИНГ ВАРНА АД</v>
      </c>
      <c r="B1184" s="626" t="str">
        <f t="shared" si="67"/>
        <v>103249584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ХОЛДИНГ ВАРНА АД</v>
      </c>
      <c r="B1185" s="626" t="str">
        <f t="shared" si="67"/>
        <v>103249584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ХОЛДИНГ ВАРНА АД</v>
      </c>
      <c r="B1186" s="626" t="str">
        <f t="shared" si="67"/>
        <v>103249584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ХОЛДИНГ ВАРНА АД</v>
      </c>
      <c r="B1187" s="626" t="str">
        <f t="shared" si="67"/>
        <v>103249584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ХОЛДИНГ ВАРНА АД</v>
      </c>
      <c r="B1188" s="626" t="str">
        <f t="shared" si="67"/>
        <v>103249584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ХОЛДИНГ ВАРНА АД</v>
      </c>
      <c r="B1189" s="626" t="str">
        <f t="shared" si="67"/>
        <v>103249584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ХОЛДИНГ ВАРНА АД</v>
      </c>
      <c r="B1190" s="626" t="str">
        <f t="shared" si="67"/>
        <v>103249584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ХОЛДИНГ ВАРНА АД</v>
      </c>
      <c r="B1191" s="626" t="str">
        <f t="shared" si="67"/>
        <v>103249584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ХОЛДИНГ ВАРНА АД</v>
      </c>
      <c r="B1192" s="626" t="str">
        <f t="shared" si="67"/>
        <v>103249584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ХОЛДИНГ ВАРНА АД</v>
      </c>
      <c r="B1193" s="626" t="str">
        <f t="shared" si="67"/>
        <v>103249584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ХОЛДИНГ ВАРНА АД</v>
      </c>
      <c r="B1194" s="626" t="str">
        <f t="shared" si="67"/>
        <v>103249584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ХОЛДИНГ ВАРНА АД</v>
      </c>
      <c r="B1195" s="626" t="str">
        <f t="shared" si="67"/>
        <v>103249584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ХОЛДИНГ ВАРНА АД</v>
      </c>
      <c r="B1197" s="626" t="str">
        <f t="shared" ref="B1197:B1228" si="70">pdeBulstat</f>
        <v>103249584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ХОЛДИНГ ВАРНА АД</v>
      </c>
      <c r="B1198" s="626" t="str">
        <f t="shared" si="70"/>
        <v>103249584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ХОЛДИНГ ВАРНА АД</v>
      </c>
      <c r="B1199" s="626" t="str">
        <f t="shared" si="70"/>
        <v>103249584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ХОЛДИНГ ВАРНА АД</v>
      </c>
      <c r="B1200" s="626" t="str">
        <f t="shared" si="70"/>
        <v>103249584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ХОЛДИНГ ВАРНА АД</v>
      </c>
      <c r="B1201" s="626" t="str">
        <f t="shared" si="70"/>
        <v>103249584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ХОЛДИНГ ВАРНА АД</v>
      </c>
      <c r="B1202" s="626" t="str">
        <f t="shared" si="70"/>
        <v>103249584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ХОЛДИНГ ВАРНА АД</v>
      </c>
      <c r="B1203" s="626" t="str">
        <f t="shared" si="70"/>
        <v>103249584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ХОЛДИНГ ВАРНА АД</v>
      </c>
      <c r="B1204" s="626" t="str">
        <f t="shared" si="70"/>
        <v>103249584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ХОЛДИНГ ВАРНА АД</v>
      </c>
      <c r="B1205" s="626" t="str">
        <f t="shared" si="70"/>
        <v>103249584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ХОЛДИНГ ВАРНА АД</v>
      </c>
      <c r="B1206" s="626" t="str">
        <f t="shared" si="70"/>
        <v>103249584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ХОЛДИНГ ВАРНА АД</v>
      </c>
      <c r="B1207" s="626" t="str">
        <f t="shared" si="70"/>
        <v>103249584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ХОЛДИНГ ВАРНА АД</v>
      </c>
      <c r="B1208" s="626" t="str">
        <f t="shared" si="70"/>
        <v>103249584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ХОЛДИНГ ВАРНА АД</v>
      </c>
      <c r="B1209" s="626" t="str">
        <f t="shared" si="70"/>
        <v>103249584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ХОЛДИНГ ВАРНА АД</v>
      </c>
      <c r="B1210" s="626" t="str">
        <f t="shared" si="70"/>
        <v>103249584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ХОЛДИНГ ВАРНА АД</v>
      </c>
      <c r="B1211" s="626" t="str">
        <f t="shared" si="70"/>
        <v>103249584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ХОЛДИНГ ВАРНА АД</v>
      </c>
      <c r="B1212" s="626" t="str">
        <f t="shared" si="70"/>
        <v>103249584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ХОЛДИНГ ВАРНА АД</v>
      </c>
      <c r="B1213" s="626" t="str">
        <f t="shared" si="70"/>
        <v>103249584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ХОЛДИНГ ВАРНА АД</v>
      </c>
      <c r="B1214" s="626" t="str">
        <f t="shared" si="70"/>
        <v>103249584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ХОЛДИНГ ВАРНА АД</v>
      </c>
      <c r="B1215" s="626" t="str">
        <f t="shared" si="70"/>
        <v>103249584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ХОЛДИНГ ВАРНА АД</v>
      </c>
      <c r="B1216" s="626" t="str">
        <f t="shared" si="70"/>
        <v>103249584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ХОЛДИНГ ВАРНА АД</v>
      </c>
      <c r="B1217" s="626" t="str">
        <f t="shared" si="70"/>
        <v>103249584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ХОЛДИНГ ВАРНА АД</v>
      </c>
      <c r="B1218" s="626" t="str">
        <f t="shared" si="70"/>
        <v>103249584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ХОЛДИНГ ВАРНА АД</v>
      </c>
      <c r="B1219" s="626" t="str">
        <f t="shared" si="70"/>
        <v>103249584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ХОЛДИНГ ВАРНА АД</v>
      </c>
      <c r="B1220" s="626" t="str">
        <f t="shared" si="70"/>
        <v>103249584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ХОЛДИНГ ВАРНА АД</v>
      </c>
      <c r="B1221" s="626" t="str">
        <f t="shared" si="70"/>
        <v>103249584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ХОЛДИНГ ВАРНА АД</v>
      </c>
      <c r="B1222" s="626" t="str">
        <f t="shared" si="70"/>
        <v>103249584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ХОЛДИНГ ВАРНА АД</v>
      </c>
      <c r="B1223" s="626" t="str">
        <f t="shared" si="70"/>
        <v>103249584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ХОЛДИНГ ВАРНА АД</v>
      </c>
      <c r="B1224" s="626" t="str">
        <f t="shared" si="70"/>
        <v>103249584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ХОЛДИНГ ВАРНА АД</v>
      </c>
      <c r="B1225" s="626" t="str">
        <f t="shared" si="70"/>
        <v>103249584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ХОЛДИНГ ВАРНА АД</v>
      </c>
      <c r="B1226" s="626" t="str">
        <f t="shared" si="70"/>
        <v>103249584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ХОЛДИНГ ВАРНА АД</v>
      </c>
      <c r="B1227" s="626" t="str">
        <f t="shared" si="70"/>
        <v>103249584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ХОЛДИНГ ВАРНА АД</v>
      </c>
      <c r="B1228" s="626" t="str">
        <f t="shared" si="70"/>
        <v>103249584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ХОЛДИНГ ВАРНА АД</v>
      </c>
      <c r="B1229" s="626" t="str">
        <f t="shared" ref="B1229:B1260" si="73">pdeBulstat</f>
        <v>103249584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ХОЛДИНГ ВАРНА АД</v>
      </c>
      <c r="B1230" s="626" t="str">
        <f t="shared" si="73"/>
        <v>103249584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ХОЛДИНГ ВАРНА АД</v>
      </c>
      <c r="B1231" s="626" t="str">
        <f t="shared" si="73"/>
        <v>103249584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ХОЛДИНГ ВАРНА АД</v>
      </c>
      <c r="B1232" s="626" t="str">
        <f t="shared" si="73"/>
        <v>103249584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ХОЛДИНГ ВАРНА АД</v>
      </c>
      <c r="B1233" s="626" t="str">
        <f t="shared" si="73"/>
        <v>103249584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ХОЛДИНГ ВАРНА АД</v>
      </c>
      <c r="B1234" s="626" t="str">
        <f t="shared" si="73"/>
        <v>103249584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ХОЛДИНГ ВАРНА АД</v>
      </c>
      <c r="B1235" s="626" t="str">
        <f t="shared" si="73"/>
        <v>103249584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ХОЛДИНГ ВАРНА АД</v>
      </c>
      <c r="B1236" s="626" t="str">
        <f t="shared" si="73"/>
        <v>103249584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ХОЛДИНГ ВАРНА АД</v>
      </c>
      <c r="B1237" s="626" t="str">
        <f t="shared" si="73"/>
        <v>103249584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ХОЛДИНГ ВАРНА АД</v>
      </c>
      <c r="B1238" s="626" t="str">
        <f t="shared" si="73"/>
        <v>103249584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ХОЛДИНГ ВАРНА АД</v>
      </c>
      <c r="B1239" s="626" t="str">
        <f t="shared" si="73"/>
        <v>103249584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405</v>
      </c>
    </row>
    <row r="1240" spans="1:8">
      <c r="A1240" s="626" t="str">
        <f t="shared" si="72"/>
        <v>ХОЛДИНГ ВАРНА АД</v>
      </c>
      <c r="B1240" s="626" t="str">
        <f t="shared" si="73"/>
        <v>103249584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ХОЛДИНГ ВАРНА АД</v>
      </c>
      <c r="B1241" s="626" t="str">
        <f t="shared" si="73"/>
        <v>103249584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ХОЛДИНГ ВАРНА АД</v>
      </c>
      <c r="B1242" s="626" t="str">
        <f t="shared" si="73"/>
        <v>103249584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ХОЛДИНГ ВАРНА АД</v>
      </c>
      <c r="B1243" s="626" t="str">
        <f t="shared" si="73"/>
        <v>103249584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ХОЛДИНГ ВАРНА АД</v>
      </c>
      <c r="B1244" s="626" t="str">
        <f t="shared" si="73"/>
        <v>103249584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405</v>
      </c>
    </row>
    <row r="1245" spans="1:8">
      <c r="A1245" s="626" t="str">
        <f t="shared" si="72"/>
        <v>ХОЛДИНГ ВАРНА АД</v>
      </c>
      <c r="B1245" s="626" t="str">
        <f t="shared" si="73"/>
        <v>103249584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92</v>
      </c>
    </row>
    <row r="1246" spans="1:8">
      <c r="A1246" s="626" t="str">
        <f t="shared" si="72"/>
        <v>ХОЛДИНГ ВАРНА АД</v>
      </c>
      <c r="B1246" s="626" t="str">
        <f t="shared" si="73"/>
        <v>103249584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ХОЛДИНГ ВАРНА АД</v>
      </c>
      <c r="B1247" s="626" t="str">
        <f t="shared" si="73"/>
        <v>103249584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ХОЛДИНГ ВАРНА АД</v>
      </c>
      <c r="B1248" s="626" t="str">
        <f t="shared" si="73"/>
        <v>103249584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ХОЛДИНГ ВАРНА АД</v>
      </c>
      <c r="B1249" s="626" t="str">
        <f t="shared" si="73"/>
        <v>103249584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ХОЛДИНГ ВАРНА АД</v>
      </c>
      <c r="B1250" s="626" t="str">
        <f t="shared" si="73"/>
        <v>103249584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ХОЛДИНГ ВАРНА АД</v>
      </c>
      <c r="B1251" s="626" t="str">
        <f t="shared" si="73"/>
        <v>103249584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11120</v>
      </c>
    </row>
    <row r="1252" spans="1:8">
      <c r="A1252" s="626" t="str">
        <f t="shared" si="72"/>
        <v>ХОЛДИНГ ВАРНА АД</v>
      </c>
      <c r="B1252" s="626" t="str">
        <f t="shared" si="73"/>
        <v>103249584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11212</v>
      </c>
    </row>
    <row r="1253" spans="1:8">
      <c r="A1253" s="626" t="str">
        <f t="shared" si="72"/>
        <v>ХОЛДИНГ ВАРНА АД</v>
      </c>
      <c r="B1253" s="626" t="str">
        <f t="shared" si="73"/>
        <v>103249584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ХОЛДИНГ ВАРНА АД</v>
      </c>
      <c r="B1254" s="626" t="str">
        <f t="shared" si="73"/>
        <v>103249584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ХОЛДИНГ ВАРНА АД</v>
      </c>
      <c r="B1255" s="626" t="str">
        <f t="shared" si="73"/>
        <v>103249584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ХОЛДИНГ ВАРНА АД</v>
      </c>
      <c r="B1256" s="626" t="str">
        <f t="shared" si="73"/>
        <v>103249584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ХОЛДИНГ ВАРНА АД</v>
      </c>
      <c r="B1257" s="626" t="str">
        <f t="shared" si="73"/>
        <v>103249584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ХОЛДИНГ ВАРНА АД</v>
      </c>
      <c r="B1258" s="626" t="str">
        <f t="shared" si="73"/>
        <v>103249584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ХОЛДИНГ ВАРНА АД</v>
      </c>
      <c r="B1259" s="626" t="str">
        <f t="shared" si="73"/>
        <v>103249584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ХОЛДИНГ ВАРНА АД</v>
      </c>
      <c r="B1260" s="626" t="str">
        <f t="shared" si="73"/>
        <v>103249584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ХОЛДИНГ ВАРНА АД</v>
      </c>
      <c r="B1261" s="626" t="str">
        <f t="shared" ref="B1261:B1294" si="76">pdeBulstat</f>
        <v>103249584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ХОЛДИНГ ВАРНА АД</v>
      </c>
      <c r="B1262" s="626" t="str">
        <f t="shared" si="76"/>
        <v>103249584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ХОЛДИНГ ВАРНА АД</v>
      </c>
      <c r="B1263" s="626" t="str">
        <f t="shared" si="76"/>
        <v>103249584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ХОЛДИНГ ВАРНА АД</v>
      </c>
      <c r="B1264" s="626" t="str">
        <f t="shared" si="76"/>
        <v>103249584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ХОЛДИНГ ВАРНА АД</v>
      </c>
      <c r="B1265" s="626" t="str">
        <f t="shared" si="76"/>
        <v>103249584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ХОЛДИНГ ВАРНА АД</v>
      </c>
      <c r="B1266" s="626" t="str">
        <f t="shared" si="76"/>
        <v>103249584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ХОЛДИНГ ВАРНА АД</v>
      </c>
      <c r="B1267" s="626" t="str">
        <f t="shared" si="76"/>
        <v>103249584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ХОЛДИНГ ВАРНА АД</v>
      </c>
      <c r="B1268" s="626" t="str">
        <f t="shared" si="76"/>
        <v>103249584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ХОЛДИНГ ВАРНА АД</v>
      </c>
      <c r="B1269" s="626" t="str">
        <f t="shared" si="76"/>
        <v>103249584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ХОЛДИНГ ВАРНА АД</v>
      </c>
      <c r="B1270" s="626" t="str">
        <f t="shared" si="76"/>
        <v>103249584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ХОЛДИНГ ВАРНА АД</v>
      </c>
      <c r="B1271" s="626" t="str">
        <f t="shared" si="76"/>
        <v>103249584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ХОЛДИНГ ВАРНА АД</v>
      </c>
      <c r="B1272" s="626" t="str">
        <f t="shared" si="76"/>
        <v>103249584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ХОЛДИНГ ВАРНА АД</v>
      </c>
      <c r="B1273" s="626" t="str">
        <f t="shared" si="76"/>
        <v>103249584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ХОЛДИНГ ВАРНА АД</v>
      </c>
      <c r="B1274" s="626" t="str">
        <f t="shared" si="76"/>
        <v>103249584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ХОЛДИНГ ВАРНА АД</v>
      </c>
      <c r="B1275" s="626" t="str">
        <f t="shared" si="76"/>
        <v>103249584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ХОЛДИНГ ВАРНА АД</v>
      </c>
      <c r="B1276" s="626" t="str">
        <f t="shared" si="76"/>
        <v>103249584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ХОЛДИНГ ВАРНА АД</v>
      </c>
      <c r="B1277" s="626" t="str">
        <f t="shared" si="76"/>
        <v>103249584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ХОЛДИНГ ВАРНА АД</v>
      </c>
      <c r="B1278" s="626" t="str">
        <f t="shared" si="76"/>
        <v>103249584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ХОЛДИНГ ВАРНА АД</v>
      </c>
      <c r="B1279" s="626" t="str">
        <f t="shared" si="76"/>
        <v>103249584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ХОЛДИНГ ВАРНА АД</v>
      </c>
      <c r="B1280" s="626" t="str">
        <f t="shared" si="76"/>
        <v>103249584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ХОЛДИНГ ВАРНА АД</v>
      </c>
      <c r="B1281" s="626" t="str">
        <f t="shared" si="76"/>
        <v>103249584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405</v>
      </c>
    </row>
    <row r="1282" spans="1:8">
      <c r="A1282" s="626" t="str">
        <f t="shared" si="75"/>
        <v>ХОЛДИНГ ВАРНА АД</v>
      </c>
      <c r="B1282" s="626" t="str">
        <f t="shared" si="76"/>
        <v>103249584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ХОЛДИНГ ВАРНА АД</v>
      </c>
      <c r="B1283" s="626" t="str">
        <f t="shared" si="76"/>
        <v>103249584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ХОЛДИНГ ВАРНА АД</v>
      </c>
      <c r="B1284" s="626" t="str">
        <f t="shared" si="76"/>
        <v>103249584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ХОЛДИНГ ВАРНА АД</v>
      </c>
      <c r="B1285" s="626" t="str">
        <f t="shared" si="76"/>
        <v>103249584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ХОЛДИНГ ВАРНА АД</v>
      </c>
      <c r="B1286" s="626" t="str">
        <f t="shared" si="76"/>
        <v>103249584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405</v>
      </c>
    </row>
    <row r="1287" spans="1:8">
      <c r="A1287" s="626" t="str">
        <f t="shared" si="75"/>
        <v>ХОЛДИНГ ВАРНА АД</v>
      </c>
      <c r="B1287" s="626" t="str">
        <f t="shared" si="76"/>
        <v>103249584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92</v>
      </c>
    </row>
    <row r="1288" spans="1:8">
      <c r="A1288" s="626" t="str">
        <f t="shared" si="75"/>
        <v>ХОЛДИНГ ВАРНА АД</v>
      </c>
      <c r="B1288" s="626" t="str">
        <f t="shared" si="76"/>
        <v>103249584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ХОЛДИНГ ВАРНА АД</v>
      </c>
      <c r="B1289" s="626" t="str">
        <f t="shared" si="76"/>
        <v>103249584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ХОЛДИНГ ВАРНА АД</v>
      </c>
      <c r="B1290" s="626" t="str">
        <f t="shared" si="76"/>
        <v>103249584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ХОЛДИНГ ВАРНА АД</v>
      </c>
      <c r="B1291" s="626" t="str">
        <f t="shared" si="76"/>
        <v>103249584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ХОЛДИНГ ВАРНА АД</v>
      </c>
      <c r="B1292" s="626" t="str">
        <f t="shared" si="76"/>
        <v>103249584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ХОЛДИНГ ВАРНА АД</v>
      </c>
      <c r="B1293" s="626" t="str">
        <f t="shared" si="76"/>
        <v>103249584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11120</v>
      </c>
    </row>
    <row r="1294" spans="1:8">
      <c r="A1294" s="626" t="str">
        <f t="shared" si="75"/>
        <v>ХОЛДИНГ ВАРНА АД</v>
      </c>
      <c r="B1294" s="626" t="str">
        <f t="shared" si="76"/>
        <v>103249584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11212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ХОЛДИНГ ВАРНА АД</v>
      </c>
      <c r="B1296" s="626" t="str">
        <f t="shared" ref="B1296:B1335" si="79">pdeBulstat</f>
        <v>103249584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127479</v>
      </c>
    </row>
    <row r="1297" spans="1:8">
      <c r="A1297" s="626" t="str">
        <f t="shared" si="78"/>
        <v>ХОЛДИНГ ВАРНА АД</v>
      </c>
      <c r="B1297" s="626" t="str">
        <f t="shared" si="79"/>
        <v>103249584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ХОЛДИНГ ВАРНА АД</v>
      </c>
      <c r="B1298" s="626" t="str">
        <f t="shared" si="79"/>
        <v>103249584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ХОЛДИНГ ВАРНА АД</v>
      </c>
      <c r="B1299" s="626" t="str">
        <f t="shared" si="79"/>
        <v>103249584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ХОЛДИНГ ВАРНА АД</v>
      </c>
      <c r="B1300" s="626" t="str">
        <f t="shared" si="79"/>
        <v>103249584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127479</v>
      </c>
    </row>
    <row r="1301" spans="1:8">
      <c r="A1301" s="626" t="str">
        <f t="shared" si="78"/>
        <v>ХОЛДИНГ ВАРНА АД</v>
      </c>
      <c r="B1301" s="626" t="str">
        <f t="shared" si="79"/>
        <v>103249584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ХОЛДИНГ ВАРНА АД</v>
      </c>
      <c r="B1302" s="626" t="str">
        <f t="shared" si="79"/>
        <v>103249584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ХОЛДИНГ ВАРНА АД</v>
      </c>
      <c r="B1303" s="626" t="str">
        <f t="shared" si="79"/>
        <v>103249584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ХОЛДИНГ ВАРНА АД</v>
      </c>
      <c r="B1304" s="626" t="str">
        <f t="shared" si="79"/>
        <v>103249584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ХОЛДИНГ ВАРНА АД</v>
      </c>
      <c r="B1305" s="626" t="str">
        <f t="shared" si="79"/>
        <v>103249584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ХОЛДИНГ ВАРНА АД</v>
      </c>
      <c r="B1306" s="626" t="str">
        <f t="shared" si="79"/>
        <v>103249584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ХОЛДИНГ ВАРНА АД</v>
      </c>
      <c r="B1307" s="626" t="str">
        <f t="shared" si="79"/>
        <v>103249584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ХОЛДИНГ ВАРНА АД</v>
      </c>
      <c r="B1308" s="626" t="str">
        <f t="shared" si="79"/>
        <v>103249584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ХОЛДИНГ ВАРНА АД</v>
      </c>
      <c r="B1309" s="626" t="str">
        <f t="shared" si="79"/>
        <v>103249584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ХОЛДИНГ ВАРНА АД</v>
      </c>
      <c r="B1310" s="626" t="str">
        <f t="shared" si="79"/>
        <v>103249584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ХОЛДИНГ ВАРНА АД</v>
      </c>
      <c r="B1311" s="626" t="str">
        <f t="shared" si="79"/>
        <v>103249584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ХОЛДИНГ ВАРНА АД</v>
      </c>
      <c r="B1312" s="626" t="str">
        <f t="shared" si="79"/>
        <v>103249584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ХОЛДИНГ ВАРНА АД</v>
      </c>
      <c r="B1313" s="626" t="str">
        <f t="shared" si="79"/>
        <v>103249584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ХОЛДИНГ ВАРНА АД</v>
      </c>
      <c r="B1314" s="626" t="str">
        <f t="shared" si="79"/>
        <v>103249584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ХОЛДИНГ ВАРНА АД</v>
      </c>
      <c r="B1315" s="626" t="str">
        <f t="shared" si="79"/>
        <v>103249584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ХОЛДИНГ ВАРНА АД</v>
      </c>
      <c r="B1316" s="626" t="str">
        <f t="shared" si="79"/>
        <v>103249584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33391</v>
      </c>
    </row>
    <row r="1317" spans="1:8">
      <c r="A1317" s="626" t="str">
        <f t="shared" si="78"/>
        <v>ХОЛДИНГ ВАРНА АД</v>
      </c>
      <c r="B1317" s="626" t="str">
        <f t="shared" si="79"/>
        <v>103249584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ХОЛДИНГ ВАРНА АД</v>
      </c>
      <c r="B1318" s="626" t="str">
        <f t="shared" si="79"/>
        <v>103249584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ХОЛДИНГ ВАРНА АД</v>
      </c>
      <c r="B1319" s="626" t="str">
        <f t="shared" si="79"/>
        <v>103249584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ХОЛДИНГ ВАРНА АД</v>
      </c>
      <c r="B1320" s="626" t="str">
        <f t="shared" si="79"/>
        <v>103249584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33391</v>
      </c>
    </row>
    <row r="1321" spans="1:8">
      <c r="A1321" s="626" t="str">
        <f t="shared" si="78"/>
        <v>ХОЛДИНГ ВАРНА АД</v>
      </c>
      <c r="B1321" s="626" t="str">
        <f t="shared" si="79"/>
        <v>103249584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ХОЛДИНГ ВАРНА АД</v>
      </c>
      <c r="B1322" s="626" t="str">
        <f t="shared" si="79"/>
        <v>103249584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ХОЛДИНГ ВАРНА АД</v>
      </c>
      <c r="B1323" s="626" t="str">
        <f t="shared" si="79"/>
        <v>103249584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ХОЛДИНГ ВАРНА АД</v>
      </c>
      <c r="B1324" s="626" t="str">
        <f t="shared" si="79"/>
        <v>103249584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ХОЛДИНГ ВАРНА АД</v>
      </c>
      <c r="B1325" s="626" t="str">
        <f t="shared" si="79"/>
        <v>103249584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ХОЛДИНГ ВАРНА АД</v>
      </c>
      <c r="B1326" s="626" t="str">
        <f t="shared" si="79"/>
        <v>103249584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94088</v>
      </c>
    </row>
    <row r="1327" spans="1:8">
      <c r="A1327" s="626" t="str">
        <f t="shared" si="78"/>
        <v>ХОЛДИНГ ВАРНА АД</v>
      </c>
      <c r="B1327" s="626" t="str">
        <f t="shared" si="79"/>
        <v>103249584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ХОЛДИНГ ВАРНА АД</v>
      </c>
      <c r="B1328" s="626" t="str">
        <f t="shared" si="79"/>
        <v>103249584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ХОЛДИНГ ВАРНА АД</v>
      </c>
      <c r="B1329" s="626" t="str">
        <f t="shared" si="79"/>
        <v>103249584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ХОЛДИНГ ВАРНА АД</v>
      </c>
      <c r="B1330" s="626" t="str">
        <f t="shared" si="79"/>
        <v>103249584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94088</v>
      </c>
    </row>
    <row r="1331" spans="1:8">
      <c r="A1331" s="626" t="str">
        <f t="shared" si="78"/>
        <v>ХОЛДИНГ ВАРНА АД</v>
      </c>
      <c r="B1331" s="626" t="str">
        <f t="shared" si="79"/>
        <v>103249584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ХОЛДИНГ ВАРНА АД</v>
      </c>
      <c r="B1332" s="626" t="str">
        <f t="shared" si="79"/>
        <v>103249584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ХОЛДИНГ ВАРНА АД</v>
      </c>
      <c r="B1333" s="626" t="str">
        <f t="shared" si="79"/>
        <v>103249584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ХОЛДИНГ ВАРНА АД</v>
      </c>
      <c r="B1334" s="626" t="str">
        <f t="shared" si="79"/>
        <v>103249584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ХОЛДИНГ ВАРНА АД</v>
      </c>
      <c r="B1335" s="626" t="str">
        <f t="shared" si="79"/>
        <v>103249584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6" zoomScale="85" zoomScaleNormal="85" zoomScaleSheetLayoutView="70" workbookViewId="0">
      <selection activeCell="G71" sqref="G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ХОЛДИНГ ВАРНА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103249584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f>+'[1]Справка 6'!R11</f>
        <v>17139</v>
      </c>
      <c r="D12" s="159">
        <v>17139</v>
      </c>
      <c r="E12" s="74" t="s">
        <v>42</v>
      </c>
      <c r="F12" s="78" t="s">
        <v>43</v>
      </c>
      <c r="G12" s="160">
        <f>+'[1]4-Отчет за собствения капитал'!C34</f>
        <v>6486</v>
      </c>
      <c r="H12" s="159">
        <v>6486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f>+'[1]Справка 6'!R13</f>
        <v>13708</v>
      </c>
      <c r="D15" s="159">
        <v>14203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f>+'[1]Справка 6'!R15</f>
        <v>0</v>
      </c>
      <c r="D16" s="159">
        <v>7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f>+'[1]Справка 6'!R16</f>
        <v>35</v>
      </c>
      <c r="D17" s="159">
        <v>19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f>+'[1]Справка 6'!R17</f>
        <v>20092</v>
      </c>
      <c r="D18" s="159">
        <v>7848</v>
      </c>
      <c r="E18" s="428" t="s">
        <v>66</v>
      </c>
      <c r="F18" s="427" t="s">
        <v>67</v>
      </c>
      <c r="G18" s="544">
        <f>G12+G15+G16+G17</f>
        <v>6486</v>
      </c>
      <c r="H18" s="545">
        <f>H12+H15+H16+H17</f>
        <v>6486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f>+'[1]Справка 6'!R18</f>
        <v>96</v>
      </c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51070</v>
      </c>
      <c r="D20" s="533">
        <f>SUM(D12:D19)</f>
        <v>39216</v>
      </c>
      <c r="E20" s="74" t="s">
        <v>73</v>
      </c>
      <c r="F20" s="78" t="s">
        <v>74</v>
      </c>
      <c r="G20" s="160">
        <f>+'[1]4-Отчет за собствения капитал'!D34</f>
        <v>156816</v>
      </c>
      <c r="H20" s="159">
        <v>156816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f>+'[1]Справка 6'!R20</f>
        <v>4214</v>
      </c>
      <c r="D21" s="424">
        <v>4163</v>
      </c>
      <c r="E21" s="74" t="s">
        <v>77</v>
      </c>
      <c r="F21" s="78" t="s">
        <v>78</v>
      </c>
      <c r="G21" s="160">
        <f>+'[1]4-Отчет за собствения капитал'!E34</f>
        <v>490</v>
      </c>
      <c r="H21" s="159">
        <v>487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649</v>
      </c>
      <c r="H22" s="531">
        <f>SUM(H23:H25)</f>
        <v>649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f>+'[1]4-Отчет за собствения капитал'!F34</f>
        <v>649</v>
      </c>
      <c r="H23" s="159">
        <v>649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f>+'[1]4-Отчет за собствения капитал'!G34</f>
        <v>0</v>
      </c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v>2</v>
      </c>
      <c r="D25" s="159">
        <v>2</v>
      </c>
      <c r="E25" s="74" t="s">
        <v>92</v>
      </c>
      <c r="F25" s="78" t="s">
        <v>93</v>
      </c>
      <c r="G25" s="160">
        <f>+'[1]4-Отчет за собствения капитал'!H34</f>
        <v>0</v>
      </c>
      <c r="H25" s="159">
        <v>0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157955</v>
      </c>
      <c r="H26" s="533">
        <f>H20+H21+H22</f>
        <v>157952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2</v>
      </c>
      <c r="D28" s="533">
        <f>SUM(D24:D27)</f>
        <v>2</v>
      </c>
      <c r="E28" s="165" t="s">
        <v>103</v>
      </c>
      <c r="F28" s="78" t="s">
        <v>104</v>
      </c>
      <c r="G28" s="530">
        <f>SUM(G29:G31)</f>
        <v>43510</v>
      </c>
      <c r="H28" s="531">
        <f>SUM(H29:H31)</f>
        <v>38974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+H34</f>
        <v>43510</v>
      </c>
      <c r="H29" s="159">
        <v>38974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f>+'[1]2-Отчет за доходите'!C44</f>
        <v>4265</v>
      </c>
      <c r="H32" s="159">
        <v>4536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47775</v>
      </c>
      <c r="H34" s="533">
        <f>H28+H32+H33</f>
        <v>43510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127479</v>
      </c>
      <c r="D35" s="531">
        <f>SUM(D36:D39)</f>
        <v>124894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f>+'[1]Справка 6'!R31</f>
        <v>127479</v>
      </c>
      <c r="D36" s="159">
        <v>124894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212216</v>
      </c>
      <c r="H37" s="535">
        <f>H26+H18+H34</f>
        <v>207948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11744</v>
      </c>
      <c r="H45" s="159">
        <v>13342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127479</v>
      </c>
      <c r="D46" s="533">
        <f>D35+D40+D45</f>
        <v>124894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f>+'[1]Справка 6'!R40</f>
        <v>47243</v>
      </c>
      <c r="D48" s="159">
        <v>46723</v>
      </c>
      <c r="E48" s="164" t="s">
        <v>166</v>
      </c>
      <c r="F48" s="78" t="s">
        <v>167</v>
      </c>
      <c r="G48" s="160">
        <f>15558-31+1</f>
        <v>15528</v>
      </c>
      <c r="H48" s="159">
        <v>1956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f>75+333</f>
        <v>408</v>
      </c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27680</v>
      </c>
      <c r="H50" s="531">
        <f>SUM(H44:H49)</f>
        <v>15298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>
        <f>+'[1]Справка 6'!R39</f>
        <v>407</v>
      </c>
      <c r="D51" s="159">
        <v>402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47650</v>
      </c>
      <c r="D52" s="533">
        <f>SUM(D48:D51)</f>
        <v>47125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413</v>
      </c>
      <c r="D55" s="426">
        <v>695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230828</v>
      </c>
      <c r="D56" s="537">
        <f>D20+D21+D22+D28+D33+D46+D52+D54+D55</f>
        <v>216095</v>
      </c>
      <c r="E56" s="83" t="s">
        <v>193</v>
      </c>
      <c r="F56" s="82" t="s">
        <v>194</v>
      </c>
      <c r="G56" s="534">
        <f>G50+G52+G53+G54+G55</f>
        <v>27680</v>
      </c>
      <c r="H56" s="535">
        <f>H50+H52+H53+H54+H55</f>
        <v>15298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18358</v>
      </c>
      <c r="H59" s="159">
        <v>17856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978</v>
      </c>
      <c r="H60" s="159">
        <v>978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12770</v>
      </c>
      <c r="H61" s="531">
        <f>SUM(H62:H68)</f>
        <v>17365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f>2+1271</f>
        <v>1273</v>
      </c>
      <c r="H62" s="159">
        <v>3603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f>10036+511-135</f>
        <v>10412</v>
      </c>
      <c r="H63" s="159">
        <f>13205-3603+318</f>
        <v>9920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1021</v>
      </c>
      <c r="H64" s="159">
        <f>3789</f>
        <v>3789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64</v>
      </c>
      <c r="H66" s="159">
        <v>53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f>3139+10118</f>
        <v>13257</v>
      </c>
      <c r="D68" s="159">
        <f>7348+6659</f>
        <v>14007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f>1707-1029</f>
        <v>678</v>
      </c>
      <c r="D69" s="159">
        <v>6863</v>
      </c>
      <c r="E69" s="164" t="s">
        <v>98</v>
      </c>
      <c r="F69" s="78" t="s">
        <v>236</v>
      </c>
      <c r="G69" s="160">
        <v>34</v>
      </c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12622</v>
      </c>
      <c r="D71" s="159">
        <f>16582-7348</f>
        <v>9234</v>
      </c>
      <c r="E71" s="421" t="s">
        <v>66</v>
      </c>
      <c r="F71" s="79" t="s">
        <v>243</v>
      </c>
      <c r="G71" s="532">
        <f>G59+G60+G61+G69+G70</f>
        <v>32140</v>
      </c>
      <c r="H71" s="533">
        <f>H59+H60+H61+H69+H70</f>
        <v>36199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1029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784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27586</v>
      </c>
      <c r="D76" s="533">
        <f>SUM(D68:D75)</f>
        <v>30888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32140</v>
      </c>
      <c r="H79" s="535">
        <f>H71+H73+H75+H77</f>
        <v>36199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11212</v>
      </c>
      <c r="D83" s="159">
        <v>11334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11212</v>
      </c>
      <c r="D85" s="533">
        <f>D84+D83+D79</f>
        <v>11334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2410</v>
      </c>
      <c r="D89" s="159">
        <v>1128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2410</v>
      </c>
      <c r="D92" s="533">
        <f>SUM(D88:D91)</f>
        <v>1128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41208</v>
      </c>
      <c r="D94" s="537">
        <f>D65+D76+D85+D92+D93</f>
        <v>43350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272036</v>
      </c>
      <c r="D95" s="539">
        <f>D94+D56</f>
        <v>259445</v>
      </c>
      <c r="E95" s="191" t="s">
        <v>291</v>
      </c>
      <c r="F95" s="436" t="s">
        <v>292</v>
      </c>
      <c r="G95" s="538">
        <f>G37+G40+G56+G79</f>
        <v>272036</v>
      </c>
      <c r="H95" s="539">
        <f>H37+H40+H56+H79</f>
        <v>259445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6">
        <f>pdeReportingDate</f>
        <v>46108</v>
      </c>
      <c r="C98" s="636"/>
      <c r="D98" s="636"/>
      <c r="E98" s="636"/>
      <c r="F98" s="636"/>
      <c r="G98" s="636"/>
      <c r="H98" s="636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7" t="str">
        <f>authorName</f>
        <v>Ирина Р. Маркова-Гюрова</v>
      </c>
      <c r="C100" s="637"/>
      <c r="D100" s="637"/>
      <c r="E100" s="637"/>
      <c r="F100" s="637"/>
      <c r="G100" s="637"/>
      <c r="H100" s="637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6"/>
      <c r="B103" s="635" t="s">
        <v>294</v>
      </c>
      <c r="C103" s="635"/>
      <c r="D103" s="635"/>
      <c r="E103" s="635"/>
      <c r="M103" s="81"/>
    </row>
    <row r="104" spans="1:13" ht="21.75" customHeight="1">
      <c r="A104" s="616"/>
      <c r="B104" s="635" t="s">
        <v>294</v>
      </c>
      <c r="C104" s="635"/>
      <c r="D104" s="635"/>
      <c r="E104" s="635"/>
    </row>
    <row r="105" spans="1:13" ht="21.75" customHeight="1">
      <c r="A105" s="616"/>
      <c r="B105" s="635" t="s">
        <v>294</v>
      </c>
      <c r="C105" s="635"/>
      <c r="D105" s="635"/>
      <c r="E105" s="635"/>
      <c r="M105" s="81"/>
    </row>
    <row r="106" spans="1:13" ht="21.75" customHeight="1">
      <c r="A106" s="616"/>
      <c r="B106" s="635" t="s">
        <v>294</v>
      </c>
      <c r="C106" s="635"/>
      <c r="D106" s="635"/>
      <c r="E106" s="635"/>
    </row>
    <row r="107" spans="1:13" ht="21.75" customHeight="1">
      <c r="A107" s="616"/>
      <c r="B107" s="635"/>
      <c r="C107" s="635"/>
      <c r="D107" s="635"/>
      <c r="E107" s="635"/>
      <c r="M107" s="81"/>
    </row>
    <row r="108" spans="1:13" ht="21.75" customHeight="1">
      <c r="A108" s="616"/>
      <c r="B108" s="635"/>
      <c r="C108" s="635"/>
      <c r="D108" s="635"/>
      <c r="E108" s="635"/>
    </row>
    <row r="109" spans="1:13" ht="21.75" customHeight="1">
      <c r="A109" s="616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1:D22 C31:D31 C24:D27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70" zoomScaleNormal="70" zoomScaleSheetLayoutView="70" workbookViewId="0">
      <selection activeCell="G22" sqref="G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ВАРНА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103249584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88</v>
      </c>
      <c r="D12" s="276">
        <v>17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698</v>
      </c>
      <c r="D13" s="276">
        <v>508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536</v>
      </c>
      <c r="D14" s="276">
        <v>512</v>
      </c>
      <c r="E14" s="157" t="s">
        <v>312</v>
      </c>
      <c r="F14" s="202" t="s">
        <v>313</v>
      </c>
      <c r="G14" s="275">
        <v>1269</v>
      </c>
      <c r="H14" s="276">
        <v>1344</v>
      </c>
    </row>
    <row r="15" spans="1:9">
      <c r="A15" s="157" t="s">
        <v>314</v>
      </c>
      <c r="B15" s="155" t="s">
        <v>315</v>
      </c>
      <c r="C15" s="275">
        <v>457</v>
      </c>
      <c r="D15" s="276">
        <v>359</v>
      </c>
      <c r="E15" s="157" t="s">
        <v>98</v>
      </c>
      <c r="F15" s="202" t="s">
        <v>316</v>
      </c>
      <c r="G15" s="275">
        <v>10</v>
      </c>
      <c r="H15" s="276">
        <f>54+13+15</f>
        <v>82</v>
      </c>
    </row>
    <row r="16" spans="1:9">
      <c r="A16" s="157" t="s">
        <v>317</v>
      </c>
      <c r="B16" s="155" t="s">
        <v>318</v>
      </c>
      <c r="C16" s="275">
        <v>51</v>
      </c>
      <c r="D16" s="276">
        <v>37</v>
      </c>
      <c r="E16" s="198" t="s">
        <v>71</v>
      </c>
      <c r="F16" s="224" t="s">
        <v>319</v>
      </c>
      <c r="G16" s="559">
        <f>SUM(G12:G15)</f>
        <v>1279</v>
      </c>
      <c r="H16" s="560">
        <f>SUM(H12:H15)</f>
        <v>1426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129</v>
      </c>
      <c r="D19" s="276">
        <f>96+7+325</f>
        <v>428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1959</v>
      </c>
      <c r="D22" s="560">
        <f>SUM(D12:D18)+D19</f>
        <v>1861</v>
      </c>
      <c r="E22" s="157" t="s">
        <v>336</v>
      </c>
      <c r="F22" s="199" t="s">
        <v>337</v>
      </c>
      <c r="G22" s="275">
        <v>1511</v>
      </c>
      <c r="H22" s="276">
        <v>1709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911</v>
      </c>
      <c r="H23" s="276">
        <v>570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284+31</f>
        <v>315</v>
      </c>
      <c r="H24" s="276">
        <v>413</v>
      </c>
    </row>
    <row r="25" spans="1:8" ht="31.5">
      <c r="A25" s="157" t="s">
        <v>343</v>
      </c>
      <c r="B25" s="199" t="s">
        <v>344</v>
      </c>
      <c r="C25" s="275">
        <v>1487</v>
      </c>
      <c r="D25" s="276">
        <v>1655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f>54+12+3+52</f>
        <v>121</v>
      </c>
      <c r="D26" s="276">
        <f>19+106</f>
        <v>125</v>
      </c>
      <c r="E26" s="157" t="s">
        <v>349</v>
      </c>
      <c r="F26" s="199" t="s">
        <v>350</v>
      </c>
      <c r="G26" s="275">
        <f>51+1463+2584+3</f>
        <v>4101</v>
      </c>
      <c r="H26" s="276">
        <v>4474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6838</v>
      </c>
      <c r="H27" s="560">
        <f>SUM(H22:H26)</f>
        <v>7166</v>
      </c>
    </row>
    <row r="28" spans="1:8">
      <c r="A28" s="157" t="s">
        <v>98</v>
      </c>
      <c r="B28" s="199" t="s">
        <v>354</v>
      </c>
      <c r="C28" s="275">
        <v>3</v>
      </c>
      <c r="D28" s="276">
        <v>59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1611</v>
      </c>
      <c r="D29" s="560">
        <f>SUM(D25:D28)</f>
        <v>1839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3570</v>
      </c>
      <c r="D31" s="214">
        <f>D29+D22</f>
        <v>3700</v>
      </c>
      <c r="E31" s="211" t="s">
        <v>358</v>
      </c>
      <c r="F31" s="226" t="s">
        <v>359</v>
      </c>
      <c r="G31" s="213">
        <f>G16+G18+G27</f>
        <v>8117</v>
      </c>
      <c r="H31" s="214">
        <f>H16+H18+H27</f>
        <v>8592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4547</v>
      </c>
      <c r="D33" s="205">
        <f>IF((H31-D31)&gt;0,H31-D31,0)</f>
        <v>4892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3570</v>
      </c>
      <c r="D36" s="566">
        <f>D31-D34+D35</f>
        <v>3700</v>
      </c>
      <c r="E36" s="222" t="s">
        <v>374</v>
      </c>
      <c r="F36" s="216" t="s">
        <v>375</v>
      </c>
      <c r="G36" s="227">
        <f>G35-G34+G31</f>
        <v>8117</v>
      </c>
      <c r="H36" s="228">
        <f>H35-H34+H31</f>
        <v>8592</v>
      </c>
    </row>
    <row r="37" spans="1:8">
      <c r="A37" s="221" t="s">
        <v>376</v>
      </c>
      <c r="B37" s="193" t="s">
        <v>377</v>
      </c>
      <c r="C37" s="213">
        <f>IF((G36-C36)&gt;0,G36-C36,0)</f>
        <v>4547</v>
      </c>
      <c r="D37" s="214">
        <f>IF((H36-D36)&gt;0,H36-D36,0)</f>
        <v>4892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282</v>
      </c>
      <c r="D38" s="560">
        <f>D39+D40+D41</f>
        <v>356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282</v>
      </c>
      <c r="D40" s="276">
        <v>356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4265</v>
      </c>
      <c r="D42" s="205">
        <f>+IF((H36-D36-D38)&gt;0,H36-D36-D38,0)</f>
        <v>4536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4265</v>
      </c>
      <c r="D44" s="228">
        <f>IF(H42=0,IF(D42-D43&gt;0,D42-D43+H43,0),IF(H42-H43&lt;0,H43-H42+D42,0))</f>
        <v>4536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8117</v>
      </c>
      <c r="D45" s="562">
        <f>D36+D38+D42</f>
        <v>8592</v>
      </c>
      <c r="E45" s="230" t="s">
        <v>401</v>
      </c>
      <c r="F45" s="232" t="s">
        <v>402</v>
      </c>
      <c r="G45" s="561">
        <f>G42+G36</f>
        <v>8117</v>
      </c>
      <c r="H45" s="562">
        <f>H42+H36</f>
        <v>8592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6">
        <f>pdeReportingDate</f>
        <v>46108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7" t="str">
        <f>authorName</f>
        <v>Ирина Р. Маркова-Гюрова</v>
      </c>
      <c r="C52" s="637"/>
      <c r="D52" s="637"/>
      <c r="E52" s="637"/>
      <c r="F52" s="637"/>
      <c r="G52" s="637"/>
      <c r="H52" s="637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6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6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6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6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6"/>
      <c r="B59" s="635"/>
      <c r="C59" s="635"/>
      <c r="D59" s="635"/>
      <c r="E59" s="635"/>
      <c r="F59" s="512"/>
      <c r="G59" s="38"/>
      <c r="H59" s="35"/>
    </row>
    <row r="60" spans="1:13">
      <c r="A60" s="616"/>
      <c r="B60" s="635"/>
      <c r="C60" s="635"/>
      <c r="D60" s="635"/>
      <c r="E60" s="635"/>
      <c r="F60" s="512"/>
      <c r="G60" s="38"/>
      <c r="H60" s="35"/>
    </row>
    <row r="61" spans="1:13">
      <c r="A61" s="616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55" zoomScaleNormal="55" zoomScaleSheetLayoutView="80" workbookViewId="0">
      <selection activeCell="F57" sqref="F5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ВАРНА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103249584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1817</v>
      </c>
      <c r="D11" s="159">
        <v>1929</v>
      </c>
    </row>
    <row r="12" spans="1:13">
      <c r="A12" s="237" t="s">
        <v>409</v>
      </c>
      <c r="B12" s="147" t="s">
        <v>410</v>
      </c>
      <c r="C12" s="160">
        <v>-4082</v>
      </c>
      <c r="D12" s="159">
        <v>-1064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-496</v>
      </c>
      <c r="D14" s="159">
        <v>-380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1322</v>
      </c>
      <c r="D15" s="159">
        <v>-275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0</v>
      </c>
      <c r="D16" s="159">
        <v>-31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0</v>
      </c>
      <c r="D20" s="159">
        <v>-77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-1439</v>
      </c>
      <c r="D21" s="583">
        <f>SUM(D11:D20)</f>
        <v>102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-13432</v>
      </c>
      <c r="D23" s="159">
        <v>-818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-28909</v>
      </c>
      <c r="D25" s="159">
        <v>-51394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23152</v>
      </c>
      <c r="D26" s="159">
        <v>69658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195</v>
      </c>
      <c r="D27" s="159">
        <v>3492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0</v>
      </c>
      <c r="D28" s="159">
        <v>-425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12530</v>
      </c>
      <c r="D29" s="159">
        <v>5961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540</v>
      </c>
      <c r="D30" s="159">
        <v>10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-1138</v>
      </c>
      <c r="D32" s="159">
        <v>-27992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-7062</v>
      </c>
      <c r="D33" s="583">
        <f>SUM(D23:D32)</f>
        <v>-1508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14580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54414</v>
      </c>
      <c r="D37" s="159">
        <v>75504</v>
      </c>
    </row>
    <row r="38" spans="1:13">
      <c r="A38" s="237" t="s">
        <v>458</v>
      </c>
      <c r="B38" s="147" t="s">
        <v>459</v>
      </c>
      <c r="C38" s="160">
        <v>-57927</v>
      </c>
      <c r="D38" s="159">
        <v>-72360</v>
      </c>
    </row>
    <row r="39" spans="1:13">
      <c r="A39" s="237" t="s">
        <v>460</v>
      </c>
      <c r="B39" s="147" t="s">
        <v>461</v>
      </c>
      <c r="C39" s="160">
        <v>-12</v>
      </c>
      <c r="D39" s="159"/>
    </row>
    <row r="40" spans="1:13" ht="31.5">
      <c r="A40" s="237" t="s">
        <v>462</v>
      </c>
      <c r="B40" s="147" t="s">
        <v>463</v>
      </c>
      <c r="C40" s="160">
        <v>-1580</v>
      </c>
      <c r="D40" s="159">
        <v>-1811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308</v>
      </c>
      <c r="D42" s="159">
        <v>-65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9783</v>
      </c>
      <c r="D43" s="585">
        <f>SUM(D35:D42)</f>
        <v>1268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1282</v>
      </c>
      <c r="D44" s="266">
        <f>D43+D33+D21</f>
        <v>-138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f>+D46</f>
        <v>1128</v>
      </c>
      <c r="D45" s="268">
        <v>1266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2410</v>
      </c>
      <c r="D46" s="270">
        <f>D45+D44</f>
        <v>1128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6">
        <f>pdeReportingDate</f>
        <v>46108</v>
      </c>
      <c r="C54" s="636"/>
      <c r="D54" s="636"/>
      <c r="E54" s="636"/>
      <c r="F54" s="617"/>
      <c r="G54" s="617"/>
      <c r="H54" s="617"/>
      <c r="M54" s="81"/>
    </row>
    <row r="55" spans="1:13" s="35" customFormat="1">
      <c r="A55" s="614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5" t="s">
        <v>293</v>
      </c>
      <c r="B56" s="637" t="str">
        <f>authorName</f>
        <v>Ирина Р. Маркова-Гюрова</v>
      </c>
      <c r="C56" s="637"/>
      <c r="D56" s="637"/>
      <c r="E56" s="637"/>
      <c r="F56" s="66"/>
      <c r="G56" s="66"/>
      <c r="H56" s="66"/>
    </row>
    <row r="57" spans="1:13" s="35" customFormat="1">
      <c r="A57" s="615"/>
      <c r="B57" s="637"/>
      <c r="C57" s="637"/>
      <c r="D57" s="637"/>
      <c r="E57" s="637"/>
      <c r="F57" s="66"/>
      <c r="G57" s="66"/>
      <c r="H57" s="66"/>
    </row>
    <row r="58" spans="1:13" s="35" customFormat="1">
      <c r="A58" s="615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6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6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6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6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6"/>
      <c r="B63" s="635"/>
      <c r="C63" s="635"/>
      <c r="D63" s="635"/>
      <c r="E63" s="635"/>
      <c r="F63" s="512"/>
      <c r="G63" s="38"/>
      <c r="H63" s="35"/>
    </row>
    <row r="64" spans="1:13">
      <c r="A64" s="616"/>
      <c r="B64" s="635"/>
      <c r="C64" s="635"/>
      <c r="D64" s="635"/>
      <c r="E64" s="635"/>
      <c r="F64" s="512"/>
      <c r="G64" s="38"/>
      <c r="H64" s="35"/>
    </row>
    <row r="65" spans="1:8">
      <c r="A65" s="616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E31" sqref="E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ВАРНА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103249584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6486</v>
      </c>
      <c r="D13" s="519">
        <f>'1-Баланс'!H20</f>
        <v>156816</v>
      </c>
      <c r="E13" s="519">
        <f>'1-Баланс'!H21</f>
        <v>487</v>
      </c>
      <c r="F13" s="519">
        <f>'1-Баланс'!H23</f>
        <v>649</v>
      </c>
      <c r="G13" s="519">
        <f>'1-Баланс'!H24</f>
        <v>0</v>
      </c>
      <c r="H13" s="520"/>
      <c r="I13" s="519">
        <f>'1-Баланс'!H29+'1-Баланс'!H32</f>
        <v>43510</v>
      </c>
      <c r="J13" s="519">
        <f>'1-Баланс'!H30+'1-Баланс'!H33</f>
        <v>0</v>
      </c>
      <c r="K13" s="520"/>
      <c r="L13" s="519">
        <f>SUM(C13:K13)</f>
        <v>207948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6486</v>
      </c>
      <c r="D17" s="519">
        <f t="shared" ref="D17:M17" si="2">D13+D14</f>
        <v>156816</v>
      </c>
      <c r="E17" s="519">
        <f t="shared" si="2"/>
        <v>487</v>
      </c>
      <c r="F17" s="519">
        <f t="shared" si="2"/>
        <v>649</v>
      </c>
      <c r="G17" s="519">
        <f t="shared" si="2"/>
        <v>0</v>
      </c>
      <c r="H17" s="519">
        <f t="shared" si="2"/>
        <v>0</v>
      </c>
      <c r="I17" s="519">
        <f t="shared" si="2"/>
        <v>43510</v>
      </c>
      <c r="J17" s="519">
        <f t="shared" si="2"/>
        <v>0</v>
      </c>
      <c r="K17" s="519">
        <f t="shared" si="2"/>
        <v>0</v>
      </c>
      <c r="L17" s="519">
        <f t="shared" si="1"/>
        <v>207948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4265</v>
      </c>
      <c r="J18" s="519">
        <f>+'1-Баланс'!G33</f>
        <v>0</v>
      </c>
      <c r="K18" s="520"/>
      <c r="L18" s="519">
        <f t="shared" si="1"/>
        <v>4265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>
        <v>3</v>
      </c>
      <c r="F30" s="275"/>
      <c r="G30" s="275"/>
      <c r="H30" s="275"/>
      <c r="I30" s="275"/>
      <c r="J30" s="275"/>
      <c r="K30" s="275"/>
      <c r="L30" s="519">
        <f t="shared" si="1"/>
        <v>3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6486</v>
      </c>
      <c r="D31" s="519">
        <f t="shared" ref="D31:M31" si="6">D19+D22+D23+D26+D30+D29+D17+D18</f>
        <v>156816</v>
      </c>
      <c r="E31" s="519">
        <f t="shared" si="6"/>
        <v>490</v>
      </c>
      <c r="F31" s="519">
        <f t="shared" si="6"/>
        <v>649</v>
      </c>
      <c r="G31" s="519">
        <f t="shared" si="6"/>
        <v>0</v>
      </c>
      <c r="H31" s="519">
        <f t="shared" si="6"/>
        <v>0</v>
      </c>
      <c r="I31" s="519">
        <f t="shared" si="6"/>
        <v>47775</v>
      </c>
      <c r="J31" s="519">
        <f t="shared" si="6"/>
        <v>0</v>
      </c>
      <c r="K31" s="519">
        <f t="shared" si="6"/>
        <v>0</v>
      </c>
      <c r="L31" s="519">
        <f t="shared" si="1"/>
        <v>212216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6486</v>
      </c>
      <c r="D34" s="522">
        <f t="shared" si="7"/>
        <v>156816</v>
      </c>
      <c r="E34" s="522">
        <f t="shared" si="7"/>
        <v>490</v>
      </c>
      <c r="F34" s="522">
        <f t="shared" si="7"/>
        <v>649</v>
      </c>
      <c r="G34" s="522">
        <f t="shared" si="7"/>
        <v>0</v>
      </c>
      <c r="H34" s="522">
        <f t="shared" si="7"/>
        <v>0</v>
      </c>
      <c r="I34" s="522">
        <f t="shared" si="7"/>
        <v>47775</v>
      </c>
      <c r="J34" s="522">
        <f t="shared" si="7"/>
        <v>0</v>
      </c>
      <c r="K34" s="522">
        <f t="shared" si="7"/>
        <v>0</v>
      </c>
      <c r="L34" s="522">
        <f t="shared" si="1"/>
        <v>212216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6">
        <f>pdeReportingDate</f>
        <v>46108</v>
      </c>
      <c r="C38" s="636"/>
      <c r="D38" s="636"/>
      <c r="E38" s="636"/>
      <c r="F38" s="636"/>
      <c r="G38" s="636"/>
      <c r="H38" s="636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7" t="str">
        <f>authorName</f>
        <v>Ирина Р. Маркова-Гюрова</v>
      </c>
      <c r="C40" s="637"/>
      <c r="D40" s="637"/>
      <c r="E40" s="637"/>
      <c r="F40" s="637"/>
      <c r="G40" s="637"/>
      <c r="H40" s="637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6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6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6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6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6"/>
      <c r="B47" s="635"/>
      <c r="C47" s="635"/>
      <c r="D47" s="635"/>
      <c r="E47" s="635"/>
      <c r="F47" s="512"/>
      <c r="G47" s="38"/>
      <c r="H47" s="35"/>
    </row>
    <row r="48" spans="1:13">
      <c r="A48" s="616"/>
      <c r="B48" s="635"/>
      <c r="C48" s="635"/>
      <c r="D48" s="635"/>
      <c r="E48" s="635"/>
      <c r="F48" s="512"/>
      <c r="G48" s="38"/>
      <c r="H48" s="35"/>
    </row>
    <row r="49" spans="1:8">
      <c r="A49" s="616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A22" sqref="A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ХОЛДИНГ ВАРНА АД</v>
      </c>
      <c r="B3" s="49"/>
      <c r="C3" s="16"/>
      <c r="D3" s="19"/>
    </row>
    <row r="4" spans="1:7">
      <c r="A4" s="62" t="str">
        <f>CONCATENATE("ЕИК по БУЛСТАТ: ", pdeBulstat)</f>
        <v>ЕИК по БУЛСТАТ: 103249584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4964</v>
      </c>
      <c r="D12" s="77">
        <v>87.13</v>
      </c>
      <c r="E12" s="77"/>
      <c r="F12" s="417">
        <f>C12-E12</f>
        <v>4964</v>
      </c>
      <c r="G12" s="621"/>
    </row>
    <row r="13" spans="1:7">
      <c r="A13" s="600" t="s">
        <v>1003</v>
      </c>
      <c r="B13" s="601"/>
      <c r="C13" s="77">
        <v>238</v>
      </c>
      <c r="D13" s="77">
        <v>95</v>
      </c>
      <c r="E13" s="77"/>
      <c r="F13" s="417">
        <f t="shared" ref="F13:F26" si="0">C13-E13</f>
        <v>238</v>
      </c>
    </row>
    <row r="14" spans="1:7">
      <c r="A14" s="600" t="s">
        <v>1004</v>
      </c>
      <c r="B14" s="601"/>
      <c r="C14" s="77">
        <v>5</v>
      </c>
      <c r="D14" s="77">
        <v>100</v>
      </c>
      <c r="E14" s="77"/>
      <c r="F14" s="417">
        <f t="shared" si="0"/>
        <v>5</v>
      </c>
    </row>
    <row r="15" spans="1:7">
      <c r="A15" s="600" t="s">
        <v>1005</v>
      </c>
      <c r="B15" s="601"/>
      <c r="C15" s="77">
        <v>11</v>
      </c>
      <c r="D15" s="77">
        <v>100</v>
      </c>
      <c r="E15" s="77"/>
      <c r="F15" s="417">
        <f t="shared" si="0"/>
        <v>11</v>
      </c>
    </row>
    <row r="16" spans="1:7">
      <c r="A16" s="600" t="s">
        <v>1006</v>
      </c>
      <c r="B16" s="601"/>
      <c r="C16" s="77">
        <v>44628</v>
      </c>
      <c r="D16" s="77">
        <v>100</v>
      </c>
      <c r="E16" s="77"/>
      <c r="F16" s="417">
        <f t="shared" si="0"/>
        <v>44628</v>
      </c>
    </row>
    <row r="17" spans="1:8">
      <c r="A17" s="600" t="s">
        <v>1007</v>
      </c>
      <c r="B17" s="601"/>
      <c r="C17" s="77">
        <v>33391</v>
      </c>
      <c r="D17" s="77">
        <v>52</v>
      </c>
      <c r="E17" s="77">
        <v>33391</v>
      </c>
      <c r="F17" s="417">
        <f t="shared" si="0"/>
        <v>0</v>
      </c>
    </row>
    <row r="18" spans="1:8">
      <c r="A18" s="600" t="s">
        <v>1008</v>
      </c>
      <c r="B18" s="601"/>
      <c r="C18" s="77">
        <v>35055</v>
      </c>
      <c r="D18" s="77">
        <v>100</v>
      </c>
      <c r="E18" s="77"/>
      <c r="F18" s="417">
        <f t="shared" si="0"/>
        <v>35055</v>
      </c>
    </row>
    <row r="19" spans="1:8">
      <c r="A19" s="600" t="s">
        <v>1009</v>
      </c>
      <c r="B19" s="601"/>
      <c r="C19" s="77">
        <v>4521</v>
      </c>
      <c r="D19" s="77">
        <v>95</v>
      </c>
      <c r="E19" s="77"/>
      <c r="F19" s="417">
        <f t="shared" si="0"/>
        <v>4521</v>
      </c>
    </row>
    <row r="20" spans="1:8">
      <c r="A20" s="600" t="s">
        <v>1010</v>
      </c>
      <c r="B20" s="601"/>
      <c r="C20" s="77">
        <v>3419</v>
      </c>
      <c r="D20" s="77">
        <v>100</v>
      </c>
      <c r="E20" s="77"/>
      <c r="F20" s="417">
        <f t="shared" si="0"/>
        <v>3419</v>
      </c>
    </row>
    <row r="21" spans="1:8">
      <c r="A21" s="600" t="s">
        <v>1011</v>
      </c>
      <c r="B21" s="601"/>
      <c r="C21" s="77">
        <v>5</v>
      </c>
      <c r="D21" s="77">
        <v>100</v>
      </c>
      <c r="E21" s="77"/>
      <c r="F21" s="417">
        <f t="shared" si="0"/>
        <v>5</v>
      </c>
    </row>
    <row r="22" spans="1:8">
      <c r="A22" s="600" t="s">
        <v>1012</v>
      </c>
      <c r="B22" s="601"/>
      <c r="C22" s="77">
        <v>1242</v>
      </c>
      <c r="D22" s="77">
        <v>100</v>
      </c>
      <c r="E22" s="77"/>
      <c r="F22" s="417">
        <f t="shared" si="0"/>
        <v>1242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127479</v>
      </c>
      <c r="D27" s="419"/>
      <c r="E27" s="419">
        <f>SUM(E12:E26)</f>
        <v>33391</v>
      </c>
      <c r="F27" s="419">
        <f>SUM(F12:F26)</f>
        <v>94088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127479</v>
      </c>
      <c r="D79" s="419"/>
      <c r="E79" s="419">
        <f>E78+E61+E44+E27</f>
        <v>33391</v>
      </c>
      <c r="F79" s="419">
        <f>F78+F61+F44+F27</f>
        <v>94088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6">
        <f>pdeReportingDate</f>
        <v>46108</v>
      </c>
      <c r="C151" s="636"/>
      <c r="D151" s="636"/>
      <c r="E151" s="636"/>
      <c r="F151" s="636"/>
      <c r="G151" s="636"/>
      <c r="H151" s="636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7" t="str">
        <f>authorName</f>
        <v>Ирина Р. Маркова-Гюрова</v>
      </c>
      <c r="C153" s="637"/>
      <c r="D153" s="637"/>
      <c r="E153" s="637"/>
      <c r="F153" s="637"/>
      <c r="G153" s="637"/>
      <c r="H153" s="637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6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6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6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6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6"/>
      <c r="B160" s="635"/>
      <c r="C160" s="635"/>
      <c r="D160" s="635"/>
      <c r="E160" s="635"/>
      <c r="F160" s="512"/>
      <c r="G160" s="38"/>
      <c r="H160" s="35"/>
    </row>
    <row r="161" spans="1:8">
      <c r="A161" s="616"/>
      <c r="B161" s="635"/>
      <c r="C161" s="635"/>
      <c r="D161" s="635"/>
      <c r="E161" s="635"/>
      <c r="F161" s="512"/>
      <c r="G161" s="38"/>
      <c r="H161" s="35"/>
    </row>
    <row r="162" spans="1:8">
      <c r="A162" s="616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K26" sqref="K2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ВАРНА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103249584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17139</v>
      </c>
      <c r="E11" s="287"/>
      <c r="F11" s="287"/>
      <c r="G11" s="283">
        <f>D11+E11-F11</f>
        <v>17139</v>
      </c>
      <c r="H11" s="287"/>
      <c r="I11" s="287"/>
      <c r="J11" s="283">
        <f>G11+H11-I11</f>
        <v>17139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17139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0</v>
      </c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21637</v>
      </c>
      <c r="E13" s="287">
        <v>1</v>
      </c>
      <c r="F13" s="287"/>
      <c r="G13" s="283">
        <f t="shared" si="2"/>
        <v>21638</v>
      </c>
      <c r="H13" s="287"/>
      <c r="I13" s="287"/>
      <c r="J13" s="283">
        <f t="shared" si="3"/>
        <v>21638</v>
      </c>
      <c r="K13" s="287">
        <v>7434</v>
      </c>
      <c r="L13" s="287">
        <v>496</v>
      </c>
      <c r="M13" s="287"/>
      <c r="N13" s="283">
        <f t="shared" si="4"/>
        <v>7930</v>
      </c>
      <c r="O13" s="287"/>
      <c r="P13" s="287"/>
      <c r="Q13" s="283">
        <f t="shared" si="0"/>
        <v>7930</v>
      </c>
      <c r="R13" s="297">
        <f t="shared" si="1"/>
        <v>13708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62</v>
      </c>
      <c r="E15" s="287"/>
      <c r="F15" s="287"/>
      <c r="G15" s="283">
        <f t="shared" si="2"/>
        <v>62</v>
      </c>
      <c r="H15" s="287"/>
      <c r="I15" s="287"/>
      <c r="J15" s="283">
        <f t="shared" si="3"/>
        <v>62</v>
      </c>
      <c r="K15" s="287">
        <v>55</v>
      </c>
      <c r="L15" s="287">
        <v>7</v>
      </c>
      <c r="M15" s="287"/>
      <c r="N15" s="283">
        <f t="shared" si="4"/>
        <v>62</v>
      </c>
      <c r="O15" s="287"/>
      <c r="P15" s="287"/>
      <c r="Q15" s="283">
        <f t="shared" si="0"/>
        <v>62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129</v>
      </c>
      <c r="E16" s="287">
        <v>26</v>
      </c>
      <c r="F16" s="287">
        <v>11</v>
      </c>
      <c r="G16" s="283">
        <f t="shared" si="2"/>
        <v>144</v>
      </c>
      <c r="H16" s="287"/>
      <c r="I16" s="287"/>
      <c r="J16" s="283">
        <f t="shared" si="3"/>
        <v>144</v>
      </c>
      <c r="K16" s="287">
        <v>110</v>
      </c>
      <c r="L16" s="287">
        <v>10</v>
      </c>
      <c r="M16" s="287">
        <v>11</v>
      </c>
      <c r="N16" s="283">
        <f t="shared" si="4"/>
        <v>109</v>
      </c>
      <c r="O16" s="287"/>
      <c r="P16" s="287"/>
      <c r="Q16" s="283">
        <f t="shared" si="0"/>
        <v>109</v>
      </c>
      <c r="R16" s="297">
        <f t="shared" si="1"/>
        <v>35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7848</v>
      </c>
      <c r="E17" s="287">
        <v>12244</v>
      </c>
      <c r="F17" s="287"/>
      <c r="G17" s="283">
        <f t="shared" si="2"/>
        <v>20092</v>
      </c>
      <c r="H17" s="287"/>
      <c r="I17" s="287"/>
      <c r="J17" s="283">
        <f t="shared" si="3"/>
        <v>20092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20092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0</v>
      </c>
      <c r="E18" s="287">
        <v>119</v>
      </c>
      <c r="F18" s="287"/>
      <c r="G18" s="283">
        <f t="shared" si="2"/>
        <v>119</v>
      </c>
      <c r="H18" s="287"/>
      <c r="I18" s="287"/>
      <c r="J18" s="283">
        <f t="shared" si="3"/>
        <v>119</v>
      </c>
      <c r="K18" s="287"/>
      <c r="L18" s="287">
        <v>23</v>
      </c>
      <c r="M18" s="287"/>
      <c r="N18" s="283">
        <f t="shared" si="4"/>
        <v>23</v>
      </c>
      <c r="O18" s="287"/>
      <c r="P18" s="287"/>
      <c r="Q18" s="283">
        <f t="shared" si="0"/>
        <v>23</v>
      </c>
      <c r="R18" s="297">
        <f t="shared" si="1"/>
        <v>96</v>
      </c>
    </row>
    <row r="19" spans="1:18">
      <c r="A19" s="296"/>
      <c r="B19" s="281" t="s">
        <v>553</v>
      </c>
      <c r="C19" s="129" t="s">
        <v>616</v>
      </c>
      <c r="D19" s="288">
        <f>SUM(D11:D18)</f>
        <v>46815</v>
      </c>
      <c r="E19" s="288">
        <f>SUM(E11:E18)</f>
        <v>12390</v>
      </c>
      <c r="F19" s="288">
        <f>SUM(F11:F18)</f>
        <v>11</v>
      </c>
      <c r="G19" s="283">
        <f t="shared" si="2"/>
        <v>59194</v>
      </c>
      <c r="H19" s="288">
        <f>SUM(H11:H18)</f>
        <v>0</v>
      </c>
      <c r="I19" s="288">
        <f>SUM(I11:I18)</f>
        <v>0</v>
      </c>
      <c r="J19" s="283">
        <f t="shared" si="3"/>
        <v>59194</v>
      </c>
      <c r="K19" s="288">
        <f>SUM(K11:K18)</f>
        <v>7599</v>
      </c>
      <c r="L19" s="288">
        <f>SUM(L11:L18)</f>
        <v>536</v>
      </c>
      <c r="M19" s="288">
        <f>SUM(M11:M18)</f>
        <v>11</v>
      </c>
      <c r="N19" s="283">
        <f t="shared" si="4"/>
        <v>8124</v>
      </c>
      <c r="O19" s="288">
        <f>SUM(O11:O18)</f>
        <v>0</v>
      </c>
      <c r="P19" s="288">
        <f>SUM(P11:P18)</f>
        <v>0</v>
      </c>
      <c r="Q19" s="283">
        <f t="shared" si="0"/>
        <v>8124</v>
      </c>
      <c r="R19" s="297">
        <f t="shared" si="1"/>
        <v>51070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4163</v>
      </c>
      <c r="E20" s="287"/>
      <c r="F20" s="287"/>
      <c r="G20" s="283">
        <f t="shared" si="2"/>
        <v>4163</v>
      </c>
      <c r="H20" s="287">
        <v>51</v>
      </c>
      <c r="I20" s="287"/>
      <c r="J20" s="283">
        <f t="shared" si="3"/>
        <v>4214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4214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17</v>
      </c>
      <c r="L25" s="287"/>
      <c r="M25" s="287"/>
      <c r="N25" s="283">
        <f t="shared" si="4"/>
        <v>17</v>
      </c>
      <c r="O25" s="287"/>
      <c r="P25" s="287"/>
      <c r="Q25" s="283">
        <f t="shared" si="0"/>
        <v>17</v>
      </c>
      <c r="R25" s="297">
        <f t="shared" si="1"/>
        <v>2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19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19</v>
      </c>
      <c r="H28" s="290">
        <f t="shared" si="5"/>
        <v>0</v>
      </c>
      <c r="I28" s="290">
        <f t="shared" si="5"/>
        <v>0</v>
      </c>
      <c r="J28" s="291">
        <f t="shared" si="3"/>
        <v>19</v>
      </c>
      <c r="K28" s="290">
        <f t="shared" si="5"/>
        <v>17</v>
      </c>
      <c r="L28" s="290">
        <f t="shared" si="5"/>
        <v>0</v>
      </c>
      <c r="M28" s="290">
        <f t="shared" si="5"/>
        <v>0</v>
      </c>
      <c r="N28" s="291">
        <f t="shared" si="4"/>
        <v>17</v>
      </c>
      <c r="O28" s="290">
        <f t="shared" si="5"/>
        <v>0</v>
      </c>
      <c r="P28" s="290">
        <f t="shared" si="5"/>
        <v>0</v>
      </c>
      <c r="Q28" s="291">
        <f t="shared" si="0"/>
        <v>17</v>
      </c>
      <c r="R28" s="300">
        <f t="shared" si="1"/>
        <v>2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124894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124894</v>
      </c>
      <c r="H30" s="293">
        <f t="shared" si="6"/>
        <v>2585</v>
      </c>
      <c r="I30" s="293">
        <f t="shared" si="6"/>
        <v>0</v>
      </c>
      <c r="J30" s="293">
        <f t="shared" si="3"/>
        <v>127479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127479</v>
      </c>
    </row>
    <row r="31" spans="1:18">
      <c r="A31" s="296"/>
      <c r="B31" s="280" t="s">
        <v>127</v>
      </c>
      <c r="C31" s="126" t="s">
        <v>637</v>
      </c>
      <c r="D31" s="287">
        <v>124894</v>
      </c>
      <c r="E31" s="287"/>
      <c r="F31" s="287"/>
      <c r="G31" s="283">
        <f t="shared" si="2"/>
        <v>124894</v>
      </c>
      <c r="H31" s="287">
        <v>2585</v>
      </c>
      <c r="I31" s="287"/>
      <c r="J31" s="283">
        <f t="shared" si="3"/>
        <v>127479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127479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402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402</v>
      </c>
      <c r="H35" s="283">
        <f t="shared" si="9"/>
        <v>5</v>
      </c>
      <c r="I35" s="283">
        <f t="shared" si="9"/>
        <v>0</v>
      </c>
      <c r="J35" s="283">
        <f t="shared" si="3"/>
        <v>407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407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>
        <v>402</v>
      </c>
      <c r="E39" s="287"/>
      <c r="F39" s="287"/>
      <c r="G39" s="283">
        <f t="shared" si="2"/>
        <v>402</v>
      </c>
      <c r="H39" s="287">
        <v>5</v>
      </c>
      <c r="I39" s="287"/>
      <c r="J39" s="283">
        <f t="shared" si="3"/>
        <v>407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407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46723</v>
      </c>
      <c r="E40" s="287">
        <v>520</v>
      </c>
      <c r="F40" s="287"/>
      <c r="G40" s="283">
        <f t="shared" si="2"/>
        <v>47243</v>
      </c>
      <c r="H40" s="287"/>
      <c r="I40" s="287"/>
      <c r="J40" s="283">
        <f t="shared" si="3"/>
        <v>47243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47243</v>
      </c>
    </row>
    <row r="41" spans="1:18">
      <c r="A41" s="296"/>
      <c r="B41" s="281" t="s">
        <v>651</v>
      </c>
      <c r="C41" s="129" t="s">
        <v>652</v>
      </c>
      <c r="D41" s="288">
        <f>D30+D35+D40</f>
        <v>172019</v>
      </c>
      <c r="E41" s="288">
        <f t="shared" ref="E41:P41" si="10">E30+E35+E40</f>
        <v>520</v>
      </c>
      <c r="F41" s="288">
        <f t="shared" si="10"/>
        <v>0</v>
      </c>
      <c r="G41" s="283">
        <f t="shared" si="2"/>
        <v>172539</v>
      </c>
      <c r="H41" s="288">
        <f t="shared" si="10"/>
        <v>2590</v>
      </c>
      <c r="I41" s="288">
        <f t="shared" si="10"/>
        <v>0</v>
      </c>
      <c r="J41" s="283">
        <f t="shared" si="3"/>
        <v>175129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175129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223016</v>
      </c>
      <c r="E43" s="306">
        <f>E19+E20+E22+E28+E41+E42</f>
        <v>12910</v>
      </c>
      <c r="F43" s="306">
        <f t="shared" ref="F43:R43" si="11">F19+F20+F22+F28+F41+F42</f>
        <v>11</v>
      </c>
      <c r="G43" s="306">
        <f t="shared" si="11"/>
        <v>235915</v>
      </c>
      <c r="H43" s="306">
        <f t="shared" si="11"/>
        <v>2641</v>
      </c>
      <c r="I43" s="306">
        <f t="shared" si="11"/>
        <v>0</v>
      </c>
      <c r="J43" s="306">
        <f t="shared" si="11"/>
        <v>238556</v>
      </c>
      <c r="K43" s="306">
        <f t="shared" si="11"/>
        <v>7616</v>
      </c>
      <c r="L43" s="306">
        <f t="shared" si="11"/>
        <v>536</v>
      </c>
      <c r="M43" s="306">
        <f t="shared" si="11"/>
        <v>11</v>
      </c>
      <c r="N43" s="306">
        <f t="shared" si="11"/>
        <v>8141</v>
      </c>
      <c r="O43" s="306">
        <f t="shared" si="11"/>
        <v>0</v>
      </c>
      <c r="P43" s="306">
        <f t="shared" si="11"/>
        <v>0</v>
      </c>
      <c r="Q43" s="306">
        <f t="shared" si="11"/>
        <v>8141</v>
      </c>
      <c r="R43" s="307">
        <f t="shared" si="11"/>
        <v>230415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6">
        <f>pdeReportingDate</f>
        <v>46108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7" t="str">
        <f>authorName</f>
        <v>Ирина Р. Маркова-Гюрова</v>
      </c>
      <c r="D48" s="637"/>
      <c r="E48" s="637"/>
      <c r="F48" s="637"/>
      <c r="G48" s="637"/>
      <c r="H48" s="637"/>
      <c r="I48" s="637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6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6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6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6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6"/>
      <c r="C55" s="635"/>
      <c r="D55" s="635"/>
      <c r="E55" s="635"/>
      <c r="F55" s="635"/>
      <c r="G55" s="512"/>
      <c r="H55" s="38"/>
      <c r="I55" s="35"/>
    </row>
    <row r="56" spans="2:9">
      <c r="B56" s="616"/>
      <c r="C56" s="635"/>
      <c r="D56" s="635"/>
      <c r="E56" s="635"/>
      <c r="F56" s="635"/>
      <c r="G56" s="512"/>
      <c r="H56" s="38"/>
      <c r="I56" s="35"/>
    </row>
    <row r="57" spans="2:9">
      <c r="B57" s="616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K24:M27 D24:F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5" zoomScale="80" zoomScaleNormal="85" zoomScaleSheetLayoutView="80" workbookViewId="0">
      <selection activeCell="E87" sqref="E8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ВАРНА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103249584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47243</v>
      </c>
      <c r="D13" s="319">
        <f>SUM(D14:D16)</f>
        <v>0</v>
      </c>
      <c r="E13" s="326">
        <f>SUM(E14:E16)</f>
        <v>47243</v>
      </c>
      <c r="F13" s="110"/>
    </row>
    <row r="14" spans="1:8">
      <c r="A14" s="327" t="s">
        <v>670</v>
      </c>
      <c r="B14" s="112" t="s">
        <v>671</v>
      </c>
      <c r="C14" s="325">
        <v>47243</v>
      </c>
      <c r="D14" s="325"/>
      <c r="E14" s="326">
        <f t="shared" ref="E14:E44" si="0">C14-D14</f>
        <v>47243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47243</v>
      </c>
      <c r="D21" s="388">
        <f>D13+D17+D18</f>
        <v>0</v>
      </c>
      <c r="E21" s="389">
        <f>E13+E17+E18</f>
        <v>47243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413</v>
      </c>
      <c r="D23" s="391"/>
      <c r="E23" s="390">
        <f t="shared" si="0"/>
        <v>413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13257</v>
      </c>
      <c r="D26" s="319">
        <f>SUM(D27:D29)</f>
        <v>13257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10118</v>
      </c>
      <c r="D27" s="325">
        <f>+C27</f>
        <v>10118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3139</v>
      </c>
      <c r="D28" s="325">
        <f>+C28</f>
        <v>3139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1707-1029</f>
        <v>678</v>
      </c>
      <c r="D30" s="325">
        <f>+C30</f>
        <v>678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12622</v>
      </c>
      <c r="D32" s="325">
        <f>+C32</f>
        <v>12622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1029</v>
      </c>
      <c r="D35" s="319">
        <f>SUM(D36:D39)</f>
        <v>1029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1029</v>
      </c>
      <c r="D37" s="325">
        <f>+C37</f>
        <v>1029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27586</v>
      </c>
      <c r="D45" s="386">
        <f>D26+D30+D31+D33+D32+D34+D35+D40</f>
        <v>27586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75242</v>
      </c>
      <c r="D46" s="392">
        <f>D45+D23+D21+D11</f>
        <v>27586</v>
      </c>
      <c r="E46" s="393">
        <f>E45+E23+E21+E11</f>
        <v>47656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1271</v>
      </c>
      <c r="D54" s="113">
        <f>SUM(D55:D57)</f>
        <v>1271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1271</v>
      </c>
      <c r="D55" s="160">
        <f>+C55</f>
        <v>1271</v>
      </c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30102</v>
      </c>
      <c r="D58" s="113">
        <f>D59+D61</f>
        <v>18358</v>
      </c>
      <c r="E58" s="111">
        <f t="shared" si="1"/>
        <v>11744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f>11744+18358</f>
        <v>30102</v>
      </c>
      <c r="D59" s="160">
        <v>18358</v>
      </c>
      <c r="E59" s="111">
        <f t="shared" si="1"/>
        <v>11744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f>+D64</f>
        <v>10412</v>
      </c>
      <c r="D64" s="160">
        <f>10036+511-135</f>
        <v>10412</v>
      </c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15558+978-30</f>
        <v>16506</v>
      </c>
      <c r="D65" s="160">
        <v>978</v>
      </c>
      <c r="E65" s="111">
        <f t="shared" si="1"/>
        <v>15528</v>
      </c>
      <c r="F65" s="159"/>
    </row>
    <row r="66" spans="1:6">
      <c r="A66" s="327" t="s">
        <v>756</v>
      </c>
      <c r="B66" s="112" t="s">
        <v>757</v>
      </c>
      <c r="C66" s="160">
        <v>75</v>
      </c>
      <c r="D66" s="160"/>
      <c r="E66" s="111">
        <f t="shared" si="1"/>
        <v>75</v>
      </c>
      <c r="F66" s="159"/>
    </row>
    <row r="67" spans="1:6">
      <c r="A67" s="327" t="s">
        <v>758</v>
      </c>
      <c r="B67" s="112" t="s">
        <v>759</v>
      </c>
      <c r="C67" s="160">
        <v>75</v>
      </c>
      <c r="D67" s="160"/>
      <c r="E67" s="111">
        <f t="shared" si="1"/>
        <v>75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58366</v>
      </c>
      <c r="D68" s="384">
        <f>D54+D58+D63+D64+D65+D66</f>
        <v>31019</v>
      </c>
      <c r="E68" s="382">
        <f t="shared" si="1"/>
        <v>27347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</v>
      </c>
      <c r="D73" s="113">
        <f>SUM(D74:D76)</f>
        <v>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2</v>
      </c>
      <c r="D74" s="160">
        <v>2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1418</v>
      </c>
      <c r="D87" s="111">
        <f>SUM(D88:D92)+D96</f>
        <v>1085</v>
      </c>
      <c r="E87" s="111">
        <f>SUM(E88:E92)+E96</f>
        <v>333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+D89+333</f>
        <v>1354</v>
      </c>
      <c r="D89" s="160">
        <v>1021</v>
      </c>
      <c r="E89" s="111">
        <f t="shared" si="1"/>
        <v>333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64</v>
      </c>
      <c r="D91" s="160">
        <v>64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34</v>
      </c>
      <c r="D97" s="160">
        <v>34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1454</v>
      </c>
      <c r="D98" s="382">
        <f>D87+D82+D77+D73+D97</f>
        <v>1121</v>
      </c>
      <c r="E98" s="382">
        <f>E87+E82+E77+E73+E97</f>
        <v>333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59820</v>
      </c>
      <c r="D99" s="376">
        <f>D98+D70+D68</f>
        <v>32140</v>
      </c>
      <c r="E99" s="376">
        <f>E98+E70+E68</f>
        <v>27680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4" t="s">
        <v>8</v>
      </c>
      <c r="B111" s="636">
        <f>pdeReportingDate</f>
        <v>46108</v>
      </c>
      <c r="C111" s="636"/>
      <c r="D111" s="636"/>
      <c r="E111" s="636"/>
      <c r="F111" s="636"/>
      <c r="G111" s="44"/>
      <c r="H111" s="44"/>
    </row>
    <row r="112" spans="1:8">
      <c r="A112" s="614"/>
      <c r="B112" s="636"/>
      <c r="C112" s="636"/>
      <c r="D112" s="636"/>
      <c r="E112" s="636"/>
      <c r="F112" s="636"/>
      <c r="G112" s="44"/>
      <c r="H112" s="44"/>
    </row>
    <row r="113" spans="1:8">
      <c r="A113" s="615" t="s">
        <v>293</v>
      </c>
      <c r="B113" s="637" t="str">
        <f>authorName</f>
        <v>Ирина Р. Маркова-Гюрова</v>
      </c>
      <c r="C113" s="637"/>
      <c r="D113" s="637"/>
      <c r="E113" s="637"/>
      <c r="F113" s="637"/>
      <c r="G113" s="66"/>
      <c r="H113" s="66"/>
    </row>
    <row r="114" spans="1:8">
      <c r="A114" s="615"/>
      <c r="B114" s="637"/>
      <c r="C114" s="637"/>
      <c r="D114" s="637"/>
      <c r="E114" s="637"/>
      <c r="F114" s="637"/>
      <c r="G114" s="66"/>
      <c r="H114" s="66"/>
    </row>
    <row r="115" spans="1:8">
      <c r="A115" s="615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6"/>
      <c r="B116" s="635" t="s">
        <v>294</v>
      </c>
      <c r="C116" s="635"/>
      <c r="D116" s="635"/>
      <c r="E116" s="635"/>
      <c r="F116" s="635"/>
      <c r="G116" s="616"/>
      <c r="H116" s="616"/>
    </row>
    <row r="117" spans="1:8" ht="15.75" customHeight="1">
      <c r="A117" s="616"/>
      <c r="B117" s="635" t="s">
        <v>294</v>
      </c>
      <c r="C117" s="635"/>
      <c r="D117" s="635"/>
      <c r="E117" s="635"/>
      <c r="F117" s="635"/>
      <c r="G117" s="616"/>
      <c r="H117" s="616"/>
    </row>
    <row r="118" spans="1:8" ht="15.75" customHeight="1">
      <c r="A118" s="616"/>
      <c r="B118" s="635" t="s">
        <v>294</v>
      </c>
      <c r="C118" s="635"/>
      <c r="D118" s="635"/>
      <c r="E118" s="635"/>
      <c r="F118" s="635"/>
      <c r="G118" s="616"/>
      <c r="H118" s="616"/>
    </row>
    <row r="119" spans="1:8" ht="15.75" customHeight="1">
      <c r="A119" s="616"/>
      <c r="B119" s="635" t="s">
        <v>294</v>
      </c>
      <c r="C119" s="635"/>
      <c r="D119" s="635"/>
      <c r="E119" s="635"/>
      <c r="F119" s="635"/>
      <c r="G119" s="616"/>
      <c r="H119" s="616"/>
    </row>
    <row r="120" spans="1:8">
      <c r="A120" s="616"/>
      <c r="B120" s="635"/>
      <c r="C120" s="635"/>
      <c r="D120" s="635"/>
      <c r="E120" s="635"/>
      <c r="F120" s="635"/>
      <c r="G120" s="616"/>
      <c r="H120" s="616"/>
    </row>
    <row r="121" spans="1:8">
      <c r="A121" s="616"/>
      <c r="B121" s="635"/>
      <c r="C121" s="635"/>
      <c r="D121" s="635"/>
      <c r="E121" s="635"/>
      <c r="F121" s="635"/>
      <c r="G121" s="616"/>
      <c r="H121" s="616"/>
    </row>
    <row r="122" spans="1:8">
      <c r="A122" s="616"/>
      <c r="B122" s="635"/>
      <c r="C122" s="635"/>
      <c r="D122" s="635"/>
      <c r="E122" s="635"/>
      <c r="F122" s="635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ВАРНА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103249584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>
        <v>405</v>
      </c>
      <c r="G13" s="397"/>
      <c r="H13" s="397"/>
      <c r="I13" s="398">
        <f>F13+G13-H13</f>
        <v>405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405</v>
      </c>
      <c r="G18" s="404">
        <f t="shared" si="1"/>
        <v>0</v>
      </c>
      <c r="H18" s="404">
        <f t="shared" si="1"/>
        <v>0</v>
      </c>
      <c r="I18" s="405">
        <f t="shared" si="0"/>
        <v>405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>
        <v>92</v>
      </c>
      <c r="G20" s="397"/>
      <c r="H20" s="397"/>
      <c r="I20" s="398">
        <f t="shared" si="0"/>
        <v>92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>
        <f>963+10157</f>
        <v>11120</v>
      </c>
      <c r="G26" s="397"/>
      <c r="H26" s="397"/>
      <c r="I26" s="398">
        <f t="shared" si="0"/>
        <v>11120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11212</v>
      </c>
      <c r="G27" s="404">
        <f t="shared" si="2"/>
        <v>0</v>
      </c>
      <c r="H27" s="404">
        <f t="shared" si="2"/>
        <v>0</v>
      </c>
      <c r="I27" s="405">
        <f t="shared" si="0"/>
        <v>11212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6">
        <f>pdeReportingDate</f>
        <v>46108</v>
      </c>
      <c r="C31" s="636"/>
      <c r="D31" s="636"/>
      <c r="E31" s="636"/>
      <c r="F31" s="636"/>
      <c r="G31" s="98"/>
      <c r="H31" s="98"/>
      <c r="I31" s="98"/>
    </row>
    <row r="32" spans="1:16">
      <c r="A32" s="614"/>
      <c r="B32" s="636"/>
      <c r="C32" s="636"/>
      <c r="D32" s="636"/>
      <c r="E32" s="636"/>
      <c r="F32" s="636"/>
      <c r="G32" s="98"/>
      <c r="H32" s="98"/>
      <c r="I32" s="98"/>
    </row>
    <row r="33" spans="1:9">
      <c r="A33" s="615" t="s">
        <v>293</v>
      </c>
      <c r="B33" s="637" t="str">
        <f>authorName</f>
        <v>Ирина Р. Маркова-Гюрова</v>
      </c>
      <c r="C33" s="637"/>
      <c r="D33" s="637"/>
      <c r="E33" s="637"/>
      <c r="F33" s="637"/>
      <c r="G33" s="98"/>
      <c r="H33" s="98"/>
      <c r="I33" s="98"/>
    </row>
    <row r="34" spans="1:9">
      <c r="A34" s="615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5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6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6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6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6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6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6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6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dcterms:created xsi:type="dcterms:W3CDTF">2006-09-16T00:00:00Z</dcterms:created>
  <dcterms:modified xsi:type="dcterms:W3CDTF">2026-03-31T05:31:24Z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