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<sst xmlns="http://schemas.openxmlformats.org/spreadsheetml/2006/main" count="1993" uniqueCount="690">
  <si>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</si>
  <si>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</si>
  <si>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</si>
  <si>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</si>
  <si>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</si>
  <si>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</si>
  <si>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</si>
  <si>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</si>
  <si>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</si>
  <si>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</si>
  <si>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</si>
  <si>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</si>
  <si>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</si>
  <si>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</si>
  <si>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</si>
  <si>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</si>
  <si>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</si>
  <si>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</si>
  <si>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</si>
  <si>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</si>
  <si>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</si>
  <si>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</si>
  <si>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</si>
  <si>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</si>
  <si>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</si>
  <si>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</si>
  <si>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</si>
  <si>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</si>
  <si>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</si>
  <si>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</si>
  <si>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</si>
  <si>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</si>
  <si>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</si>
  <si>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</si>
  <si>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</si>
  <si>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</si>
  <si>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</si>
  <si>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</si>
  <si>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</si>
  <si>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</si>
  <si>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</si>
  <si>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</si>
  <si>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</si>
  <si>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</si>
  <si>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</si>
  <si>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</si>
  <si>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</si>
  <si>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</si>
  <si>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</si>
  <si>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</si>
  <si>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</si>
  <si>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</si>
  <si>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</si>
  <si>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</si>
  <si>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</si>
  <si>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</si>
  <si>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</si>
  <si>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</si>
  <si>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</si>
  <si>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</si>
  <si>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</si>
  <si>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</si>
  <si>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</si>
  <si>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</si>
  <si>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</si>
  <si>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</si>
  <si>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</si>
  <si>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</si>
  <si>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</si>
  <si>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</si>
  <si>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</si>
  <si>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</si>
  <si>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</si>
  <si>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</si>
  <si>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</si>
  <si>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</si>
  <si>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</si>
  <si>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</si>
  <si>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</si>
  <si>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</si>
  <si>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</si>
  <si>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</si>
  <si>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</si>
  <si>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</si>
  <si>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</si>
  <si>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</si>
  <si>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</si>
  <si>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</si>
  <si>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</si>
  <si>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</si>
  <si>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</si>
  <si>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</si>
  <si>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</si>
  <si>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</si>
  <si>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</si>
  <si>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</si>
  <si>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</si>
  <si>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</si>
  <si>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</si>
  <si>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</si>
  <si>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</si>
  <si>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</si>
  <si>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</si>
  <si>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</si>
  <si>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</si>
  <si>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</si>
  <si>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</si>
  <si>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</si>
  <si>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</si>
  <si>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</si>
  <si>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</si>
  <si>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</si>
  <si>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</si>
  <si>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</si>
  <si>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</si>
  <si>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</si>
  <si>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</si>
  <si>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</si>
  <si>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</si>
  <si>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</si>
  <si>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</si>
  <si>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</si>
  <si>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</si>
  <si>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</si>
  <si>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</si>
  <si>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</si>
  <si>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</si>
  <si>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</si>
  <si>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</si>
  <si>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</si>
  <si>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</si>
  <si>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</si>
  <si>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</si>
  <si>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</si>
  <si>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</si>
  <si>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</si>
  <si>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</si>
  <si>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</si>
  <si>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</si>
  <si>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</si>
  <si>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</si>
  <si>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</si>
  <si>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</si>
  <si>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</si>
  <si>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</si>
  <si>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</si>
  <si>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</si>
  <si>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</si>
  <si>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</si>
  <si>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</si>
  <si>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</si>
  <si>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</si>
  <si>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</si>
  <si>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</si>
  <si>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</si>
  <si>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</si>
  <si>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</si>
  <si>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</si>
  <si>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</si>
  <si>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</si>
  <si>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</si>
  <si>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</si>
  <si>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</si>
  <si>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</si>
  <si>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</si>
  <si>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</si>
  <si>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</si>
  <si>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</si>
  <si>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</si>
  <si>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</si>
  <si>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</si>
  <si>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</si>
  <si>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</si>
  <si>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</si>
  <si>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</si>
  <si>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</si>
  <si>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</si>
  <si>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</si>
  <si>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</si>
  <si>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</si>
  <si>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</si>
  <si>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</si>
  <si>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</si>
  <si>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</si>
  <si>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</si>
  <si>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</si>
  <si>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</si>
  <si>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</si>
  <si>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</si>
  <si>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</si>
  <si>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</si>
  <si>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</si>
  <si>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</si>
  <si>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</si>
  <si>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</si>
  <si>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</si>
  <si>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</si>
  <si>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</si>
  <si>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</si>
  <si>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</si>
  <si>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</si>
  <si>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</si>
  <si>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</si>
  <si>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</si>
  <si>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</si>
  <si>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</si>
  <si>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</si>
  <si>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</si>
  <si>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</si>
  <si>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</si>
  <si>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</si>
  <si>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</si>
  <si>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</si>
  <si>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</si>
  <si>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</si>
  <si>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</si>
  <si>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</si>
  <si>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</si>
  <si>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</si>
  <si>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</si>
  <si>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</si>
  <si>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</si>
  <si>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</si>
  <si>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</si>
  <si>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</si>
  <si>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</si>
  <si>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</si>
  <si>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</si>
  <si>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</si>
  <si>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</si>
  <si>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</si>
  <si>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</si>
  <si>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</si>
  <si>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</si>
  <si>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</si>
  <si>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</si>
  <si>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</si>
  <si>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</si>
  <si>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</si>
  <si>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</si>
  <si>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</si>
  <si>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</si>
  <si>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</si>
  <si>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</si>
  <si>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</si>
  <si>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</si>
  <si>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</si>
  <si>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</si>
  <si>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</si>
  <si>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</si>
  <si>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</si>
  <si>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</si>
  <si>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</si>
  <si>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</si>
  <si>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</si>
  <si>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</si>
  <si>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</si>
  <si>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</si>
  <si>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</si>
  <si>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</si>
  <si>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</si>
  <si>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</si>
  <si>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</si>
  <si>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</si>
  <si>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</si>
  <si>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</si>
  <si>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</si>
  <si>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</si>
  <si>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</si>
  <si>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</si>
  <si>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</si>
  <si>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</si>
  <si>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</si>
  <si>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</si>
  <si>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</si>
  <si>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</si>
  <si>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</si>
  <si>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</si>
  <si>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</si>
  <si>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</si>
  <si>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</si>
  <si>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</si>
  <si>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</si>
  <si>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</si>
  <si>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</si>
  <si>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</si>
  <si>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</si>
  <si>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</si>
  <si>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</si>
  <si>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</si>
  <si>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</si>
  <si>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</si>
  <si>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</si>
  <si>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</si>
  <si>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</si>
  <si>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</si>
  <si>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</si>
  <si>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</si>
  <si>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</si>
  <si>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</si>
  <si>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</si>
  <si>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</si>
  <si>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</si>
  <si>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</si>
  <si>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</si>
  <si>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</si>
  <si>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</si>
  <si>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</si>
  <si>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</si>
  <si>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</si>
  <si>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</si>
  <si>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</si>
  <si>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</si>
  <si>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</si>
  <si>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</si>
  <si>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</si>
  <si>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</si>
  <si>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</si>
  <si>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</si>
  <si>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</si>
  <si>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</si>
  <si>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</si>
  <si>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</si>
  <si>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</si>
  <si>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</si>
  <si>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</si>
  <si>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</si>
  <si>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</si>
  <si>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</si>
  <si>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</si>
  <si>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</si>
  <si>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</si>
  <si>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</si>
  <si>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</si>
  <si>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</si>
  <si>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</si>
  <si>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</si>
  <si>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</si>
  <si>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</si>
  <si>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</si>
  <si>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</si>
  <si>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</si>
  <si>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</si>
  <si>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</si>
  <si>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</si>
  <si>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</si>
  <si>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</si>
  <si>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</si>
  <si>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</si>
  <si>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</si>
  <si>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</si>
  <si>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</si>
  <si>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</si>
  <si>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</si>
  <si>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</si>
  <si>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</si>
  <si>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</si>
  <si>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</si>
  <si>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</si>
  <si>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</si>
  <si>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</si>
  <si>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</si>
  <si>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</si>
  <si>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</si>
  <si>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</si>
  <si>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</si>
  <si>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</si>
  <si>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</si>
  <si>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</si>
  <si>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</si>
  <si>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</si>
  <si>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</si>
  <si>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</si>
  <si>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</si>
  <si>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</si>
  <si>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</si>
  <si>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</si>
  <si>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</si>
  <si>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</si>
  <si>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</si>
  <si>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</si>
  <si>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</si>
  <si>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</si>
  <si>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</si>
  <si>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</si>
  <si>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</si>
  <si>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</si>
  <si>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</si>
  <si>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</si>
  <si>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</si>
  <si>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</si>
  <si>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</si>
  <si>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</si>
  <si>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</si>
  <si>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</si>
  <si>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</si>
  <si>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</si>
  <si>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</si>
  <si>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</si>
  <si>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</si>
  <si>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</si>
  <si>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</si>
  <si>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</si>
  <si>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</si>
  <si>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</si>
  <si>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</si>
  <si>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</si>
  <si>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</si>
  <si>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</si>
  <si>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</si>
  <si>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</si>
  <si>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</si>
  <si>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</si>
  <si>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</si>
  <si>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</si>
  <si>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</si>
  <si>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</si>
  <si>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</si>
  <si>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</si>
  <si>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</si>
  <si>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</si>
  <si>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</si>
  <si>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</si>
  <si>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</si>
  <si>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</si>
  <si>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</si>
  <si>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</si>
  <si>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</si>
  <si>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</si>
  <si>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</si>
  <si>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</si>
  <si>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</si>
  <si>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</si>
  <si>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</si>
  <si>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</si>
  <si>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</si>
  <si>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</si>
  <si>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</si>
  <si>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</si>
  <si>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</si>
  <si>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</si>
  <si>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</si>
  <si>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</si>
  <si>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</si>
  <si>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</si>
  <si>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</si>
  <si>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</si>
  <si>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</si>
  <si>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</si>
  <si>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</si>
  <si>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</si>
  <si>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</si>
  <si>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</si>
  <si>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</si>
  <si>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</si>
  <si>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</si>
  <si>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</si>
  <si>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</si>
  <si>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</si>
  <si>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</si>
  <si>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</si>
  <si>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</si>
  <si>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</si>
  <si>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</si>
  <si>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</si>
  <si>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</si>
  <si>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</si>
  <si>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</si>
  <si>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</si>
  <si>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</si>
  <si>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</si>
  <si>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</si>
  <si>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</si>
  <si>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</si>
  <si>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</si>
  <si>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</si>
  <si>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</si>
  <si>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</si>
  <si>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</si>
  <si>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</si>
  <si>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</si>
  <si>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</si>
  <si>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</si>
  <si>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</si>
  <si>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</si>
  <si>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</si>
  <si>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</si>
  <si>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</si>
  <si>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</si>
  <si>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</si>
  <si>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</si>
  <si>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</si>
  <si>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</si>
  <si>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</si>
  <si>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</si>
  <si>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</si>
  <si>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</si>
  <si>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</si>
  <si>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</si>
  <si>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</si>
  <si>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</si>
  <si>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</si>
  <si>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</si>
  <si>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</si>
  <si>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</si>
  <si>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</si>
  <si>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</si>
  <si>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</si>
  <si>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</si>
  <si>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</si>
  <si>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</si>
  <si>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</si>
  <si>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</si>
  <si>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</si>
  <si>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</si>
  <si>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</si>
  <si>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</si>
  <si>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</si>
  <si>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</si>
  <si>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</si>
  <si>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</si>
  <si>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</si>
  <si>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</si>
  <si>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</si>
  <si>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</si>
  <si>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</si>
  <si>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</si>
  <si>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</si>
  <si>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</si>
  <si>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</si>
  <si>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</si>
  <si>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</si>
  <si>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</si>
  <si>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</si>
  <si>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</si>
  <si>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</si>
  <si>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</si>
  <si>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</si>
  <si>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</si>
  <si>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</si>
  <si>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</si>
  <si>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</si>
  <si>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</si>
  <si>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</si>
  <si>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</si>
  <si>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</si>
  <si>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</si>
  <si>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</si>
  <si>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</si>
  <si>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</si>
  <si>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</si>
  <si>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</si>
  <si>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</si>
  <si>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</si>
  <si>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</si>
  <si>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</si>
  <si>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</si>
  <si>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</si>
  <si>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</si>
  <si>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</si>
  <si>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</si>
  <si>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</si>
  <si>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</si>
  <si>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</si>
  <si>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</si>
  <si>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</si>
  <si>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</si>
  <si>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</si>
  <si>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</si>
  <si>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</si>
  <si>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</si>
  <si>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</si>
  <si>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</si>
  <si>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</si>
  <si>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</si>
  <si>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</si>
  <si>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</si>
  <si>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</si>
  <si>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</si>
  <si>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</si>
  <si>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</si>
  <si>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</si>
  <si>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</si>
  <si>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</si>
  <si>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</si>
  <si>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</si>
  <si>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</si>
  <si>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</si>
  <si>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</si>
  <si>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</si>
  <si>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</si>
  <si>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</si>
  <si>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</si>
  <si>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</si>
  <si>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</si>
  <si>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</si>
  <si>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</si>
  <si>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</si>
  <si>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</si>
  <si>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</si>
  <si>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</si>
  <si>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</si>
  <si>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</si>
  <si>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</si>
  <si>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</si>
  <si>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</si>
  <si>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</si>
  <si>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</si>
  <si>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</si>
  <si>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</si>
  <si>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</si>
  <si>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</si>
  <si>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</si>
  <si>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</si>
  <si>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</si>
  <si>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</si>
  <si>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</si>
  <si>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</si>
  <si>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</si>
  <si>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</si>
  <si>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</si>
  <si>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</si>
  <si>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</si>
  <si>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</si>
  <si>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</si>
  <si>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</si>
  <si>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</si>
  <si>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</si>
  <si>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</si>
  <si>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</si>
  <si>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</si>
  <si>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</si>
  <si>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</si>
  <si>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</si>
  <si>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</si>
  <si>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</si>
  <si>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</si>
  <si>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</si>
  <si>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</si>
  <si>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</si>
  <si>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</si>
  <si>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</si>
  <si>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</si>
  <si>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</si>
  <si>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</si>
  <si>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</si>
  <si>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</si>
  <si>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</si>
  <si>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</si>
  <si>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</si>
  <si>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</si>
  <si>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</si>
  <si>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</si>
  <si>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</si>
  <si>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</si>
  <si>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</si>
  <si>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</si>
  <si>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</si>
  <si>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</si>
  <si>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</si>
  <si>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</si>
  <si>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</si>
  <si>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</si>
  <si>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</si>
  <si>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</si>
  <si>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</si>
  <si>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</si>
  <si>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</si>
  <si>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</si>
  <si>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</si>
  <si>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</si>
  <si>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</si>
  <si>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</si>
  <si>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</si>
  <si>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</si>
  <si>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</si>
  <si>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</si>
  <si>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</si>
  <si>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</si>
  <si>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</si>
  <si>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</si>
  <si>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</si>
  <si>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КОСТЕНЕЦ ХХИ АД</t>
  </si>
  <si>
    <t>832064969</t>
  </si>
  <si>
    <t>ИЗПЪЛНИТЕЛЕН ДИРЕКТОР</t>
  </si>
  <si>
    <t>ГР.КОСТЕНЕЦ, УЛ.СЪЕДИНЕНИЕ 2</t>
  </si>
  <si>
    <t>ТОТКА БОЯНОВА НИКОЛОВА</t>
  </si>
  <si>
    <t>ГЛАВЕН СЧЕТОВОДИТЕЛ</t>
  </si>
  <si>
    <t>071422131</t>
  </si>
  <si>
    <t>ИВАН АПОСТОЛОВ АПОСТОЛОВ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</si>
</sst>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43100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43122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ТОТКА БОЯНОВА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42736</v>
      </c>
    </row>
    <row r="10" spans="1:2" ht="15.75">
      <c r="A10" s="7" t="s">
        <v>2</v>
      </c>
      <c r="B10" s="356">
        <v>43100</v>
      </c>
    </row>
    <row r="11" spans="1:2" ht="15.75">
      <c r="A11" s="7" t="s">
        <v>668</v>
      </c>
      <c r="B11" s="356">
        <v>43122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689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 t="s">
        <v>685</v>
      </c>
    </row>
    <row r="21" spans="1:2" ht="15.75">
      <c r="A21" s="10" t="s">
        <v>6</v>
      </c>
      <c r="B21" s="357" t="s">
        <v>688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686</v>
      </c>
    </row>
    <row r="27" spans="1:2" ht="15.75">
      <c r="A27" s="10" t="s">
        <v>662</v>
      </c>
      <c r="B27" s="357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B106" sqref="B106:E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8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8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1043</v>
      </c>
      <c r="H18" s="388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8948</v>
      </c>
      <c r="H20" s="138">
        <v>8948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328</v>
      </c>
      <c r="H22" s="392">
        <f>SUM(H23:H25)</f>
        <v>328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263</v>
      </c>
      <c r="H23" s="138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8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9276</v>
      </c>
      <c r="H26" s="376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-10319</v>
      </c>
      <c r="H28" s="374">
        <f>SUM(H29:H31)</f>
        <v>2761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14652</v>
      </c>
      <c r="H29" s="138">
        <v>14652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-24971</v>
      </c>
      <c r="H30" s="138">
        <v>-11891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-13080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-10319</v>
      </c>
      <c r="H34" s="376">
        <f>H28+H32+H33</f>
        <v>-10319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0</v>
      </c>
      <c r="H37" s="378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0</v>
      </c>
      <c r="D56" s="380">
        <f>D20+D21+D22+D28+D33+D46+D52+D54+D55</f>
        <v>0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0</v>
      </c>
      <c r="H61" s="374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0</v>
      </c>
      <c r="H71" s="376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0</v>
      </c>
      <c r="H79" s="378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0</v>
      </c>
      <c r="D92" s="376">
        <f>SUM(D88:D91)</f>
        <v>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0</v>
      </c>
      <c r="D94" s="380">
        <f>D65+D76+D85+D92+D93</f>
        <v>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0</v>
      </c>
      <c r="D95" s="382">
        <f>D94+D56</f>
        <v>0</v>
      </c>
      <c r="E95" s="169" t="s">
        <v>635</v>
      </c>
      <c r="F95" s="279" t="s">
        <v>268</v>
      </c>
      <c r="G95" s="381">
        <f>G37+G40+G56+G79</f>
        <v>0</v>
      </c>
      <c r="H95" s="382">
        <f>H37+H40+H56+H79</f>
        <v>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0">
        <f>pdeReportingDate</f>
        <v>43122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ТОТКА БОЯНОВА НИКОЛОВА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689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58" sqref="B58:E58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5">
        <v>5270</v>
      </c>
      <c r="E12" s="135" t="s">
        <v>277</v>
      </c>
      <c r="F12" s="180" t="s">
        <v>278</v>
      </c>
      <c r="G12" s="255"/>
      <c r="H12" s="255">
        <v>7597</v>
      </c>
    </row>
    <row r="13" spans="1:8" ht="15.75">
      <c r="A13" s="135" t="s">
        <v>279</v>
      </c>
      <c r="B13" s="131" t="s">
        <v>280</v>
      </c>
      <c r="C13" s="255"/>
      <c r="D13" s="255">
        <v>640</v>
      </c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/>
      <c r="D14" s="255">
        <v>595</v>
      </c>
      <c r="E14" s="185" t="s">
        <v>285</v>
      </c>
      <c r="F14" s="180" t="s">
        <v>286</v>
      </c>
      <c r="G14" s="255"/>
      <c r="H14" s="255">
        <v>49</v>
      </c>
    </row>
    <row r="15" spans="1:8" ht="15.75">
      <c r="A15" s="135" t="s">
        <v>287</v>
      </c>
      <c r="B15" s="131" t="s">
        <v>288</v>
      </c>
      <c r="C15" s="255"/>
      <c r="D15" s="255">
        <v>480</v>
      </c>
      <c r="E15" s="185" t="s">
        <v>79</v>
      </c>
      <c r="F15" s="180" t="s">
        <v>289</v>
      </c>
      <c r="G15" s="255"/>
      <c r="H15" s="255">
        <v>43</v>
      </c>
    </row>
    <row r="16" spans="1:8" ht="15.75">
      <c r="A16" s="135" t="s">
        <v>290</v>
      </c>
      <c r="B16" s="131" t="s">
        <v>291</v>
      </c>
      <c r="C16" s="255"/>
      <c r="D16" s="255">
        <v>79</v>
      </c>
      <c r="E16" s="176" t="s">
        <v>52</v>
      </c>
      <c r="F16" s="204" t="s">
        <v>292</v>
      </c>
      <c r="G16" s="406">
        <f>SUM(G12:G15)</f>
        <v>0</v>
      </c>
      <c r="H16" s="407">
        <f>SUM(H12:H15)</f>
        <v>7689</v>
      </c>
    </row>
    <row r="17" spans="1:8" ht="31.5">
      <c r="A17" s="135" t="s">
        <v>293</v>
      </c>
      <c r="B17" s="131" t="s">
        <v>294</v>
      </c>
      <c r="C17" s="255"/>
      <c r="D17" s="255">
        <v>40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>
        <v>12989</v>
      </c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>
        <v>503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0</v>
      </c>
      <c r="D22" s="407">
        <f>SUM(D12:D18)+D19</f>
        <v>20596</v>
      </c>
      <c r="E22" s="135" t="s">
        <v>309</v>
      </c>
      <c r="F22" s="177" t="s">
        <v>310</v>
      </c>
      <c r="G22" s="255"/>
      <c r="H22" s="255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/>
      <c r="D25" s="256">
        <v>170</v>
      </c>
      <c r="E25" s="135" t="s">
        <v>318</v>
      </c>
      <c r="F25" s="177" t="s">
        <v>319</v>
      </c>
      <c r="G25" s="255"/>
      <c r="H25" s="255">
        <v>1</v>
      </c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/>
      <c r="D27" s="256">
        <v>1</v>
      </c>
      <c r="E27" s="176" t="s">
        <v>104</v>
      </c>
      <c r="F27" s="178" t="s">
        <v>326</v>
      </c>
      <c r="G27" s="406">
        <f>SUM(G22:G26)</f>
        <v>0</v>
      </c>
      <c r="H27" s="407">
        <f>SUM(H22:H26)</f>
        <v>3</v>
      </c>
    </row>
    <row r="28" spans="1:8" ht="15.75">
      <c r="A28" s="135" t="s">
        <v>79</v>
      </c>
      <c r="B28" s="177" t="s">
        <v>327</v>
      </c>
      <c r="C28" s="255"/>
      <c r="D28" s="256">
        <v>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176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0</v>
      </c>
      <c r="D31" s="413">
        <f>D29+D22</f>
        <v>20772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7692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13080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0</v>
      </c>
      <c r="D36" s="415">
        <f>D31-D34+D35</f>
        <v>20772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7692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13080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13080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13080</v>
      </c>
    </row>
    <row r="45" spans="1:8" ht="16.5" thickBot="1">
      <c r="A45" s="210" t="s">
        <v>371</v>
      </c>
      <c r="B45" s="211" t="s">
        <v>372</v>
      </c>
      <c r="C45" s="408">
        <f>C36+C38+C42</f>
        <v>0</v>
      </c>
      <c r="D45" s="409">
        <f>D36+D38+D42</f>
        <v>20772</v>
      </c>
      <c r="E45" s="210" t="s">
        <v>373</v>
      </c>
      <c r="F45" s="212" t="s">
        <v>374</v>
      </c>
      <c r="G45" s="408">
        <f>G42+G36</f>
        <v>0</v>
      </c>
      <c r="H45" s="409">
        <f>H42+H36</f>
        <v>20772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0">
        <f>pdeReportingDate</f>
        <v>43122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ТОТКА БОЯНОВА НИКОЛОВА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689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62" sqref="B62:E6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>
        <v>14653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>
        <v>-11992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>
        <v>-562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v>388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-431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0</v>
      </c>
      <c r="D21" s="437">
        <f>SUM(D11:D20)</f>
        <v>2055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>
        <v>-4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-4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>
        <v>-3912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>
        <v>-10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-3922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-1871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8">
        <v>1871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0</v>
      </c>
      <c r="D46" s="250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43122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ТОТКА БОЯНОВА НИКОЛОВА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689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4" sqref="B44:E4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1043</v>
      </c>
      <c r="D13" s="362">
        <f>'1-Баланс'!H20</f>
        <v>8948</v>
      </c>
      <c r="E13" s="362">
        <f>'1-Баланс'!H21</f>
        <v>0</v>
      </c>
      <c r="F13" s="362">
        <f>'1-Баланс'!H23</f>
        <v>263</v>
      </c>
      <c r="G13" s="362">
        <f>'1-Баланс'!H24</f>
        <v>0</v>
      </c>
      <c r="H13" s="363">
        <v>65</v>
      </c>
      <c r="I13" s="362">
        <f>'1-Баланс'!H29+'1-Баланс'!H32</f>
        <v>1572</v>
      </c>
      <c r="J13" s="362">
        <f>'1-Баланс'!H30+'1-Баланс'!H33</f>
        <v>-11891</v>
      </c>
      <c r="K13" s="363"/>
      <c r="L13" s="362">
        <f>SUM(C13:K13)</f>
        <v>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1043</v>
      </c>
      <c r="D17" s="431">
        <f aca="true" t="shared" si="2" ref="D17:M17">D13+D14</f>
        <v>8948</v>
      </c>
      <c r="E17" s="431">
        <f t="shared" si="2"/>
        <v>0</v>
      </c>
      <c r="F17" s="431">
        <f t="shared" si="2"/>
        <v>263</v>
      </c>
      <c r="G17" s="431">
        <f t="shared" si="2"/>
        <v>0</v>
      </c>
      <c r="H17" s="431">
        <f t="shared" si="2"/>
        <v>65</v>
      </c>
      <c r="I17" s="431">
        <f t="shared" si="2"/>
        <v>1572</v>
      </c>
      <c r="J17" s="431">
        <f t="shared" si="2"/>
        <v>-11891</v>
      </c>
      <c r="K17" s="431">
        <f t="shared" si="2"/>
        <v>0</v>
      </c>
      <c r="L17" s="362">
        <f t="shared" si="1"/>
        <v>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0</v>
      </c>
      <c r="K18" s="363"/>
      <c r="L18" s="362">
        <f t="shared" si="1"/>
        <v>0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1043</v>
      </c>
      <c r="D31" s="431">
        <f aca="true" t="shared" si="6" ref="D31:M31">D19+D22+D23+D26+D30+D29+D17+D18</f>
        <v>8948</v>
      </c>
      <c r="E31" s="431">
        <f t="shared" si="6"/>
        <v>0</v>
      </c>
      <c r="F31" s="431">
        <f t="shared" si="6"/>
        <v>263</v>
      </c>
      <c r="G31" s="431">
        <f t="shared" si="6"/>
        <v>0</v>
      </c>
      <c r="H31" s="431">
        <f t="shared" si="6"/>
        <v>65</v>
      </c>
      <c r="I31" s="431">
        <f t="shared" si="6"/>
        <v>1572</v>
      </c>
      <c r="J31" s="431">
        <f t="shared" si="6"/>
        <v>-11891</v>
      </c>
      <c r="K31" s="431">
        <f t="shared" si="6"/>
        <v>0</v>
      </c>
      <c r="L31" s="362">
        <f t="shared" si="1"/>
        <v>0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1043</v>
      </c>
      <c r="D34" s="365">
        <f t="shared" si="7"/>
        <v>8948</v>
      </c>
      <c r="E34" s="365">
        <f t="shared" si="7"/>
        <v>0</v>
      </c>
      <c r="F34" s="365">
        <f t="shared" si="7"/>
        <v>263</v>
      </c>
      <c r="G34" s="365">
        <f t="shared" si="7"/>
        <v>0</v>
      </c>
      <c r="H34" s="365">
        <f t="shared" si="7"/>
        <v>65</v>
      </c>
      <c r="I34" s="365">
        <f t="shared" si="7"/>
        <v>1572</v>
      </c>
      <c r="J34" s="365">
        <f t="shared" si="7"/>
        <v>-11891</v>
      </c>
      <c r="K34" s="365">
        <f t="shared" si="7"/>
        <v>0</v>
      </c>
      <c r="L34" s="429">
        <f t="shared" si="1"/>
        <v>0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0">
        <f>pdeReportingDate</f>
        <v>43122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ТОТКА БОЯНОВА НИКОЛОВА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689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0">
        <f>pdeReportingDate</f>
        <v>43122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ТОТКА БОЯНОВА НИКОЛОВА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689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01.01.2017 г. до 31.12.2017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0</v>
      </c>
      <c r="D6" s="453">
        <f aca="true" t="shared" si="0" ref="D6:D15">C6-E6</f>
        <v>0</v>
      </c>
      <c r="E6" s="452">
        <f>'1-Баланс'!G95</f>
        <v>0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0</v>
      </c>
      <c r="D7" s="453">
        <f t="shared" si="0"/>
        <v>-1043</v>
      </c>
      <c r="E7" s="452">
        <f>'1-Баланс'!G18</f>
        <v>1043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0</v>
      </c>
      <c r="D9" s="453">
        <f t="shared" si="0"/>
        <v>0</v>
      </c>
      <c r="E9" s="452">
        <f>'3-Отчет за паричния поток'!C45</f>
        <v>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0</v>
      </c>
      <c r="D10" s="453">
        <f t="shared" si="0"/>
        <v>0</v>
      </c>
      <c r="E10" s="452">
        <f>'3-Отчет за паричния поток'!C46</f>
        <v>0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0</v>
      </c>
      <c r="D11" s="453">
        <f t="shared" si="0"/>
        <v>0</v>
      </c>
      <c r="E11" s="452">
        <f>'4-Отчет за собствения капитал'!L34</f>
        <v>0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 t="e">
        <f>(ABS('1-Баланс'!G32)-ABS('1-Баланс'!G33))/'1-Баланс'!G37</f>
        <v>#DIV/0!</v>
      </c>
    </row>
    <row r="5" spans="1:4" ht="31.5">
      <c r="A5" s="370">
        <v>3</v>
      </c>
      <c r="B5" s="368" t="s">
        <v>583</v>
      </c>
      <c r="C5" s="369" t="s">
        <v>584</v>
      </c>
      <c r="D5" s="420" t="e">
        <f>(ABS('1-Баланс'!G32)-ABS('1-Баланс'!G33))/('1-Баланс'!G56+'1-Баланс'!G79)</f>
        <v>#DIV/0!</v>
      </c>
    </row>
    <row r="6" spans="1:4" ht="31.5">
      <c r="A6" s="370">
        <v>4</v>
      </c>
      <c r="B6" s="368" t="s">
        <v>606</v>
      </c>
      <c r="C6" s="369" t="s">
        <v>585</v>
      </c>
      <c r="D6" s="420" t="e">
        <f>(ABS('1-Баланс'!G32)-ABS('1-Баланс'!G33))/('1-Баланс'!C95)</f>
        <v>#DIV/0!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 t="e">
        <f>'2-Отчет за доходите'!G36/'2-Отчет за доходите'!C36</f>
        <v>#DIV/0!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 t="e">
        <f>'1-Баланс'!C94/'1-Баланс'!G79</f>
        <v>#DIV/0!</v>
      </c>
    </row>
    <row r="11" spans="1:4" ht="63">
      <c r="A11" s="370">
        <v>7</v>
      </c>
      <c r="B11" s="368" t="s">
        <v>592</v>
      </c>
      <c r="C11" s="369" t="s">
        <v>657</v>
      </c>
      <c r="D11" s="419" t="e">
        <f>('1-Баланс'!C76+'1-Баланс'!C85+'1-Баланс'!C92)/'1-Баланс'!G79</f>
        <v>#DIV/0!</v>
      </c>
    </row>
    <row r="12" spans="1:4" ht="47.25">
      <c r="A12" s="370">
        <v>8</v>
      </c>
      <c r="B12" s="368" t="s">
        <v>593</v>
      </c>
      <c r="C12" s="369" t="s">
        <v>658</v>
      </c>
      <c r="D12" s="419" t="e">
        <f>('1-Баланс'!C85+'1-Баланс'!C92)/'1-Баланс'!G79</f>
        <v>#DIV/0!</v>
      </c>
    </row>
    <row r="13" spans="1:4" ht="31.5">
      <c r="A13" s="370">
        <v>9</v>
      </c>
      <c r="B13" s="368" t="s">
        <v>594</v>
      </c>
      <c r="C13" s="369" t="s">
        <v>595</v>
      </c>
      <c r="D13" s="419" t="e">
        <f>'1-Баланс'!C92/'1-Баланс'!G79</f>
        <v>#DIV/0!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8" t="s">
        <v>596</v>
      </c>
      <c r="C16" s="369" t="s">
        <v>609</v>
      </c>
      <c r="D16" s="427" t="e">
        <f>'2-Отчет за доходите'!G16/('1-Баланс'!C95)</f>
        <v>#DIV/0!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 t="e">
        <f>'1-Баланс'!G56/('1-Баланс'!G37+'1-Баланс'!G56)</f>
        <v>#DIV/0!</v>
      </c>
    </row>
    <row r="19" spans="1:4" ht="31.5">
      <c r="A19" s="370">
        <v>13</v>
      </c>
      <c r="B19" s="368" t="s">
        <v>626</v>
      </c>
      <c r="C19" s="369" t="s">
        <v>600</v>
      </c>
      <c r="D19" s="419" t="e">
        <f>D4/D5</f>
        <v>#DIV/0!</v>
      </c>
    </row>
    <row r="20" spans="1:4" ht="31.5">
      <c r="A20" s="370">
        <v>14</v>
      </c>
      <c r="B20" s="368" t="s">
        <v>601</v>
      </c>
      <c r="C20" s="369" t="s">
        <v>602</v>
      </c>
      <c r="D20" s="419" t="e">
        <f>D6/D5</f>
        <v>#DIV/0!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 t="e">
        <f>D21/'1-Баланс'!G37</f>
        <v>#DIV/0!</v>
      </c>
    </row>
    <row r="23" spans="1:4" ht="31.5">
      <c r="A23" s="370">
        <v>17</v>
      </c>
      <c r="B23" s="368" t="s">
        <v>671</v>
      </c>
      <c r="C23" s="369" t="s">
        <v>672</v>
      </c>
      <c r="D23" s="425" t="e">
        <f>(D21+'2-Отчет за доходите'!C14)/'2-Отчет за доходите'!G31</f>
        <v>#DIV/0!</v>
      </c>
    </row>
    <row r="24" spans="1:4" ht="31.5">
      <c r="A24" s="370">
        <v>18</v>
      </c>
      <c r="B24" s="368" t="s">
        <v>673</v>
      </c>
      <c r="C24" s="369" t="s">
        <v>674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59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59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59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59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59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59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59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59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59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59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59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59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59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59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59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59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59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59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59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59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59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59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59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59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59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59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59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59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59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59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59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59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59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59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59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59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59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59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59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59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59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59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59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59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59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59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59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59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59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59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59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59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59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59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59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59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59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59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59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59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59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59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59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59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59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59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59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59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59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59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59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59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59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59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59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59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59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59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59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59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59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59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59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59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59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59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59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59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59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59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59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59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59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59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59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59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59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59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59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59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59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59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59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59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59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59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59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59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59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59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59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59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59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59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59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59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59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59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59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59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59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59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59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59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59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59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59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59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59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59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59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59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59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59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59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59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59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59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59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59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59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59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59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59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59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59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59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59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59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59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59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59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59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59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59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59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59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59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59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59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59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59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59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59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59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59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59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59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59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59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59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59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59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59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59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59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59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59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59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59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59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59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59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59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59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59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59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59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59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59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59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59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59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59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59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59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59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59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59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59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59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59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59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59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59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59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59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59">
        <f t="shared" si="20"/>
        <v>43100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59">
        <f t="shared" si="20"/>
        <v>43100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59">
        <f t="shared" si="20"/>
        <v>43100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59">
        <f t="shared" si="20"/>
        <v>43100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59">
        <f t="shared" si="20"/>
        <v>43100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59">
        <f aca="true" t="shared" si="23" ref="C218:C281">endDate</f>
        <v>43100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59">
        <f t="shared" si="23"/>
        <v>43100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59">
        <f t="shared" si="23"/>
        <v>43100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59">
        <f t="shared" si="23"/>
        <v>43100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59">
        <f t="shared" si="23"/>
        <v>43100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59">
        <f t="shared" si="23"/>
        <v>43100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59">
        <f t="shared" si="23"/>
        <v>43100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59">
        <f t="shared" si="23"/>
        <v>43100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59">
        <f t="shared" si="23"/>
        <v>43100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59">
        <f t="shared" si="23"/>
        <v>43100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59">
        <f t="shared" si="23"/>
        <v>43100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59">
        <f t="shared" si="23"/>
        <v>43100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59">
        <f t="shared" si="23"/>
        <v>43100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59">
        <f t="shared" si="23"/>
        <v>43100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59">
        <f t="shared" si="23"/>
        <v>43100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59">
        <f t="shared" si="23"/>
        <v>43100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59">
        <f t="shared" si="23"/>
        <v>43100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59">
        <f t="shared" si="23"/>
        <v>43100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59">
        <f t="shared" si="23"/>
        <v>43100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59">
        <f t="shared" si="23"/>
        <v>43100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59">
        <f t="shared" si="23"/>
        <v>43100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59">
        <f t="shared" si="23"/>
        <v>43100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59">
        <f t="shared" si="23"/>
        <v>43100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59">
        <f t="shared" si="23"/>
        <v>43100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59">
        <f t="shared" si="23"/>
        <v>43100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59">
        <f t="shared" si="23"/>
        <v>43100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59">
        <f t="shared" si="23"/>
        <v>43100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59">
        <f t="shared" si="23"/>
        <v>43100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59">
        <f t="shared" si="23"/>
        <v>43100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59">
        <f t="shared" si="23"/>
        <v>43100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59">
        <f t="shared" si="23"/>
        <v>43100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59">
        <f t="shared" si="23"/>
        <v>43100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59">
        <f t="shared" si="23"/>
        <v>43100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59">
        <f t="shared" si="23"/>
        <v>43100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59">
        <f t="shared" si="23"/>
        <v>43100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59">
        <f t="shared" si="23"/>
        <v>43100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59">
        <f t="shared" si="23"/>
        <v>43100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59">
        <f t="shared" si="23"/>
        <v>43100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59">
        <f t="shared" si="23"/>
        <v>43100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59">
        <f t="shared" si="23"/>
        <v>43100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59">
        <f t="shared" si="23"/>
        <v>43100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59">
        <f t="shared" si="23"/>
        <v>43100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59">
        <f t="shared" si="23"/>
        <v>43100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59">
        <f t="shared" si="23"/>
        <v>43100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59">
        <f t="shared" si="23"/>
        <v>43100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59">
        <f t="shared" si="23"/>
        <v>43100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59">
        <f t="shared" si="23"/>
        <v>43100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59">
        <f t="shared" si="23"/>
        <v>43100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59">
        <f t="shared" si="23"/>
        <v>43100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59">
        <f t="shared" si="23"/>
        <v>43100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59">
        <f t="shared" si="23"/>
        <v>43100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59">
        <f t="shared" si="23"/>
        <v>43100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59">
        <f t="shared" si="23"/>
        <v>43100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59">
        <f t="shared" si="23"/>
        <v>43100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59">
        <f t="shared" si="23"/>
        <v>43100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59">
        <f t="shared" si="23"/>
        <v>43100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59">
        <f t="shared" si="23"/>
        <v>43100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59">
        <f t="shared" si="23"/>
        <v>43100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59">
        <f t="shared" si="23"/>
        <v>43100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59">
        <f t="shared" si="23"/>
        <v>43100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59">
        <f t="shared" si="23"/>
        <v>43100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59">
        <f t="shared" si="23"/>
        <v>43100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59">
        <f t="shared" si="23"/>
        <v>43100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59">
        <f t="shared" si="23"/>
        <v>43100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59">
        <f aca="true" t="shared" si="26" ref="C282:C345">endDate</f>
        <v>43100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59">
        <f t="shared" si="26"/>
        <v>43100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59">
        <f t="shared" si="26"/>
        <v>43100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59">
        <f t="shared" si="26"/>
        <v>43100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59">
        <f t="shared" si="26"/>
        <v>43100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59">
        <f t="shared" si="26"/>
        <v>43100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59">
        <f t="shared" si="26"/>
        <v>43100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59">
        <f t="shared" si="26"/>
        <v>43100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59">
        <f t="shared" si="26"/>
        <v>43100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59">
        <f t="shared" si="26"/>
        <v>43100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59">
        <f t="shared" si="26"/>
        <v>43100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59">
        <f t="shared" si="26"/>
        <v>43100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59">
        <f t="shared" si="26"/>
        <v>43100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59">
        <f t="shared" si="26"/>
        <v>43100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59">
        <f t="shared" si="26"/>
        <v>43100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59">
        <f t="shared" si="26"/>
        <v>43100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59">
        <f t="shared" si="26"/>
        <v>43100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59">
        <f t="shared" si="26"/>
        <v>43100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59">
        <f t="shared" si="26"/>
        <v>43100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59">
        <f t="shared" si="26"/>
        <v>43100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59">
        <f t="shared" si="26"/>
        <v>43100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59">
        <f t="shared" si="26"/>
        <v>43100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59">
        <f t="shared" si="26"/>
        <v>43100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59">
        <f t="shared" si="26"/>
        <v>43100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59">
        <f t="shared" si="26"/>
        <v>43100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59">
        <f t="shared" si="26"/>
        <v>43100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59">
        <f t="shared" si="26"/>
        <v>43100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59">
        <f t="shared" si="26"/>
        <v>43100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59">
        <f t="shared" si="26"/>
        <v>43100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59">
        <f t="shared" si="26"/>
        <v>43100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59">
        <f t="shared" si="26"/>
        <v>43100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59">
        <f t="shared" si="26"/>
        <v>43100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59">
        <f t="shared" si="26"/>
        <v>43100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59">
        <f t="shared" si="26"/>
        <v>43100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59">
        <f t="shared" si="26"/>
        <v>43100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59">
        <f t="shared" si="26"/>
        <v>43100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59">
        <f t="shared" si="26"/>
        <v>43100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59">
        <f t="shared" si="26"/>
        <v>43100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59">
        <f t="shared" si="26"/>
        <v>43100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59">
        <f t="shared" si="26"/>
        <v>43100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59">
        <f t="shared" si="26"/>
        <v>43100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59">
        <f t="shared" si="26"/>
        <v>43100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59">
        <f t="shared" si="26"/>
        <v>43100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59">
        <f t="shared" si="26"/>
        <v>43100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59">
        <f t="shared" si="26"/>
        <v>43100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59">
        <f t="shared" si="26"/>
        <v>43100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59">
        <f t="shared" si="26"/>
        <v>43100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65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59">
        <f t="shared" si="26"/>
        <v>43100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59">
        <f t="shared" si="26"/>
        <v>43100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59">
        <f t="shared" si="26"/>
        <v>43100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59">
        <f t="shared" si="26"/>
        <v>43100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65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59">
        <f t="shared" si="26"/>
        <v>43100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59">
        <f t="shared" si="26"/>
        <v>43100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59">
        <f t="shared" si="26"/>
        <v>43100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59">
        <f t="shared" si="26"/>
        <v>43100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59">
        <f t="shared" si="26"/>
        <v>43100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59">
        <f t="shared" si="26"/>
        <v>43100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59">
        <f t="shared" si="26"/>
        <v>43100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59">
        <f t="shared" si="26"/>
        <v>43100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59">
        <f t="shared" si="26"/>
        <v>43100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59">
        <f t="shared" si="26"/>
        <v>43100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59">
        <f t="shared" si="26"/>
        <v>43100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59">
        <f t="shared" si="26"/>
        <v>43100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59">
        <f t="shared" si="26"/>
        <v>43100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59">
        <f aca="true" t="shared" si="29" ref="C346:C409">endDate</f>
        <v>43100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65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59">
        <f t="shared" si="29"/>
        <v>43100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59">
        <f t="shared" si="29"/>
        <v>43100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59">
        <f t="shared" si="29"/>
        <v>43100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65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59">
        <f t="shared" si="29"/>
        <v>43100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1572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59">
        <f t="shared" si="29"/>
        <v>43100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59">
        <f t="shared" si="29"/>
        <v>43100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59">
        <f t="shared" si="29"/>
        <v>43100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59">
        <f t="shared" si="29"/>
        <v>43100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1572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59">
        <f t="shared" si="29"/>
        <v>43100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59">
        <f t="shared" si="29"/>
        <v>43100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59">
        <f t="shared" si="29"/>
        <v>43100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59">
        <f t="shared" si="29"/>
        <v>43100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59">
        <f t="shared" si="29"/>
        <v>43100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59">
        <f t="shared" si="29"/>
        <v>43100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59">
        <f t="shared" si="29"/>
        <v>43100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59">
        <f t="shared" si="29"/>
        <v>43100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59">
        <f t="shared" si="29"/>
        <v>43100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59">
        <f t="shared" si="29"/>
        <v>43100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59">
        <f t="shared" si="29"/>
        <v>43100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59">
        <f t="shared" si="29"/>
        <v>43100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59">
        <f t="shared" si="29"/>
        <v>43100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59">
        <f t="shared" si="29"/>
        <v>43100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1572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59">
        <f t="shared" si="29"/>
        <v>43100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59">
        <f t="shared" si="29"/>
        <v>43100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59">
        <f t="shared" si="29"/>
        <v>43100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1572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59">
        <f t="shared" si="29"/>
        <v>43100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-11891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59">
        <f t="shared" si="29"/>
        <v>43100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59">
        <f t="shared" si="29"/>
        <v>43100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59">
        <f t="shared" si="29"/>
        <v>43100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59">
        <f t="shared" si="29"/>
        <v>43100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-11891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59">
        <f t="shared" si="29"/>
        <v>43100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59">
        <f t="shared" si="29"/>
        <v>43100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59">
        <f t="shared" si="29"/>
        <v>43100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59">
        <f t="shared" si="29"/>
        <v>43100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59">
        <f t="shared" si="29"/>
        <v>43100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59">
        <f t="shared" si="29"/>
        <v>43100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59">
        <f t="shared" si="29"/>
        <v>43100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59">
        <f t="shared" si="29"/>
        <v>43100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59">
        <f t="shared" si="29"/>
        <v>43100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59">
        <f t="shared" si="29"/>
        <v>43100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59">
        <f t="shared" si="29"/>
        <v>43100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59">
        <f t="shared" si="29"/>
        <v>43100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59">
        <f t="shared" si="29"/>
        <v>43100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59">
        <f t="shared" si="29"/>
        <v>43100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-11891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59">
        <f t="shared" si="29"/>
        <v>43100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59">
        <f t="shared" si="29"/>
        <v>43100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59">
        <f t="shared" si="29"/>
        <v>43100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-11891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59">
        <f t="shared" si="29"/>
        <v>43100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59">
        <f t="shared" si="29"/>
        <v>43100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59">
        <f t="shared" si="29"/>
        <v>43100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59">
        <f t="shared" si="29"/>
        <v>43100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59">
        <f t="shared" si="29"/>
        <v>43100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59">
        <f t="shared" si="29"/>
        <v>43100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59">
        <f t="shared" si="29"/>
        <v>43100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59">
        <f t="shared" si="29"/>
        <v>43100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59">
        <f t="shared" si="29"/>
        <v>43100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59">
        <f t="shared" si="29"/>
        <v>43100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59">
        <f t="shared" si="29"/>
        <v>43100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59">
        <f t="shared" si="29"/>
        <v>43100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59">
        <f t="shared" si="29"/>
        <v>43100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59">
        <f t="shared" si="29"/>
        <v>43100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59">
        <f t="shared" si="29"/>
        <v>43100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59">
        <f t="shared" si="29"/>
        <v>43100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59">
        <f aca="true" t="shared" si="32" ref="C410:C459">endDate</f>
        <v>43100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59">
        <f t="shared" si="32"/>
        <v>43100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59">
        <f t="shared" si="32"/>
        <v>43100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59">
        <f t="shared" si="32"/>
        <v>43100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59">
        <f t="shared" si="32"/>
        <v>43100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59">
        <f t="shared" si="32"/>
        <v>43100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59">
        <f t="shared" si="32"/>
        <v>43100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0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59">
        <f t="shared" si="32"/>
        <v>43100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59">
        <f t="shared" si="32"/>
        <v>43100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59">
        <f t="shared" si="32"/>
        <v>43100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59">
        <f t="shared" si="32"/>
        <v>43100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0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59">
        <f t="shared" si="32"/>
        <v>43100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59">
        <f t="shared" si="32"/>
        <v>43100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59">
        <f t="shared" si="32"/>
        <v>43100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59">
        <f t="shared" si="32"/>
        <v>43100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59">
        <f t="shared" si="32"/>
        <v>43100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59">
        <f t="shared" si="32"/>
        <v>43100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59">
        <f t="shared" si="32"/>
        <v>43100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59">
        <f t="shared" si="32"/>
        <v>43100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59">
        <f t="shared" si="32"/>
        <v>43100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59">
        <f t="shared" si="32"/>
        <v>43100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59">
        <f t="shared" si="32"/>
        <v>43100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59">
        <f t="shared" si="32"/>
        <v>43100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59">
        <f t="shared" si="32"/>
        <v>43100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59">
        <f t="shared" si="32"/>
        <v>43100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0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59">
        <f t="shared" si="32"/>
        <v>43100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59">
        <f t="shared" si="32"/>
        <v>43100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59">
        <f t="shared" si="32"/>
        <v>43100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0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59">
        <f t="shared" si="32"/>
        <v>43100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59">
        <f t="shared" si="32"/>
        <v>43100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59">
        <f t="shared" si="32"/>
        <v>43100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59">
        <f t="shared" si="32"/>
        <v>43100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59">
        <f t="shared" si="32"/>
        <v>43100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59">
        <f t="shared" si="32"/>
        <v>43100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59">
        <f t="shared" si="32"/>
        <v>43100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59">
        <f t="shared" si="32"/>
        <v>43100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59">
        <f t="shared" si="32"/>
        <v>43100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59">
        <f t="shared" si="32"/>
        <v>43100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59">
        <f t="shared" si="32"/>
        <v>43100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59">
        <f t="shared" si="32"/>
        <v>43100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59">
        <f t="shared" si="32"/>
        <v>43100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59">
        <f t="shared" si="32"/>
        <v>43100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59">
        <f t="shared" si="32"/>
        <v>43100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59">
        <f t="shared" si="32"/>
        <v>43100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59">
        <f t="shared" si="32"/>
        <v>43100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59">
        <f t="shared" si="32"/>
        <v>43100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59">
        <f t="shared" si="32"/>
        <v>43100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59">
        <f t="shared" si="32"/>
        <v>43100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59">
        <f t="shared" si="32"/>
        <v>43100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59">
        <f t="shared" si="32"/>
        <v>43100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59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59">
        <f t="shared" si="35"/>
        <v>43100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59">
        <f t="shared" si="35"/>
        <v>43100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59">
        <f t="shared" si="35"/>
        <v>43100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59">
        <f t="shared" si="35"/>
        <v>43100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59">
        <f t="shared" si="35"/>
        <v>43100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59">
        <f t="shared" si="35"/>
        <v>43100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59">
        <f t="shared" si="35"/>
        <v>43100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59">
        <f t="shared" si="35"/>
        <v>43100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59">
        <f t="shared" si="35"/>
        <v>43100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59">
        <f t="shared" si="35"/>
        <v>43100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59">
        <f t="shared" si="35"/>
        <v>43100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59">
        <f t="shared" si="35"/>
        <v>43100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59">
        <f t="shared" si="35"/>
        <v>43100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59">
        <f t="shared" si="35"/>
        <v>43100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59">
        <f t="shared" si="35"/>
        <v>43100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59">
        <f t="shared" si="35"/>
        <v>43100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59">
        <f t="shared" si="35"/>
        <v>43100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59">
        <f t="shared" si="35"/>
        <v>43100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59">
        <f t="shared" si="35"/>
        <v>43100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59">
        <f t="shared" si="35"/>
        <v>43100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59">
        <f t="shared" si="35"/>
        <v>43100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59">
        <f t="shared" si="35"/>
        <v>43100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59">
        <f t="shared" si="35"/>
        <v>43100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59">
        <f t="shared" si="35"/>
        <v>43100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59">
        <f t="shared" si="35"/>
        <v>43100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59">
        <f t="shared" si="35"/>
        <v>43100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59">
        <f t="shared" si="35"/>
        <v>43100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59">
        <f t="shared" si="35"/>
        <v>43100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59">
        <f t="shared" si="35"/>
        <v>43100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59">
        <f t="shared" si="35"/>
        <v>43100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59">
        <f t="shared" si="35"/>
        <v>43100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59">
        <f t="shared" si="35"/>
        <v>43100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59">
        <f t="shared" si="35"/>
        <v>43100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59">
        <f t="shared" si="35"/>
        <v>43100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59">
        <f t="shared" si="35"/>
        <v>43100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59">
        <f t="shared" si="35"/>
        <v>43100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59">
        <f t="shared" si="35"/>
        <v>43100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59">
        <f t="shared" si="35"/>
        <v>43100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59">
        <f t="shared" si="35"/>
        <v>43100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totka</cp:lastModifiedBy>
  <cp:lastPrinted>2016-10-25T06:36:56Z</cp:lastPrinted>
  <dcterms:created xsi:type="dcterms:W3CDTF">2006-09-16T00:00:00Z</dcterms:created>
  <dcterms:modified xsi:type="dcterms:W3CDTF">2018-01-22T09:02:30Z</dcterms:modified>
  <cp:category/>
  <cp:version/>
  <cp:contentType/>
  <cp:contentStatus/>
</cp:coreProperties>
</file>