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000" windowHeight="6270" tabRatio="913" activeTab="0"/>
  </bookViews>
  <sheets>
    <sheet name="справка №1- 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№4-ОСК'!$A$1:$N$36</definedName>
    <definedName name="_xlnm.Print_Area" localSheetId="7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C11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При промени в капитала тегли от педишна година за да се види промяната
</t>
        </r>
      </text>
    </comment>
  </commentList>
</comments>
</file>

<file path=xl/sharedStrings.xml><?xml version="1.0" encoding="utf-8"?>
<sst xmlns="http://schemas.openxmlformats.org/spreadsheetml/2006/main" count="1071" uniqueCount="883">
  <si>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</si>
  <si>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</si>
  <si>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</si>
  <si>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</si>
  <si>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</si>
  <si>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</si>
  <si>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</si>
  <si>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</si>
  <si>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</si>
  <si>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>А. СОБСТВЕН КАПИТАЛ</t>
  </si>
  <si>
    <t xml:space="preserve">I. Основен капитал </t>
  </si>
  <si>
    <t xml:space="preserve">Записан и внесен капитал т.ч.:  </t>
  </si>
  <si>
    <t>1-0411</t>
  </si>
  <si>
    <t>обикновенни акции</t>
  </si>
  <si>
    <t>1-0411-1</t>
  </si>
  <si>
    <t>привилегировани акции</t>
  </si>
  <si>
    <t>1-0411-2</t>
  </si>
  <si>
    <t>Изкупени собствени обикновени акции</t>
  </si>
  <si>
    <t>1-0417</t>
  </si>
  <si>
    <t>Изкупени собствени привилегировани акции</t>
  </si>
  <si>
    <t>1-0417-1</t>
  </si>
  <si>
    <t>Невнесен капитал</t>
  </si>
  <si>
    <t>1-0416</t>
  </si>
  <si>
    <t>Общо за група І:</t>
  </si>
  <si>
    <t>1-0410</t>
  </si>
  <si>
    <t>II. Резерви</t>
  </si>
  <si>
    <t>Общо за група I:</t>
  </si>
  <si>
    <t xml:space="preserve">1. Премийни резерви  при емитиране на ценни книжа </t>
  </si>
  <si>
    <t>1-0421</t>
  </si>
  <si>
    <t>2. Резерв от последващи оценки на активите и пасивите</t>
  </si>
  <si>
    <t>1-0422</t>
  </si>
  <si>
    <t>3. Целеви резерви, в т.ч.:</t>
  </si>
  <si>
    <t>1-0423</t>
  </si>
  <si>
    <t>общи резерви</t>
  </si>
  <si>
    <t>1-0424</t>
  </si>
  <si>
    <t>специализирани резерви</t>
  </si>
  <si>
    <t>1-0425</t>
  </si>
  <si>
    <t>други резерви</t>
  </si>
  <si>
    <t>1-0426</t>
  </si>
  <si>
    <t>Общо за група II:</t>
  </si>
  <si>
    <t>1-0420</t>
  </si>
  <si>
    <t xml:space="preserve">4. Други </t>
  </si>
  <si>
    <t>III. Финансов резултат</t>
  </si>
  <si>
    <t>1. Натрупана печалба  (загуба) в т.ч.:</t>
  </si>
  <si>
    <t>1-0451</t>
  </si>
  <si>
    <t>неразпределена печалба</t>
  </si>
  <si>
    <t>1-0452</t>
  </si>
  <si>
    <t>непокрита загуба</t>
  </si>
  <si>
    <t>1-0453</t>
  </si>
  <si>
    <t xml:space="preserve">еднократен ефект от промени в счетоводната политика </t>
  </si>
  <si>
    <t>1-0451-1</t>
  </si>
  <si>
    <t>2. Текуща печалба</t>
  </si>
  <si>
    <t>1-0454</t>
  </si>
  <si>
    <t>3. Текуща загуба</t>
  </si>
  <si>
    <t>1-0455</t>
  </si>
  <si>
    <t>Общо за група III:</t>
  </si>
  <si>
    <t>1-0450</t>
  </si>
  <si>
    <t>дъщерни предприятия</t>
  </si>
  <si>
    <t>смесени предприятия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</si>
  <si>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</si>
  <si>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</si>
  <si>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</si>
  <si>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</si>
  <si>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>Б. МАЛЦИНСТВЕНО УЧАСТИЕ</t>
  </si>
  <si>
    <t>1-0400-1</t>
  </si>
  <si>
    <t xml:space="preserve">държавни ценни книжа </t>
  </si>
  <si>
    <t xml:space="preserve">В. НЕТЕКУЩИ ПАСИВИ </t>
  </si>
  <si>
    <t>I. Търговски и други задължения</t>
  </si>
  <si>
    <t>1. Задължения към свързани предприятия</t>
  </si>
  <si>
    <t>1-0511</t>
  </si>
  <si>
    <t>2.Задължения по получени заеми от банки и небанкови финансови институции</t>
  </si>
  <si>
    <t>1-0512</t>
  </si>
  <si>
    <t>3. Задължения по ЗУНК</t>
  </si>
  <si>
    <t>1-0512-1</t>
  </si>
  <si>
    <t>4. Задължения по получени търговски заеми</t>
  </si>
  <si>
    <t>1-0514</t>
  </si>
  <si>
    <t>5. Задължения по облигационни заеми</t>
  </si>
  <si>
    <t>1-0515</t>
  </si>
  <si>
    <t xml:space="preserve">6. Други </t>
  </si>
  <si>
    <t>1-0517</t>
  </si>
  <si>
    <t>1-0510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</si>
  <si>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</si>
  <si>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</si>
  <si>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</si>
  <si>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</si>
  <si>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IV. Пасиви по отсрочени данъци </t>
  </si>
  <si>
    <t>1-0516</t>
  </si>
  <si>
    <t xml:space="preserve">V.Финансирания </t>
  </si>
  <si>
    <t>1-0520-1</t>
  </si>
  <si>
    <t xml:space="preserve">    ОБЩО  ЗА РАЗДЕЛ "В" (I+II+III+IV+V):</t>
  </si>
  <si>
    <t>1-0500</t>
  </si>
  <si>
    <t>Г. ТЕКУЩИ ПАСИВИ</t>
  </si>
  <si>
    <t>1. Задължения по получени заеми към банки и  небанкови финансови институции</t>
  </si>
  <si>
    <t>1-0612</t>
  </si>
  <si>
    <t xml:space="preserve">2. Текуща част от нетекущите задължения </t>
  </si>
  <si>
    <t>1-0510-2</t>
  </si>
  <si>
    <t xml:space="preserve">3. Текущи задължения, в т.ч.:  </t>
  </si>
  <si>
    <t>1-0630</t>
  </si>
  <si>
    <t>задължения към свързани предприятия</t>
  </si>
  <si>
    <t>1-0611</t>
  </si>
  <si>
    <t xml:space="preserve">задължения по получени търговски заеми </t>
  </si>
  <si>
    <t>1-0614</t>
  </si>
  <si>
    <t xml:space="preserve">задължения към доставчици и клиенти </t>
  </si>
  <si>
    <t>1-0613</t>
  </si>
  <si>
    <t>получени аванси</t>
  </si>
  <si>
    <t>1-0613-1</t>
  </si>
  <si>
    <t>задължения към персонала</t>
  </si>
  <si>
    <t>1-0615</t>
  </si>
  <si>
    <t>задължения към осигурителни предприятия</t>
  </si>
  <si>
    <t>1-0616</t>
  </si>
  <si>
    <t>данъчни задължения</t>
  </si>
  <si>
    <t>1-0617</t>
  </si>
  <si>
    <t>1-0618</t>
  </si>
  <si>
    <t xml:space="preserve">5. Провизии </t>
  </si>
  <si>
    <t>1-0619</t>
  </si>
  <si>
    <t>1-0610</t>
  </si>
  <si>
    <t xml:space="preserve">II. Други текущи пасиви </t>
  </si>
  <si>
    <t>1-0610-1</t>
  </si>
  <si>
    <t>1-0700</t>
  </si>
  <si>
    <t xml:space="preserve">IV. Финансирания </t>
  </si>
  <si>
    <t>1-0700-1</t>
  </si>
  <si>
    <t xml:space="preserve">    ОБЩО  ЗА РАЗДЕЛ "Г" (I+II+III+IV):</t>
  </si>
  <si>
    <t>1-0750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</si>
  <si>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</si>
  <si>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</si>
  <si>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</si>
  <si>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</si>
  <si>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</si>
  <si>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</si>
  <si>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</si>
  <si>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</si>
  <si>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</si>
  <si>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</si>
  <si>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</si>
  <si>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</si>
  <si>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</si>
  <si>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</si>
  <si>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</si>
  <si>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</si>
  <si>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</si>
  <si>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</si>
  <si>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</si>
  <si>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</si>
  <si>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</si>
  <si>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</si>
  <si>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</si>
  <si>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</si>
  <si>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</si>
  <si>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</si>
  <si>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</si>
  <si>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</si>
  <si>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</si>
  <si>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</si>
  <si>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</si>
  <si>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</si>
  <si>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</si>
  <si>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</si>
  <si>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</si>
  <si>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</si>
  <si>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</si>
  <si>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</si>
  <si>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</si>
  <si>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</si>
  <si>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</si>
  <si>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</si>
  <si>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</si>
  <si>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</si>
  <si>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</si>
  <si>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</si>
  <si>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</si>
  <si>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</si>
  <si>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</si>
  <si>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</si>
  <si>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</si>
  <si>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</si>
  <si>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</si>
  <si>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</si>
  <si>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</si>
  <si>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</si>
  <si>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</si>
  <si>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</si>
  <si>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</si>
  <si>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</si>
  <si>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</si>
  <si>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</si>
  <si>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</si>
  <si>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</si>
  <si>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</si>
  <si>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</si>
  <si>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</si>
  <si>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</si>
  <si>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</si>
  <si>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</si>
  <si>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</si>
  <si>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</si>
  <si>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</si>
  <si>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</si>
  <si>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</si>
  <si>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</si>
  <si>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</si>
  <si>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</si>
  <si>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</si>
  <si>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</si>
  <si>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</si>
  <si>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</si>
  <si>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</si>
  <si>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</si>
  <si>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</si>
  <si>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</si>
  <si>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</si>
  <si>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</si>
  <si>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</si>
  <si>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</si>
  <si>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</si>
  <si>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</si>
  <si>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</si>
  <si>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</si>
  <si>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</si>
  <si>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</si>
  <si>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</si>
  <si>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</si>
  <si>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</si>
  <si>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</si>
  <si>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</si>
  <si>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</si>
  <si>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</si>
  <si>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</si>
  <si>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</si>
  <si>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</si>
  <si>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</si>
  <si>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</si>
  <si>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</si>
  <si>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</si>
  <si>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</si>
  <si>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</si>
  <si>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</si>
  <si>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</si>
  <si>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</si>
  <si>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</si>
  <si>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</si>
  <si>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</si>
  <si>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</si>
  <si>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</si>
  <si>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</si>
  <si>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</si>
  <si>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</si>
  <si>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</si>
  <si>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</si>
  <si>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</si>
  <si>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</si>
  <si>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</si>
  <si>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</si>
  <si>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</si>
  <si>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</si>
  <si>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</si>
  <si>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</si>
  <si>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</si>
  <si>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</si>
  <si>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</si>
  <si>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</si>
  <si>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</si>
  <si>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</si>
  <si>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</si>
  <si>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</si>
  <si>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</si>
  <si>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</si>
  <si>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</si>
  <si>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</si>
  <si>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</si>
  <si>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</si>
  <si>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</si>
  <si>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</si>
  <si>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</si>
  <si>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</si>
  <si>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</si>
  <si>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</si>
  <si>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</si>
  <si>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</si>
  <si>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</si>
  <si>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</si>
  <si>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</si>
  <si>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</si>
  <si>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</si>
  <si>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</si>
  <si>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</si>
  <si>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</si>
  <si>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</si>
  <si>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</si>
  <si>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</si>
  <si>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</si>
  <si>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</si>
  <si>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</si>
  <si>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</si>
  <si>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</si>
  <si>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</si>
  <si>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</si>
  <si>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</si>
  <si>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</si>
  <si>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</si>
  <si>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</si>
  <si>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</si>
  <si>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</si>
  <si>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</si>
  <si>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</si>
  <si>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</si>
  <si>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</si>
  <si>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</si>
  <si>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</si>
  <si>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</si>
  <si>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</si>
  <si>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</si>
  <si>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</si>
  <si>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</si>
  <si>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</si>
  <si>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</si>
  <si>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</si>
  <si>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</si>
  <si>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</si>
  <si>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</si>
  <si>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</si>
  <si>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</si>
  <si>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</si>
  <si>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</si>
  <si>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</si>
  <si>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</si>
  <si>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</si>
  <si>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</si>
  <si>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</si>
  <si>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</si>
  <si>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</si>
  <si>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</si>
  <si>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</si>
  <si>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</si>
  <si>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</si>
  <si>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</si>
  <si>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</si>
  <si>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</si>
  <si>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</si>
  <si>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</si>
  <si>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</si>
  <si>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</si>
  <si>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</si>
  <si>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</si>
  <si>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</si>
  <si>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</si>
  <si>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</si>
  <si>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</si>
  <si>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</si>
  <si>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</si>
  <si>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</si>
  <si>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</si>
  <si>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</si>
  <si>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</si>
  <si>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</si>
  <si>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</si>
  <si>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</si>
  <si>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</si>
  <si>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</si>
  <si>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</si>
  <si>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</si>
  <si>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</si>
  <si>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</si>
  <si>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</si>
  <si>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</si>
  <si>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</si>
  <si>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</si>
  <si>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</si>
  <si>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</si>
  <si>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</si>
  <si>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</si>
  <si>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</si>
  <si>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</si>
  <si>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</si>
  <si>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</si>
  <si>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</si>
  <si>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</si>
  <si>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</si>
  <si>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</si>
  <si>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</si>
  <si>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</si>
  <si>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</si>
  <si>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</si>
  <si>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</si>
  <si>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</si>
  <si>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</si>
  <si>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</si>
  <si>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</si>
  <si>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</si>
  <si>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</si>
  <si>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</si>
  <si>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</si>
  <si>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</si>
  <si>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</si>
  <si>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</si>
  <si>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</si>
  <si>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</si>
  <si>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</si>
  <si>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</si>
  <si>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</si>
  <si>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</si>
  <si>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</si>
  <si>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</si>
  <si>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</si>
  <si>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</si>
  <si>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</si>
  <si>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</si>
  <si>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</si>
  <si>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</si>
  <si>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</si>
  <si>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</si>
  <si>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</si>
  <si>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</si>
  <si>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</si>
  <si>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</si>
  <si>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</si>
  <si>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</si>
  <si>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</si>
  <si>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</si>
  <si>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</si>
  <si>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</si>
  <si>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</si>
  <si>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</si>
  <si>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</si>
  <si>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</si>
  <si>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</si>
  <si>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</si>
  <si>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</si>
  <si>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</si>
  <si>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</si>
  <si>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</si>
  <si>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</si>
  <si>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</si>
  <si>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</si>
  <si>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</si>
  <si>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</si>
  <si>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</si>
  <si>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</si>
  <si>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</si>
  <si>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</si>
  <si>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</si>
  <si>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</si>
  <si>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</si>
  <si>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</si>
  <si>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</si>
  <si>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</si>
  <si>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</si>
  <si>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</si>
  <si>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</si>
  <si>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</si>
  <si>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</si>
  <si>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</si>
  <si>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</si>
  <si>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</si>
  <si>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</si>
  <si>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</si>
  <si>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</si>
  <si>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</si>
  <si>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</si>
  <si>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</si>
  <si>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</si>
  <si>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</si>
  <si>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</si>
  <si>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</si>
  <si>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</si>
  <si>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</si>
  <si>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</si>
  <si>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</si>
  <si>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</si>
  <si>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</si>
  <si>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</si>
  <si>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</si>
  <si>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</si>
  <si>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</si>
  <si>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</si>
  <si>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</si>
  <si>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</si>
  <si>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</si>
  <si>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</si>
  <si>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</si>
  <si>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</si>
  <si>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</si>
  <si>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</si>
  <si>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</si>
  <si>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</si>
  <si>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</si>
  <si>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</si>
  <si>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</si>
  <si>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</si>
  <si>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</si>
  <si>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</si>
  <si>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</si>
  <si>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</si>
  <si>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</si>
  <si>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</si>
  <si>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</si>
  <si>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</si>
  <si>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</si>
  <si>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</si>
  <si>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</si>
  <si>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</si>
  <si>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</si>
  <si>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</si>
  <si>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</si>
  <si>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</si>
  <si>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</si>
  <si>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</si>
  <si>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</si>
  <si>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</si>
  <si>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</si>
  <si>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</si>
  <si>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</si>
  <si>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</si>
  <si>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</si>
  <si>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</si>
  <si>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</si>
  <si>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</si>
  <si>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</si>
  <si>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</si>
  <si>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</si>
  <si>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</si>
  <si>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</si>
  <si>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</si>
  <si>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</si>
  <si>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</si>
  <si>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</si>
  <si>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</si>
  <si>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</si>
  <si>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</si>
  <si>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</si>
  <si>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</si>
  <si>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</si>
  <si>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</si>
  <si>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</si>
  <si>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</si>
  <si>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</si>
  <si>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</si>
  <si>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</si>
  <si>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</si>
  <si>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</si>
  <si>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</si>
  <si>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</si>
  <si>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</si>
  <si>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</si>
  <si>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</si>
  <si>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</si>
  <si>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</si>
  <si>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</si>
  <si>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</si>
  <si>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</si>
  <si>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</si>
  <si>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</si>
  <si>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</si>
  <si>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</si>
  <si>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</si>
  <si>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</si>
  <si>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</si>
  <si>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</si>
  <si>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</si>
  <si>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</si>
  <si>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</si>
  <si>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</si>
  <si>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</si>
  <si>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</si>
  <si>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</si>
  <si>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</si>
  <si>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</si>
  <si>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</si>
  <si>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</si>
  <si>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</si>
  <si>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</si>
  <si>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</si>
  <si>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</si>
  <si>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</si>
  <si>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</si>
  <si>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</si>
  <si>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</si>
  <si>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</si>
  <si>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</si>
  <si>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</si>
  <si>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</si>
  <si>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</si>
  <si>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</si>
  <si>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</si>
  <si>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</si>
  <si>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</si>
  <si>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</si>
  <si>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</si>
  <si>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</si>
  <si>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</si>
  <si>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</si>
  <si>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</si>
  <si>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</si>
  <si>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</si>
  <si>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</si>
  <si>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</si>
  <si>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</si>
  <si>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</si>
  <si>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</si>
  <si>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</si>
  <si>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</si>
  <si>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</si>
  <si>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</si>
  <si>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</si>
  <si>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</si>
  <si>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</si>
  <si>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</si>
  <si>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</si>
  <si>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</si>
  <si>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</si>
  <si>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</si>
  <si>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</si>
  <si>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</si>
  <si>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</si>
  <si>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</si>
  <si>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</si>
  <si>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</si>
  <si>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</si>
  <si>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</si>
  <si>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</si>
  <si>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</si>
  <si>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</si>
  <si>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</si>
  <si>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</si>
  <si>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</si>
  <si>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</si>
  <si>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</si>
  <si>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</si>
  <si>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</si>
  <si>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</si>
  <si>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</si>
  <si>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</si>
  <si>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</si>
  <si>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</si>
  <si>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</si>
  <si>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</si>
  <si>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</si>
  <si>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</si>
  <si>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</si>
  <si>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</si>
  <si>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</si>
  <si>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</si>
  <si>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</si>
  <si>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</si>
  <si>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</si>
  <si>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</si>
  <si>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</si>
  <si>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</si>
  <si>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</si>
  <si>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</si>
  <si>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</si>
  <si>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</si>
  <si>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</si>
  <si>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</si>
  <si>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</si>
  <si>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</si>
  <si>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</si>
  <si>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</si>
  <si>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</si>
  <si>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</si>
  <si>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</si>
  <si>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</si>
  <si>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</si>
  <si>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</si>
  <si>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</si>
  <si>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</si>
  <si>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</si>
  <si>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</si>
  <si>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</si>
  <si>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</si>
  <si>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</si>
  <si>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</si>
  <si>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</si>
  <si>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</si>
  <si>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</si>
  <si>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</si>
  <si>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</si>
  <si>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</si>
  <si>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</si>
  <si>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</si>
  <si>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</si>
  <si>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</si>
  <si>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</si>
  <si>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</si>
  <si>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</si>
  <si>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</si>
  <si>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</si>
  <si>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</si>
  <si>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</si>
  <si>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</si>
  <si>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</si>
  <si>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</si>
  <si>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</si>
  <si>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III. Дял от печалбата на асоциирани и съвместни предприятия</t>
  </si>
  <si>
    <t>ЕИК по БУЛСТАТ 106043385</t>
  </si>
  <si>
    <t>РГ-05-057</t>
  </si>
  <si>
    <t>Олег Прокопиев</t>
  </si>
  <si>
    <t>Съставител:…………………</t>
  </si>
  <si>
    <t>1. "Яйца и птици" АД гр. Мизия</t>
  </si>
  <si>
    <t>6.</t>
  </si>
  <si>
    <t>7.</t>
  </si>
  <si>
    <t xml:space="preserve"> - просрочени</t>
  </si>
  <si>
    <t xml:space="preserve"> - просрочени </t>
  </si>
  <si>
    <t xml:space="preserve">                            Олег Прокопиев</t>
  </si>
  <si>
    <t>Ръководител: ………………….</t>
  </si>
  <si>
    <t xml:space="preserve">                    Олег Прокопиев</t>
  </si>
  <si>
    <t xml:space="preserve">             Ръководител: ……..……………</t>
  </si>
  <si>
    <t xml:space="preserve">Съставител:  </t>
  </si>
  <si>
    <t xml:space="preserve"> Ръководител:</t>
  </si>
  <si>
    <t xml:space="preserve">     ЕИК по БУЛСТАТ 106043385</t>
  </si>
  <si>
    <t xml:space="preserve">                             Ръководител:………………..</t>
  </si>
  <si>
    <t xml:space="preserve">                                                                                Ръководител:</t>
  </si>
  <si>
    <t xml:space="preserve">              Съставител:</t>
  </si>
  <si>
    <t>2. "Хидком" АД гр. Оряхово</t>
  </si>
  <si>
    <t>3. "Метикар" АД с. Медковец</t>
  </si>
  <si>
    <t>за инвестициите в дъщерни, смесени, асоциирани и други предприятия</t>
  </si>
  <si>
    <t>1. "ФИНИ" АДСИЦ</t>
  </si>
  <si>
    <t xml:space="preserve">          Стефка Кирилова</t>
  </si>
  <si>
    <t>/Олег Прокопиев/</t>
  </si>
  <si>
    <t xml:space="preserve">          / Олег Прокопиев/</t>
  </si>
  <si>
    <t xml:space="preserve">                                                      /Олег Прокопиев/           </t>
  </si>
  <si>
    <t xml:space="preserve">                        Бисер Игнатов</t>
  </si>
  <si>
    <t>Бисер Игнатов</t>
  </si>
  <si>
    <t>АКТИВИ</t>
  </si>
  <si>
    <t xml:space="preserve">А. НЕТЕКУЩИ АКТИВИ </t>
  </si>
  <si>
    <t>I. Имоти, машини, съоръжения и оборудване</t>
  </si>
  <si>
    <t>1. Земи (терени )</t>
  </si>
  <si>
    <t>1-0011</t>
  </si>
  <si>
    <t>2. Сгради и конструкции</t>
  </si>
  <si>
    <t>1-0012</t>
  </si>
  <si>
    <t xml:space="preserve">3. Машини и оборудване </t>
  </si>
  <si>
    <t>1-0013</t>
  </si>
  <si>
    <t>4. Съоръжения</t>
  </si>
  <si>
    <t>1-0014</t>
  </si>
  <si>
    <t xml:space="preserve">5. Транспортни средства </t>
  </si>
  <si>
    <t>1-0015</t>
  </si>
  <si>
    <t>6. Стопански инвентар</t>
  </si>
  <si>
    <t>1-0017-1</t>
  </si>
  <si>
    <t xml:space="preserve">7. Разходи за придобиване и ликвидация на дълготрайни материалини активи </t>
  </si>
  <si>
    <t>1-0018</t>
  </si>
  <si>
    <t xml:space="preserve">8. Други </t>
  </si>
  <si>
    <t>1-0017</t>
  </si>
  <si>
    <t>1-0010</t>
  </si>
  <si>
    <t xml:space="preserve">II. Инвестиционни имоти </t>
  </si>
  <si>
    <t>1-0041</t>
  </si>
  <si>
    <t xml:space="preserve">III. Биологични активи </t>
  </si>
  <si>
    <t>1-0016</t>
  </si>
  <si>
    <t>IV. Нематериални активи</t>
  </si>
  <si>
    <t>1. Права върху собственост</t>
  </si>
  <si>
    <t>1-0021</t>
  </si>
  <si>
    <t>2. Програмни продукти</t>
  </si>
  <si>
    <t>1-0022</t>
  </si>
  <si>
    <t>3. Продукти от развойна дейност</t>
  </si>
  <si>
    <t>1-0023</t>
  </si>
  <si>
    <t>1-0024</t>
  </si>
  <si>
    <t>Общо за група IV:</t>
  </si>
  <si>
    <t>1-0020</t>
  </si>
  <si>
    <t>V. Търговска репутация</t>
  </si>
  <si>
    <t>1. Положителна репутация</t>
  </si>
  <si>
    <t>1-0051</t>
  </si>
  <si>
    <t>2. Отрицателна репутация</t>
  </si>
  <si>
    <t>1-0052</t>
  </si>
  <si>
    <t>Общо за група V:</t>
  </si>
  <si>
    <t>1-0050</t>
  </si>
  <si>
    <t>VI. Финансови активи</t>
  </si>
  <si>
    <t xml:space="preserve">1. Инвестиции в: </t>
  </si>
  <si>
    <t>1-0031</t>
  </si>
  <si>
    <t>1-0032</t>
  </si>
  <si>
    <t>1-0033</t>
  </si>
  <si>
    <t>1-0034</t>
  </si>
  <si>
    <t>1-0035</t>
  </si>
  <si>
    <t xml:space="preserve">2. Държани до настъпване на падеж </t>
  </si>
  <si>
    <t>1-0042</t>
  </si>
  <si>
    <t>1-0042-1</t>
  </si>
  <si>
    <t xml:space="preserve">облигации, в т.ч.: </t>
  </si>
  <si>
    <t>1-0042-2</t>
  </si>
  <si>
    <t xml:space="preserve">общински облигации </t>
  </si>
  <si>
    <t>1-0042-3</t>
  </si>
  <si>
    <t>други инвестиции, държани до настъпване на падеж</t>
  </si>
  <si>
    <t>1-0042-4</t>
  </si>
  <si>
    <t xml:space="preserve">3. Други </t>
  </si>
  <si>
    <t>1-0042-5</t>
  </si>
  <si>
    <t>Общо за група VI:</t>
  </si>
  <si>
    <t>1-0040</t>
  </si>
  <si>
    <t>VII. Търговски и други вземания</t>
  </si>
  <si>
    <t>1. Вземания от свързани предприятия</t>
  </si>
  <si>
    <t>1-0044</t>
  </si>
  <si>
    <t>2. Вземания по търговски заеми</t>
  </si>
  <si>
    <t>1-0045</t>
  </si>
  <si>
    <t xml:space="preserve">3. Вземания по финансов лизинг </t>
  </si>
  <si>
    <t>1-0046-1</t>
  </si>
  <si>
    <t>1-0046</t>
  </si>
  <si>
    <t>Общо за група VII:</t>
  </si>
  <si>
    <t>1-0040-1</t>
  </si>
  <si>
    <t xml:space="preserve"> </t>
  </si>
  <si>
    <t xml:space="preserve">VIII. Разходи за бъдещи периоди </t>
  </si>
  <si>
    <t>1-0060</t>
  </si>
  <si>
    <t xml:space="preserve">IX. Активи по отсрочени данъци  </t>
  </si>
  <si>
    <t>1-0060-1</t>
  </si>
  <si>
    <t>ОБЩО  ЗА РАЗДЕЛ "А" (I+II+III+IV+V+VI+VII+VIII+IX):</t>
  </si>
  <si>
    <t>1-0100</t>
  </si>
  <si>
    <t xml:space="preserve">Б. ТЕКУЩИ АКТИВИ </t>
  </si>
  <si>
    <t>I. Материални запаси</t>
  </si>
  <si>
    <t>1. Материали</t>
  </si>
  <si>
    <t>1-0071</t>
  </si>
  <si>
    <t>2. Продукция</t>
  </si>
  <si>
    <t>1-0072</t>
  </si>
  <si>
    <t>3. Стоки</t>
  </si>
  <si>
    <t>1-0073</t>
  </si>
  <si>
    <t>4. Незавършено производство</t>
  </si>
  <si>
    <t>1-0076</t>
  </si>
  <si>
    <t xml:space="preserve">5. Биологични активи </t>
  </si>
  <si>
    <t>1-0074</t>
  </si>
  <si>
    <t>6. Други</t>
  </si>
  <si>
    <t>1-0077</t>
  </si>
  <si>
    <t>1-0070</t>
  </si>
  <si>
    <t>II. Търговски и  други вземания</t>
  </si>
  <si>
    <t xml:space="preserve">1. Вземания от свързани предприятия </t>
  </si>
  <si>
    <t>1-0081</t>
  </si>
  <si>
    <t>2. Вземания от клиенти и доставчици</t>
  </si>
  <si>
    <t>1-0082</t>
  </si>
  <si>
    <t xml:space="preserve">3. Предоставени аванси </t>
  </si>
  <si>
    <t>1-0086-1</t>
  </si>
  <si>
    <t>4. Вземания по предоставени търговски заеми</t>
  </si>
  <si>
    <t>1-0083</t>
  </si>
  <si>
    <t>5. Съдебни и присъдени вземания</t>
  </si>
  <si>
    <t>1-0084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</si>
  <si>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</si>
  <si>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</si>
  <si>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</si>
  <si>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</si>
  <si>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</si>
  <si>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</si>
  <si>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1-0080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</si>
  <si>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</si>
  <si>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</si>
  <si>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</si>
  <si>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</si>
  <si>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</si>
  <si>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</si>
  <si>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</si>
  <si>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</si>
  <si>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</si>
  <si>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</si>
  <si>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</si>
  <si>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</si>
  <si>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</si>
  <si>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</si>
  <si>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</si>
  <si>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</si>
  <si>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</si>
  <si>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</si>
  <si>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</si>
  <si>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</si>
  <si>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</si>
  <si>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</si>
  <si>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</si>
  <si>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</si>
  <si>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</si>
  <si>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</si>
  <si>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</si>
  <si>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</si>
  <si>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</si>
  <si>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</si>
  <si>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</si>
  <si>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Инвестициите се отчитат по себестойностния метод.</t>
  </si>
  <si>
    <t xml:space="preserve">Вид на отчета: Неконсолидиран: </t>
  </si>
  <si>
    <t>Име на отчитащото се предприятие: "ЕкоИнвест Холдинг" АД - гр. Козлодуй</t>
  </si>
  <si>
    <t xml:space="preserve">Име на отчитащото се предприятие: "ЕкоИнвест Холдинг" АД - гр.Козлодуй </t>
  </si>
  <si>
    <t xml:space="preserve">Вид на отчета: Неконсолидиран </t>
  </si>
  <si>
    <t xml:space="preserve"> СЧЕТОВОДЕН  БАЛАНС </t>
  </si>
  <si>
    <t>ОТЧЕТ ЗА ДОХОДИТЕ</t>
  </si>
  <si>
    <t xml:space="preserve"> ОТЧЕТ ЗА ПАРИЧНИТЕ ПОТОЦИ ПО ПРЕКИЯ МЕТОД</t>
  </si>
  <si>
    <t xml:space="preserve"> ОТЧЕТ  ЗА ИЗМЕНЕНИЯТА В СОБСТВЕНИЯ  КАПИТАЛ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</si>
  <si>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</si>
  <si>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</si>
  <si>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СПРАВКА ЗА ЦЕННИТЕ КНИЖА</t>
  </si>
  <si>
    <t xml:space="preserve">           СПРАВКА </t>
  </si>
  <si>
    <r>
      <t xml:space="preserve">Отчетен период: 01.01.2017 - 30.06.2017 год.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</si>
  <si>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20.07.2017 год.</t>
  </si>
  <si>
    <t>Отчетен период: 01.01.2017 - 30.06.2017 год.</t>
  </si>
  <si>
    <t xml:space="preserve">Дата на съставяне: 20.07.2017 год.                                                                                                                       </t>
  </si>
  <si>
    <t xml:space="preserve">Дата  на съставяне: 20.07.2017 год.                                                                                                                                </t>
  </si>
  <si>
    <t>Дата на съставяне: 20.07.2017 год.                                                                    Съставител: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</si>
</sst>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7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6"/>
      <name val="TmsCyr"/>
      <family val="0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msCyr"/>
      <family val="0"/>
    </font>
    <font>
      <sz val="5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5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8" fillId="0" borderId="0" xfId="64" applyFont="1" applyAlignment="1">
      <alignment horizontal="centerContinuous"/>
      <protection/>
    </xf>
    <xf numFmtId="0" fontId="9" fillId="0" borderId="0" xfId="64" applyFont="1">
      <alignment/>
      <protection/>
    </xf>
    <xf numFmtId="0" fontId="8" fillId="0" borderId="0" xfId="64" applyFont="1" applyAlignment="1">
      <alignment horizontal="centerContinuous" wrapText="1"/>
      <protection/>
    </xf>
    <xf numFmtId="0" fontId="10" fillId="0" borderId="0" xfId="64" applyFont="1">
      <alignment/>
      <protection/>
    </xf>
    <xf numFmtId="0" fontId="8" fillId="0" borderId="0" xfId="61" applyFont="1" applyBorder="1" applyAlignment="1" applyProtection="1">
      <alignment vertical="top" wrapText="1"/>
      <protection locked="0"/>
    </xf>
    <xf numFmtId="0" fontId="8" fillId="0" borderId="0" xfId="64" applyFont="1" applyAlignment="1" applyProtection="1">
      <alignment/>
      <protection locked="0"/>
    </xf>
    <xf numFmtId="0" fontId="8" fillId="0" borderId="0" xfId="64" applyFont="1" applyAlignment="1">
      <alignment/>
      <protection/>
    </xf>
    <xf numFmtId="0" fontId="10" fillId="0" borderId="0" xfId="64" applyFont="1" applyAlignment="1">
      <alignment/>
      <protection/>
    </xf>
    <xf numFmtId="0" fontId="8" fillId="0" borderId="0" xfId="64" applyFont="1">
      <alignment/>
      <protection/>
    </xf>
    <xf numFmtId="0" fontId="8" fillId="0" borderId="0" xfId="62" applyFont="1" applyAlignment="1">
      <alignment wrapText="1"/>
      <protection/>
    </xf>
    <xf numFmtId="0" fontId="8" fillId="0" borderId="0" xfId="62" applyFont="1" applyAlignment="1">
      <alignment horizontal="right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Continuous" vertical="center" wrapText="1"/>
      <protection/>
    </xf>
    <xf numFmtId="0" fontId="8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64" applyFont="1" applyBorder="1" applyAlignment="1">
      <alignment vertical="center" wrapText="1"/>
      <protection/>
    </xf>
    <xf numFmtId="0" fontId="9" fillId="0" borderId="0" xfId="64" applyFont="1" applyBorder="1">
      <alignment/>
      <protection/>
    </xf>
    <xf numFmtId="0" fontId="7" fillId="0" borderId="0" xfId="64" applyFont="1">
      <alignment/>
      <protection/>
    </xf>
    <xf numFmtId="0" fontId="9" fillId="0" borderId="10" xfId="64" applyFont="1" applyBorder="1" applyAlignment="1">
      <alignment vertical="center" wrapText="1"/>
      <protection/>
    </xf>
    <xf numFmtId="0" fontId="9" fillId="0" borderId="10" xfId="64" applyFont="1" applyBorder="1" applyAlignment="1">
      <alignment wrapText="1"/>
      <protection/>
    </xf>
    <xf numFmtId="3" fontId="9" fillId="0" borderId="0" xfId="64" applyNumberFormat="1" applyFont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0" fontId="8" fillId="0" borderId="0" xfId="64" applyFont="1" applyBorder="1" applyProtection="1">
      <alignment/>
      <protection locked="0"/>
    </xf>
    <xf numFmtId="0" fontId="7" fillId="0" borderId="0" xfId="64" applyFont="1" applyAlignment="1">
      <alignment wrapText="1"/>
      <protection/>
    </xf>
    <xf numFmtId="0" fontId="7" fillId="0" borderId="0" xfId="64" applyFont="1" applyBorder="1">
      <alignment/>
      <protection/>
    </xf>
    <xf numFmtId="0" fontId="7" fillId="0" borderId="0" xfId="63" applyFont="1">
      <alignment/>
      <protection/>
    </xf>
    <xf numFmtId="0" fontId="9" fillId="0" borderId="0" xfId="63" applyFont="1" applyBorder="1" applyAlignment="1" applyProtection="1">
      <alignment horizontal="centerContinuous"/>
      <protection locked="0"/>
    </xf>
    <xf numFmtId="0" fontId="9" fillId="0" borderId="0" xfId="63" applyFont="1" applyBorder="1" applyAlignment="1" applyProtection="1">
      <alignment/>
      <protection locked="0"/>
    </xf>
    <xf numFmtId="0" fontId="9" fillId="0" borderId="0" xfId="63" applyFont="1" applyBorder="1" applyAlignment="1" applyProtection="1">
      <alignment wrapText="1"/>
      <protection locked="0"/>
    </xf>
    <xf numFmtId="0" fontId="9" fillId="0" borderId="0" xfId="61" applyFont="1" applyBorder="1" applyAlignment="1" applyProtection="1">
      <alignment vertical="top" wrapText="1"/>
      <protection locked="0"/>
    </xf>
    <xf numFmtId="0" fontId="7" fillId="0" borderId="0" xfId="63" applyFont="1" applyBorder="1" applyAlignment="1">
      <alignment wrapText="1"/>
      <protection/>
    </xf>
    <xf numFmtId="0" fontId="7" fillId="0" borderId="0" xfId="63" applyFont="1" applyBorder="1">
      <alignment/>
      <protection/>
    </xf>
    <xf numFmtId="0" fontId="15" fillId="0" borderId="0" xfId="63" applyFont="1" applyBorder="1" applyAlignment="1">
      <alignment vertical="center" wrapText="1"/>
      <protection/>
    </xf>
    <xf numFmtId="0" fontId="7" fillId="0" borderId="0" xfId="63" applyFont="1" applyAlignment="1">
      <alignment wrapText="1"/>
      <protection/>
    </xf>
    <xf numFmtId="49" fontId="8" fillId="0" borderId="11" xfId="64" applyNumberFormat="1" applyFont="1" applyBorder="1" applyAlignment="1">
      <alignment horizontal="center" vertical="center" wrapText="1"/>
      <protection/>
    </xf>
    <xf numFmtId="49" fontId="8" fillId="0" borderId="10" xfId="64" applyNumberFormat="1" applyFont="1" applyBorder="1" applyAlignment="1">
      <alignment horizontal="center" vertical="center" wrapText="1"/>
      <protection/>
    </xf>
    <xf numFmtId="49" fontId="8" fillId="0" borderId="0" xfId="64" applyNumberFormat="1" applyFont="1" applyAlignment="1">
      <alignment horizontal="center" wrapText="1"/>
      <protection/>
    </xf>
    <xf numFmtId="49" fontId="8" fillId="0" borderId="0" xfId="61" applyNumberFormat="1" applyFont="1" applyBorder="1" applyAlignment="1" applyProtection="1">
      <alignment horizontal="center" vertical="top" wrapText="1"/>
      <protection locked="0"/>
    </xf>
    <xf numFmtId="49" fontId="9" fillId="0" borderId="10" xfId="64" applyNumberFormat="1" applyFont="1" applyBorder="1" applyAlignment="1">
      <alignment horizontal="center" wrapText="1"/>
      <protection/>
    </xf>
    <xf numFmtId="49" fontId="8" fillId="0" borderId="0" xfId="64" applyNumberFormat="1" applyFont="1" applyBorder="1" applyAlignment="1" applyProtection="1">
      <alignment horizontal="center" wrapText="1"/>
      <protection locked="0"/>
    </xf>
    <xf numFmtId="49" fontId="7" fillId="0" borderId="0" xfId="64" applyNumberFormat="1" applyFont="1" applyAlignment="1">
      <alignment horizontal="center" wrapText="1"/>
      <protection/>
    </xf>
    <xf numFmtId="49" fontId="9" fillId="33" borderId="10" xfId="64" applyNumberFormat="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8" fillId="0" borderId="0" xfId="61" applyFont="1" applyFill="1" applyAlignment="1" applyProtection="1">
      <alignment horizontal="right" vertical="top" wrapText="1"/>
      <protection/>
    </xf>
    <xf numFmtId="49" fontId="8" fillId="0" borderId="12" xfId="64" applyNumberFormat="1" applyFont="1" applyBorder="1" applyAlignment="1">
      <alignment horizontal="center" vertical="center" wrapText="1"/>
      <protection/>
    </xf>
    <xf numFmtId="0" fontId="9" fillId="0" borderId="0" xfId="60" applyFont="1">
      <alignment/>
      <protection/>
    </xf>
    <xf numFmtId="0" fontId="17" fillId="0" borderId="0" xfId="60" applyFont="1">
      <alignment/>
      <protection/>
    </xf>
    <xf numFmtId="0" fontId="18" fillId="0" borderId="0" xfId="60" applyFont="1">
      <alignment/>
      <protection/>
    </xf>
    <xf numFmtId="0" fontId="9" fillId="0" borderId="0" xfId="59" applyFont="1" applyAlignment="1">
      <alignment horizontal="center"/>
      <protection/>
    </xf>
    <xf numFmtId="0" fontId="17" fillId="0" borderId="0" xfId="60" applyFont="1" applyBorder="1">
      <alignment/>
      <protection/>
    </xf>
    <xf numFmtId="49" fontId="17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6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6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0" fillId="0" borderId="0" xfId="60" applyFont="1" applyBorder="1">
      <alignment/>
      <protection/>
    </xf>
    <xf numFmtId="0" fontId="20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9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9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6" fillId="0" borderId="0" xfId="60" applyNumberFormat="1" applyFont="1">
      <alignment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1" fontId="9" fillId="36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9" fillId="0" borderId="10" xfId="63" applyNumberFormat="1" applyFont="1" applyFill="1" applyBorder="1" applyAlignment="1" applyProtection="1">
      <alignment vertical="center"/>
      <protection/>
    </xf>
    <xf numFmtId="1" fontId="8" fillId="34" borderId="10" xfId="63" applyNumberFormat="1" applyFont="1" applyFill="1" applyBorder="1" applyAlignment="1" applyProtection="1">
      <alignment vertical="center"/>
      <protection locked="0"/>
    </xf>
    <xf numFmtId="3" fontId="8" fillId="0" borderId="13" xfId="63" applyNumberFormat="1" applyFont="1" applyBorder="1" applyAlignment="1" applyProtection="1">
      <alignment vertical="center"/>
      <protection/>
    </xf>
    <xf numFmtId="3" fontId="8" fillId="0" borderId="10" xfId="63" applyNumberFormat="1" applyFont="1" applyBorder="1" applyAlignment="1" applyProtection="1">
      <alignment vertical="center"/>
      <protection/>
    </xf>
    <xf numFmtId="3" fontId="9" fillId="0" borderId="10" xfId="63" applyNumberFormat="1" applyFont="1" applyBorder="1" applyProtection="1">
      <alignment/>
      <protection/>
    </xf>
    <xf numFmtId="1" fontId="7" fillId="34" borderId="10" xfId="63" applyNumberFormat="1" applyFont="1" applyFill="1" applyBorder="1" applyProtection="1">
      <alignment/>
      <protection locked="0"/>
    </xf>
    <xf numFmtId="0" fontId="7" fillId="0" borderId="10" xfId="63" applyFont="1" applyBorder="1" applyProtection="1">
      <alignment/>
      <protection/>
    </xf>
    <xf numFmtId="1" fontId="7" fillId="36" borderId="10" xfId="63" applyNumberFormat="1" applyFont="1" applyFill="1" applyBorder="1" applyProtection="1">
      <alignment/>
      <protection locked="0"/>
    </xf>
    <xf numFmtId="3" fontId="7" fillId="0" borderId="10" xfId="63" applyNumberFormat="1" applyFont="1" applyBorder="1" applyProtection="1">
      <alignment/>
      <protection/>
    </xf>
    <xf numFmtId="3" fontId="7" fillId="0" borderId="10" xfId="63" applyNumberFormat="1" applyFont="1" applyFill="1" applyBorder="1" applyProtection="1">
      <alignment/>
      <protection/>
    </xf>
    <xf numFmtId="1" fontId="9" fillId="35" borderId="10" xfId="62" applyNumberFormat="1" applyFont="1" applyFill="1" applyBorder="1" applyAlignment="1" applyProtection="1">
      <alignment wrapText="1"/>
      <protection locked="0"/>
    </xf>
    <xf numFmtId="3" fontId="9" fillId="0" borderId="10" xfId="62" applyNumberFormat="1" applyFont="1" applyFill="1" applyBorder="1" applyAlignment="1" applyProtection="1">
      <alignment wrapText="1"/>
      <protection/>
    </xf>
    <xf numFmtId="1" fontId="9" fillId="36" borderId="10" xfId="62" applyNumberFormat="1" applyFont="1" applyFill="1" applyBorder="1" applyAlignment="1" applyProtection="1">
      <alignment wrapText="1"/>
      <protection locked="0"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3" fontId="9" fillId="0" borderId="10" xfId="64" applyNumberFormat="1" applyFont="1" applyFill="1" applyBorder="1" applyAlignment="1" applyProtection="1">
      <alignment vertical="center"/>
      <protection/>
    </xf>
    <xf numFmtId="3" fontId="9" fillId="0" borderId="10" xfId="64" applyNumberFormat="1" applyFont="1" applyBorder="1" applyAlignment="1" applyProtection="1">
      <alignment vertical="center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3" fontId="9" fillId="0" borderId="14" xfId="64" applyNumberFormat="1" applyFont="1" applyBorder="1" applyAlignment="1" applyProtection="1">
      <alignment vertical="center"/>
      <protection/>
    </xf>
    <xf numFmtId="3" fontId="9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7" fillId="0" borderId="0" xfId="60" applyFont="1" applyProtection="1">
      <alignment/>
      <protection/>
    </xf>
    <xf numFmtId="1" fontId="9" fillId="33" borderId="15" xfId="59" applyNumberFormat="1" applyFont="1" applyFill="1" applyBorder="1" applyAlignment="1" applyProtection="1">
      <alignment horizontal="left" vertical="center" wrapText="1"/>
      <protection/>
    </xf>
    <xf numFmtId="1" fontId="9" fillId="33" borderId="15" xfId="59" applyNumberFormat="1" applyFont="1" applyFill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1" fontId="9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9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60" applyFont="1" applyBorder="1" applyProtection="1">
      <alignment/>
      <protection/>
    </xf>
    <xf numFmtId="1" fontId="17" fillId="0" borderId="0" xfId="60" applyNumberFormat="1" applyFont="1" applyBorder="1" applyProtection="1">
      <alignment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0" fontId="9" fillId="0" borderId="0" xfId="57" applyFont="1" applyBorder="1" applyAlignment="1" applyProtection="1">
      <alignment horizontal="left" vertical="center" wrapText="1"/>
      <protection/>
    </xf>
    <xf numFmtId="1" fontId="9" fillId="0" borderId="0" xfId="57" applyNumberFormat="1" applyFont="1" applyBorder="1" applyAlignment="1" applyProtection="1">
      <alignment horizontal="left" vertical="center" wrapText="1"/>
      <protection/>
    </xf>
    <xf numFmtId="49" fontId="8" fillId="0" borderId="14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18" fillId="0" borderId="0" xfId="60" applyFont="1" applyBorder="1" applyProtection="1">
      <alignment/>
      <protection/>
    </xf>
    <xf numFmtId="49" fontId="8" fillId="0" borderId="16" xfId="57" applyNumberFormat="1" applyFont="1" applyBorder="1" applyAlignment="1" applyProtection="1">
      <alignment horizontal="center" vertical="center" wrapText="1"/>
      <protection/>
    </xf>
    <xf numFmtId="0" fontId="8" fillId="0" borderId="14" xfId="57" applyFont="1" applyBorder="1" applyAlignment="1" applyProtection="1">
      <alignment horizontal="center" vertical="center" wrapText="1"/>
      <protection/>
    </xf>
    <xf numFmtId="49" fontId="8" fillId="0" borderId="11" xfId="57" applyNumberFormat="1" applyFont="1" applyBorder="1" applyAlignment="1" applyProtection="1">
      <alignment horizontal="center" vertical="center" wrapText="1"/>
      <protection/>
    </xf>
    <xf numFmtId="0" fontId="8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left" vertical="center" wrapText="1"/>
      <protection/>
    </xf>
    <xf numFmtId="49" fontId="8" fillId="0" borderId="10" xfId="57" applyNumberFormat="1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49" fontId="9" fillId="0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Font="1" applyBorder="1" applyAlignment="1" applyProtection="1">
      <alignment horizontal="right" vertical="center" wrapText="1"/>
      <protection/>
    </xf>
    <xf numFmtId="49" fontId="8" fillId="0" borderId="0" xfId="57" applyNumberFormat="1" applyFont="1" applyBorder="1" applyAlignment="1" applyProtection="1">
      <alignment horizontal="right" vertical="center" wrapText="1"/>
      <protection/>
    </xf>
    <xf numFmtId="49" fontId="17" fillId="0" borderId="0" xfId="60" applyNumberFormat="1" applyFont="1" applyProtection="1">
      <alignment/>
      <protection/>
    </xf>
    <xf numFmtId="1" fontId="9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7" applyNumberFormat="1" applyFont="1" applyBorder="1" applyAlignment="1" applyProtection="1">
      <alignment horizontal="left" vertical="center" wrapText="1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8" fillId="0" borderId="0" xfId="60" applyFont="1">
      <alignment/>
      <protection/>
    </xf>
    <xf numFmtId="0" fontId="9" fillId="0" borderId="0" xfId="60" applyFont="1" applyBorder="1">
      <alignment/>
      <protection/>
    </xf>
    <xf numFmtId="0" fontId="18" fillId="0" borderId="0" xfId="60" applyFont="1" applyAlignment="1">
      <alignment horizontal="center"/>
      <protection/>
    </xf>
    <xf numFmtId="49" fontId="9" fillId="0" borderId="0" xfId="60" applyNumberFormat="1" applyFont="1">
      <alignment/>
      <protection/>
    </xf>
    <xf numFmtId="0" fontId="9" fillId="0" borderId="10" xfId="56" applyFont="1" applyBorder="1" applyAlignment="1" applyProtection="1">
      <alignment horizontal="right" vertical="center" wrapText="1"/>
      <protection/>
    </xf>
    <xf numFmtId="1" fontId="9" fillId="0" borderId="10" xfId="56" applyNumberFormat="1" applyFont="1" applyBorder="1" applyAlignment="1" applyProtection="1">
      <alignment horizontal="right" vertical="center" wrapText="1"/>
      <protection/>
    </xf>
    <xf numFmtId="0" fontId="9" fillId="0" borderId="10" xfId="56" applyFont="1" applyFill="1" applyBorder="1" applyAlignment="1" applyProtection="1">
      <alignment horizontal="right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1" fontId="9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9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9" fillId="34" borderId="10" xfId="56" applyNumberFormat="1" applyFont="1" applyFill="1" applyBorder="1" applyAlignment="1" applyProtection="1">
      <alignment horizontal="right"/>
      <protection locked="0"/>
    </xf>
    <xf numFmtId="1" fontId="9" fillId="36" borderId="10" xfId="56" applyNumberFormat="1" applyFont="1" applyFill="1" applyBorder="1" applyAlignment="1" applyProtection="1">
      <alignment horizontal="right"/>
      <protection locked="0"/>
    </xf>
    <xf numFmtId="1" fontId="9" fillId="0" borderId="10" xfId="56" applyNumberFormat="1" applyFont="1" applyBorder="1" applyAlignment="1" applyProtection="1">
      <alignment horizontal="right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Protection="1">
      <alignment/>
      <protection/>
    </xf>
    <xf numFmtId="0" fontId="8" fillId="0" borderId="10" xfId="56" applyFont="1" applyBorder="1" applyAlignment="1" applyProtection="1">
      <alignment horizontal="center" vertical="center" wrapText="1"/>
      <protection/>
    </xf>
    <xf numFmtId="0" fontId="8" fillId="0" borderId="0" xfId="60" applyFont="1" applyAlignment="1" applyProtection="1">
      <alignment horizontal="center"/>
      <protection/>
    </xf>
    <xf numFmtId="0" fontId="18" fillId="0" borderId="0" xfId="60" applyFont="1" applyAlignment="1" applyProtection="1">
      <alignment horizontal="center"/>
      <protection/>
    </xf>
    <xf numFmtId="0" fontId="8" fillId="0" borderId="10" xfId="56" applyFont="1" applyBorder="1" applyAlignment="1" applyProtection="1">
      <alignment horizontal="center"/>
      <protection/>
    </xf>
    <xf numFmtId="1" fontId="9" fillId="0" borderId="10" xfId="56" applyNumberFormat="1" applyFont="1" applyBorder="1" applyAlignment="1" applyProtection="1">
      <alignment horizontal="center" vertical="center" wrapText="1"/>
      <protection/>
    </xf>
    <xf numFmtId="1" fontId="9" fillId="0" borderId="10" xfId="56" applyNumberFormat="1" applyFont="1" applyFill="1" applyBorder="1" applyAlignment="1" applyProtection="1">
      <alignment horizontal="right" vertical="center" wrapText="1"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1" fontId="17" fillId="0" borderId="0" xfId="60" applyNumberFormat="1" applyFont="1" applyProtection="1">
      <alignment/>
      <protection/>
    </xf>
    <xf numFmtId="0" fontId="8" fillId="0" borderId="0" xfId="56" applyFont="1" applyBorder="1" applyProtection="1">
      <alignment/>
      <protection/>
    </xf>
    <xf numFmtId="0" fontId="8" fillId="0" borderId="0" xfId="60" applyFont="1" applyProtection="1">
      <alignment/>
      <protection/>
    </xf>
    <xf numFmtId="0" fontId="8" fillId="0" borderId="10" xfId="56" applyFont="1" applyBorder="1" applyProtection="1">
      <alignment/>
      <protection/>
    </xf>
    <xf numFmtId="1" fontId="9" fillId="0" borderId="10" xfId="56" applyNumberFormat="1" applyFont="1" applyFill="1" applyBorder="1" applyAlignment="1" applyProtection="1">
      <alignment horizontal="right"/>
      <protection/>
    </xf>
    <xf numFmtId="1" fontId="8" fillId="34" borderId="13" xfId="63" applyNumberFormat="1" applyFont="1" applyFill="1" applyBorder="1" applyAlignment="1" applyProtection="1">
      <alignment vertical="center"/>
      <protection locked="0"/>
    </xf>
    <xf numFmtId="0" fontId="8" fillId="0" borderId="10" xfId="63" applyFont="1" applyBorder="1" applyAlignment="1" applyProtection="1">
      <alignment vertical="center" wrapText="1"/>
      <protection/>
    </xf>
    <xf numFmtId="49" fontId="10" fillId="0" borderId="10" xfId="63" applyNumberFormat="1" applyFont="1" applyBorder="1" applyAlignment="1" applyProtection="1">
      <alignment horizontal="centerContinuous" wrapText="1"/>
      <protection/>
    </xf>
    <xf numFmtId="0" fontId="7" fillId="0" borderId="0" xfId="63" applyFont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1" fontId="7" fillId="0" borderId="0" xfId="63" applyNumberFormat="1" applyFont="1" applyBorder="1">
      <alignment/>
      <protection/>
    </xf>
    <xf numFmtId="1" fontId="7" fillId="0" borderId="0" xfId="63" applyNumberFormat="1" applyFont="1">
      <alignment/>
      <protection/>
    </xf>
    <xf numFmtId="0" fontId="9" fillId="0" borderId="0" xfId="62" applyFont="1" applyBorder="1" applyAlignment="1" applyProtection="1">
      <alignment wrapText="1"/>
      <protection/>
    </xf>
    <xf numFmtId="0" fontId="9" fillId="0" borderId="0" xfId="62" applyFont="1" applyAlignment="1" applyProtection="1">
      <alignment wrapText="1"/>
      <protection/>
    </xf>
    <xf numFmtId="0" fontId="7" fillId="0" borderId="0" xfId="62" applyFont="1" applyAlignment="1" applyProtection="1">
      <alignment wrapText="1"/>
      <protection/>
    </xf>
    <xf numFmtId="1" fontId="9" fillId="0" borderId="0" xfId="62" applyNumberFormat="1" applyFont="1" applyAlignment="1" applyProtection="1">
      <alignment wrapText="1"/>
      <protection/>
    </xf>
    <xf numFmtId="1" fontId="7" fillId="0" borderId="0" xfId="62" applyNumberFormat="1" applyFont="1" applyAlignment="1" applyProtection="1">
      <alignment wrapText="1"/>
      <protection/>
    </xf>
    <xf numFmtId="0" fontId="9" fillId="0" borderId="0" xfId="64" applyFont="1" applyBorder="1" applyProtection="1">
      <alignment/>
      <protection/>
    </xf>
    <xf numFmtId="0" fontId="7" fillId="0" borderId="0" xfId="64" applyFont="1" applyProtection="1">
      <alignment/>
      <protection/>
    </xf>
    <xf numFmtId="0" fontId="8" fillId="0" borderId="0" xfId="64" applyFont="1" applyBorder="1" applyAlignment="1">
      <alignment horizontal="centerContinuous" vertical="center" wrapText="1"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8" fillId="0" borderId="0" xfId="64" applyFont="1" applyBorder="1" applyAlignment="1">
      <alignment horizontal="left" vertical="top" wrapText="1"/>
      <protection/>
    </xf>
    <xf numFmtId="0" fontId="9" fillId="0" borderId="0" xfId="56" applyFont="1" applyAlignment="1">
      <alignment horizontal="centerContinuous" vertical="center" wrapText="1"/>
      <protection/>
    </xf>
    <xf numFmtId="0" fontId="8" fillId="0" borderId="10" xfId="56" applyFont="1" applyBorder="1" applyAlignment="1" applyProtection="1">
      <alignment horizontal="centerContinuous" vertical="center" wrapText="1"/>
      <protection/>
    </xf>
    <xf numFmtId="1" fontId="9" fillId="0" borderId="0" xfId="59" applyNumberFormat="1" applyFont="1" applyBorder="1" applyAlignment="1">
      <alignment vertical="justify" wrapText="1"/>
      <protection/>
    </xf>
    <xf numFmtId="0" fontId="8" fillId="0" borderId="12" xfId="57" applyFont="1" applyBorder="1" applyAlignment="1" applyProtection="1">
      <alignment horizontal="centerContinuous" vertical="center" wrapText="1"/>
      <protection/>
    </xf>
    <xf numFmtId="0" fontId="8" fillId="0" borderId="15" xfId="57" applyFont="1" applyBorder="1" applyAlignment="1" applyProtection="1">
      <alignment horizontal="centerContinuous" vertical="center" wrapText="1"/>
      <protection/>
    </xf>
    <xf numFmtId="0" fontId="8" fillId="0" borderId="13" xfId="57" applyFont="1" applyBorder="1" applyAlignment="1" applyProtection="1">
      <alignment horizontal="centerContinuous" vertical="center" wrapText="1"/>
      <protection/>
    </xf>
    <xf numFmtId="0" fontId="8" fillId="0" borderId="10" xfId="57" applyFont="1" applyBorder="1" applyAlignment="1" applyProtection="1">
      <alignment horizontal="centerContinuous" vertical="center" wrapText="1"/>
      <protection/>
    </xf>
    <xf numFmtId="164" fontId="8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14" xfId="64" applyFont="1" applyBorder="1" applyAlignment="1">
      <alignment horizontal="centerContinuous" vertical="center" wrapText="1"/>
      <protection/>
    </xf>
    <xf numFmtId="0" fontId="8" fillId="0" borderId="16" xfId="64" applyFont="1" applyBorder="1" applyAlignment="1">
      <alignment horizontal="centerContinuous" vertical="center" wrapText="1"/>
      <protection/>
    </xf>
    <xf numFmtId="0" fontId="8" fillId="0" borderId="11" xfId="64" applyFont="1" applyBorder="1" applyAlignment="1">
      <alignment horizontal="centerContinuous" vertical="center" wrapText="1"/>
      <protection/>
    </xf>
    <xf numFmtId="0" fontId="8" fillId="33" borderId="14" xfId="64" applyFont="1" applyFill="1" applyBorder="1" applyAlignment="1">
      <alignment horizontal="centerContinuous" vertical="center" wrapText="1"/>
      <protection/>
    </xf>
    <xf numFmtId="0" fontId="8" fillId="33" borderId="11" xfId="64" applyFont="1" applyFill="1" applyBorder="1" applyAlignment="1">
      <alignment horizontal="centerContinuous" vertical="center" wrapText="1"/>
      <protection/>
    </xf>
    <xf numFmtId="1" fontId="9" fillId="33" borderId="12" xfId="64" applyNumberFormat="1" applyFont="1" applyFill="1" applyBorder="1" applyAlignment="1" applyProtection="1">
      <alignment vertical="center"/>
      <protection locked="0"/>
    </xf>
    <xf numFmtId="1" fontId="9" fillId="33" borderId="15" xfId="64" applyNumberFormat="1" applyFont="1" applyFill="1" applyBorder="1" applyAlignment="1" applyProtection="1">
      <alignment vertical="center"/>
      <protection locked="0"/>
    </xf>
    <xf numFmtId="1" fontId="9" fillId="33" borderId="13" xfId="64" applyNumberFormat="1" applyFont="1" applyFill="1" applyBorder="1" applyAlignment="1" applyProtection="1">
      <alignment vertical="center"/>
      <protection locked="0"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0" fontId="8" fillId="0" borderId="14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9" fillId="34" borderId="10" xfId="59" applyNumberFormat="1" applyFont="1" applyFill="1" applyBorder="1" applyAlignment="1" applyProtection="1">
      <alignment vertical="center" wrapText="1"/>
      <protection locked="0"/>
    </xf>
    <xf numFmtId="1" fontId="9" fillId="33" borderId="15" xfId="59" applyNumberFormat="1" applyFont="1" applyFill="1" applyBorder="1" applyAlignment="1" applyProtection="1">
      <alignment vertical="center" wrapText="1"/>
      <protection/>
    </xf>
    <xf numFmtId="0" fontId="9" fillId="0" borderId="11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7" fillId="0" borderId="0" xfId="60" applyFont="1" applyAlignment="1">
      <alignment/>
      <protection/>
    </xf>
    <xf numFmtId="1" fontId="9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7" applyFont="1" applyBorder="1" applyAlignment="1" applyProtection="1">
      <alignment vertical="center" wrapText="1"/>
      <protection/>
    </xf>
    <xf numFmtId="49" fontId="9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9" fillId="0" borderId="12" xfId="64" applyNumberFormat="1" applyFont="1" applyFill="1" applyBorder="1" applyAlignment="1" applyProtection="1">
      <alignment vertical="center"/>
      <protection locked="0"/>
    </xf>
    <xf numFmtId="3" fontId="9" fillId="0" borderId="0" xfId="64" applyNumberFormat="1" applyFont="1" applyBorder="1" applyProtection="1">
      <alignment/>
      <protection/>
    </xf>
    <xf numFmtId="0" fontId="8" fillId="0" borderId="12" xfId="64" applyFont="1" applyBorder="1" applyAlignment="1">
      <alignment horizontal="centerContinuous" vertical="center" wrapText="1"/>
      <protection/>
    </xf>
    <xf numFmtId="0" fontId="8" fillId="0" borderId="13" xfId="64" applyFont="1" applyBorder="1" applyAlignment="1">
      <alignment horizontal="centerContinuous" vertical="center" wrapText="1"/>
      <protection/>
    </xf>
    <xf numFmtId="0" fontId="8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8" fillId="0" borderId="11" xfId="64" applyFont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Continuous" vertical="center" wrapText="1"/>
      <protection/>
    </xf>
    <xf numFmtId="0" fontId="8" fillId="33" borderId="16" xfId="64" applyFont="1" applyFill="1" applyBorder="1" applyAlignment="1">
      <alignment horizontal="center" vertical="center" wrapText="1"/>
      <protection/>
    </xf>
    <xf numFmtId="0" fontId="8" fillId="0" borderId="17" xfId="64" applyFont="1" applyBorder="1" applyAlignment="1">
      <alignment horizontal="centerContinuous" vertical="center" wrapText="1"/>
      <protection/>
    </xf>
    <xf numFmtId="0" fontId="8" fillId="0" borderId="19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Continuous" vertical="center" wrapText="1"/>
      <protection/>
    </xf>
    <xf numFmtId="0" fontId="8" fillId="0" borderId="21" xfId="64" applyFont="1" applyBorder="1" applyAlignment="1">
      <alignment horizontal="centerContinuous" vertical="center" wrapText="1"/>
      <protection/>
    </xf>
    <xf numFmtId="49" fontId="8" fillId="0" borderId="17" xfId="64" applyNumberFormat="1" applyFont="1" applyBorder="1" applyAlignment="1">
      <alignment horizontal="centerContinuous" vertical="center" wrapText="1"/>
      <protection/>
    </xf>
    <xf numFmtId="49" fontId="8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63" applyFont="1" applyAlignment="1" applyProtection="1">
      <alignment horizontal="centerContinuous" wrapText="1"/>
      <protection locked="0"/>
    </xf>
    <xf numFmtId="0" fontId="7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8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9" fillId="0" borderId="0" xfId="63" applyFont="1" applyBorder="1" applyProtection="1">
      <alignment/>
      <protection locked="0"/>
    </xf>
    <xf numFmtId="0" fontId="10" fillId="0" borderId="0" xfId="63" applyFont="1" applyAlignment="1" applyProtection="1">
      <alignment horizontal="right"/>
      <protection locked="0"/>
    </xf>
    <xf numFmtId="0" fontId="8" fillId="0" borderId="10" xfId="63" applyFont="1" applyBorder="1" applyAlignment="1" applyProtection="1">
      <alignment horizontal="center" vertical="center" wrapText="1"/>
      <protection/>
    </xf>
    <xf numFmtId="0" fontId="8" fillId="0" borderId="13" xfId="63" applyFont="1" applyBorder="1" applyAlignment="1" applyProtection="1">
      <alignment horizontal="center" vertical="center" wrapText="1"/>
      <protection/>
    </xf>
    <xf numFmtId="0" fontId="8" fillId="0" borderId="12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9" fillId="0" borderId="10" xfId="63" applyFont="1" applyFill="1" applyBorder="1" applyProtection="1">
      <alignment/>
      <protection/>
    </xf>
    <xf numFmtId="0" fontId="9" fillId="0" borderId="10" xfId="63" applyFont="1" applyBorder="1" applyAlignment="1" applyProtection="1">
      <alignment vertical="center" wrapText="1"/>
      <protection/>
    </xf>
    <xf numFmtId="3" fontId="9" fillId="0" borderId="10" xfId="63" applyNumberFormat="1" applyFont="1" applyBorder="1" applyAlignment="1" applyProtection="1">
      <alignment horizontal="center" vertical="center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9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9" fillId="0" borderId="13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1" fillId="0" borderId="13" xfId="63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9" fillId="0" borderId="22" xfId="63" applyFont="1" applyBorder="1" applyAlignment="1" applyProtection="1">
      <alignment vertical="center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0" fontId="9" fillId="0" borderId="15" xfId="63" applyFont="1" applyBorder="1" applyAlignment="1" applyProtection="1">
      <alignment vertical="center" wrapText="1"/>
      <protection/>
    </xf>
    <xf numFmtId="0" fontId="8" fillId="0" borderId="12" xfId="63" applyFont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9" fillId="0" borderId="0" xfId="63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1" fontId="9" fillId="0" borderId="10" xfId="63" applyNumberFormat="1" applyFont="1" applyBorder="1" applyAlignment="1" applyProtection="1">
      <alignment vertical="center"/>
      <protection/>
    </xf>
    <xf numFmtId="1" fontId="7" fillId="0" borderId="10" xfId="63" applyNumberFormat="1" applyFont="1" applyBorder="1" applyProtection="1">
      <alignment/>
      <protection/>
    </xf>
    <xf numFmtId="0" fontId="9" fillId="0" borderId="0" xfId="62" applyFont="1" applyAlignment="1" applyProtection="1">
      <alignment wrapText="1"/>
      <protection locked="0"/>
    </xf>
    <xf numFmtId="0" fontId="9" fillId="0" borderId="0" xfId="62" applyFont="1" applyFill="1" applyAlignment="1" applyProtection="1">
      <alignment wrapText="1"/>
      <protection locked="0"/>
    </xf>
    <xf numFmtId="0" fontId="8" fillId="0" borderId="0" xfId="62" applyFont="1" applyBorder="1" applyAlignment="1" applyProtection="1">
      <alignment horizontal="centerContinuous" vertical="center" wrapText="1"/>
      <protection locked="0"/>
    </xf>
    <xf numFmtId="0" fontId="8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8" fillId="0" borderId="0" xfId="62" applyFont="1" applyFill="1" applyBorder="1" applyAlignment="1" applyProtection="1">
      <alignment horizontal="right" vertical="center" wrapText="1"/>
      <protection locked="0"/>
    </xf>
    <xf numFmtId="1" fontId="9" fillId="0" borderId="0" xfId="62" applyNumberFormat="1" applyFont="1" applyBorder="1" applyAlignment="1" applyProtection="1">
      <alignment wrapText="1"/>
      <protection/>
    </xf>
    <xf numFmtId="0" fontId="9" fillId="0" borderId="0" xfId="62" applyFont="1" applyAlignment="1" applyProtection="1">
      <alignment horizontal="centerContinuous" wrapText="1"/>
      <protection/>
    </xf>
    <xf numFmtId="0" fontId="9" fillId="0" borderId="0" xfId="62" applyFont="1" applyAlignment="1" applyProtection="1">
      <alignment horizontal="center" wrapText="1"/>
      <protection/>
    </xf>
    <xf numFmtId="0" fontId="8" fillId="0" borderId="0" xfId="62" applyFont="1" applyAlignment="1" applyProtection="1">
      <alignment wrapText="1"/>
      <protection/>
    </xf>
    <xf numFmtId="0" fontId="8" fillId="0" borderId="10" xfId="62" applyFont="1" applyBorder="1" applyAlignment="1" applyProtection="1">
      <alignment horizontal="center" vertical="center" wrapText="1"/>
      <protection/>
    </xf>
    <xf numFmtId="14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62" applyFont="1" applyBorder="1" applyAlignment="1" applyProtection="1">
      <alignment horizontal="center" wrapText="1"/>
      <protection/>
    </xf>
    <xf numFmtId="49" fontId="8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Fill="1" applyBorder="1" applyAlignment="1" applyProtection="1">
      <alignment wrapText="1"/>
      <protection/>
    </xf>
    <xf numFmtId="0" fontId="7" fillId="0" borderId="10" xfId="62" applyFont="1" applyBorder="1" applyAlignment="1" applyProtection="1">
      <alignment wrapText="1"/>
      <protection/>
    </xf>
    <xf numFmtId="49" fontId="9" fillId="0" borderId="10" xfId="62" applyNumberFormat="1" applyFont="1" applyFill="1" applyBorder="1" applyAlignment="1" applyProtection="1">
      <alignment horizontal="center" wrapText="1"/>
      <protection/>
    </xf>
    <xf numFmtId="0" fontId="8" fillId="0" borderId="10" xfId="62" applyFont="1" applyBorder="1" applyAlignment="1" applyProtection="1">
      <alignment horizontal="right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9" fillId="0" borderId="10" xfId="62" applyNumberFormat="1" applyFont="1" applyFill="1" applyBorder="1" applyAlignment="1" applyProtection="1">
      <alignment wrapText="1"/>
      <protection/>
    </xf>
    <xf numFmtId="0" fontId="8" fillId="0" borderId="10" xfId="62" applyFont="1" applyBorder="1" applyAlignment="1" applyProtection="1">
      <alignment wrapText="1"/>
      <protection/>
    </xf>
    <xf numFmtId="49" fontId="9" fillId="0" borderId="0" xfId="62" applyNumberFormat="1" applyFont="1" applyBorder="1" applyAlignment="1" applyProtection="1">
      <alignment wrapText="1"/>
      <protection/>
    </xf>
    <xf numFmtId="1" fontId="9" fillId="0" borderId="0" xfId="62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horizontal="left" vertical="top"/>
      <protection/>
    </xf>
    <xf numFmtId="49" fontId="8" fillId="0" borderId="0" xfId="0" applyNumberFormat="1" applyFont="1" applyAlignment="1" applyProtection="1">
      <alignment horizontal="left" vertical="top"/>
      <protection/>
    </xf>
    <xf numFmtId="0" fontId="7" fillId="0" borderId="0" xfId="62" applyFont="1" applyFill="1" applyAlignment="1" applyProtection="1">
      <alignment wrapText="1"/>
      <protection/>
    </xf>
    <xf numFmtId="0" fontId="8" fillId="0" borderId="0" xfId="62" applyFont="1" applyAlignment="1" applyProtection="1">
      <alignment horizontal="center"/>
      <protection/>
    </xf>
    <xf numFmtId="1" fontId="9" fillId="0" borderId="10" xfId="64" applyNumberFormat="1" applyFont="1" applyFill="1" applyBorder="1" applyAlignment="1" applyProtection="1">
      <alignment vertical="center"/>
      <protection/>
    </xf>
    <xf numFmtId="1" fontId="9" fillId="0" borderId="12" xfId="64" applyNumberFormat="1" applyFont="1" applyFill="1" applyBorder="1" applyAlignment="1" applyProtection="1">
      <alignment vertical="center"/>
      <protection/>
    </xf>
    <xf numFmtId="0" fontId="8" fillId="0" borderId="0" xfId="64" applyFont="1" applyBorder="1" applyAlignment="1" applyProtection="1">
      <alignment vertical="center" wrapText="1"/>
      <protection locked="0"/>
    </xf>
    <xf numFmtId="49" fontId="8" fillId="0" borderId="0" xfId="64" applyNumberFormat="1" applyFont="1" applyBorder="1" applyAlignment="1" applyProtection="1">
      <alignment horizontal="center" vertical="center" wrapText="1"/>
      <protection locked="0"/>
    </xf>
    <xf numFmtId="0" fontId="9" fillId="0" borderId="0" xfId="64" applyFont="1" applyBorder="1" applyProtection="1">
      <alignment/>
      <protection locked="0"/>
    </xf>
    <xf numFmtId="3" fontId="9" fillId="0" borderId="0" xfId="64" applyNumberFormat="1" applyFont="1" applyBorder="1" applyProtection="1">
      <alignment/>
      <protection locked="0"/>
    </xf>
    <xf numFmtId="0" fontId="7" fillId="0" borderId="0" xfId="64" applyFont="1" applyAlignment="1" applyProtection="1">
      <alignment wrapText="1"/>
      <protection locked="0"/>
    </xf>
    <xf numFmtId="49" fontId="7" fillId="0" borderId="0" xfId="64" applyNumberFormat="1" applyFont="1" applyAlignment="1" applyProtection="1">
      <alignment horizont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0" fontId="9" fillId="0" borderId="0" xfId="60" applyFont="1" applyProtection="1">
      <alignment/>
      <protection locked="0"/>
    </xf>
    <xf numFmtId="0" fontId="8" fillId="0" borderId="0" xfId="59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17" fillId="0" borderId="0" xfId="60" applyFont="1" applyProtection="1">
      <alignment/>
      <protection locked="0"/>
    </xf>
    <xf numFmtId="0" fontId="8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8" fillId="0" borderId="0" xfId="59" applyFont="1" applyAlignment="1" applyProtection="1">
      <alignment horizontal="center"/>
      <protection locked="0"/>
    </xf>
    <xf numFmtId="0" fontId="8" fillId="0" borderId="0" xfId="59" applyFont="1" applyBorder="1" applyAlignment="1" applyProtection="1">
      <alignment vertical="justify" wrapText="1"/>
      <protection locked="0"/>
    </xf>
    <xf numFmtId="0" fontId="9" fillId="0" borderId="0" xfId="59" applyFont="1" applyBorder="1" applyAlignment="1" applyProtection="1">
      <alignment vertical="justify" wrapText="1"/>
      <protection locked="0"/>
    </xf>
    <xf numFmtId="0" fontId="9" fillId="0" borderId="0" xfId="59" applyFont="1" applyAlignment="1" applyProtection="1">
      <alignment vertical="center" wrapText="1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Alignment="1" applyProtection="1">
      <alignment/>
      <protection locked="0"/>
    </xf>
    <xf numFmtId="0" fontId="8" fillId="0" borderId="0" xfId="59" applyFont="1" applyBorder="1" applyAlignment="1" applyProtection="1">
      <alignment horizontal="centerContinuous"/>
      <protection locked="0"/>
    </xf>
    <xf numFmtId="0" fontId="17" fillId="0" borderId="0" xfId="60" applyFont="1" applyAlignment="1" applyProtection="1">
      <alignment/>
      <protection locked="0"/>
    </xf>
    <xf numFmtId="0" fontId="8" fillId="0" borderId="10" xfId="59" applyFont="1" applyBorder="1" applyAlignment="1" applyProtection="1">
      <alignment horizontal="centerContinuous" vertical="center" wrapText="1"/>
      <protection/>
    </xf>
    <xf numFmtId="0" fontId="8" fillId="0" borderId="10" xfId="59" applyFont="1" applyBorder="1" applyAlignment="1" applyProtection="1">
      <alignment horizontal="center" vertical="center" wrapText="1"/>
      <protection/>
    </xf>
    <xf numFmtId="49" fontId="8" fillId="0" borderId="10" xfId="59" applyNumberFormat="1" applyFont="1" applyBorder="1" applyAlignment="1" applyProtection="1">
      <alignment horizontal="center" vertical="center" wrapText="1"/>
      <protection/>
    </xf>
    <xf numFmtId="0" fontId="8" fillId="0" borderId="10" xfId="59" applyFont="1" applyBorder="1" applyAlignment="1" applyProtection="1">
      <alignment horizontal="centerContinuous"/>
      <protection/>
    </xf>
    <xf numFmtId="0" fontId="8" fillId="0" borderId="10" xfId="59" applyFont="1" applyBorder="1" applyAlignment="1" applyProtection="1">
      <alignment horizontal="center"/>
      <protection/>
    </xf>
    <xf numFmtId="0" fontId="8" fillId="0" borderId="10" xfId="59" applyFont="1" applyBorder="1" applyAlignment="1" applyProtection="1">
      <alignment wrapText="1"/>
      <protection/>
    </xf>
    <xf numFmtId="0" fontId="8" fillId="0" borderId="10" xfId="59" applyFont="1" applyBorder="1" applyAlignment="1" applyProtection="1">
      <alignment vertical="justify" wrapText="1"/>
      <protection/>
    </xf>
    <xf numFmtId="49" fontId="8" fillId="33" borderId="10" xfId="59" applyNumberFormat="1" applyFont="1" applyFill="1" applyBorder="1" applyAlignment="1" applyProtection="1">
      <alignment vertical="justify" wrapText="1"/>
      <protection/>
    </xf>
    <xf numFmtId="0" fontId="9" fillId="33" borderId="10" xfId="59" applyFont="1" applyFill="1" applyBorder="1" applyAlignment="1" applyProtection="1">
      <alignment horizontal="left" vertical="center" wrapText="1"/>
      <protection/>
    </xf>
    <xf numFmtId="0" fontId="9" fillId="0" borderId="10" xfId="59" applyFont="1" applyBorder="1" applyProtection="1">
      <alignment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8" fillId="0" borderId="10" xfId="59" applyFont="1" applyBorder="1" applyProtection="1">
      <alignment/>
      <protection/>
    </xf>
    <xf numFmtId="0" fontId="8" fillId="0" borderId="10" xfId="59" applyFont="1" applyBorder="1" applyAlignment="1" applyProtection="1">
      <alignment horizontal="left"/>
      <protection/>
    </xf>
    <xf numFmtId="0" fontId="8" fillId="0" borderId="10" xfId="59" applyFont="1" applyBorder="1" applyAlignment="1" applyProtection="1">
      <alignment vertical="top" wrapText="1"/>
      <protection/>
    </xf>
    <xf numFmtId="0" fontId="8" fillId="0" borderId="10" xfId="59" applyFont="1" applyBorder="1" applyAlignment="1" applyProtection="1">
      <alignment horizontal="left" vertical="center" wrapText="1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8" fillId="0" borderId="12" xfId="59" applyFont="1" applyBorder="1" applyAlignment="1" applyProtection="1">
      <alignment vertical="justify" wrapText="1"/>
      <protection/>
    </xf>
    <xf numFmtId="49" fontId="9" fillId="33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vertical="justify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vertical="justify"/>
      <protection/>
    </xf>
    <xf numFmtId="0" fontId="8" fillId="0" borderId="10" xfId="59" applyFont="1" applyBorder="1" applyAlignment="1" applyProtection="1">
      <alignment vertical="center" wrapText="1"/>
      <protection/>
    </xf>
    <xf numFmtId="1" fontId="9" fillId="33" borderId="13" xfId="59" applyNumberFormat="1" applyFont="1" applyFill="1" applyBorder="1" applyAlignment="1" applyProtection="1">
      <alignment horizontal="center" vertical="center" wrapText="1"/>
      <protection/>
    </xf>
    <xf numFmtId="1" fontId="9" fillId="0" borderId="0" xfId="59" applyNumberFormat="1" applyFont="1" applyAlignment="1" applyProtection="1">
      <alignment vertical="center" wrapText="1"/>
      <protection locked="0"/>
    </xf>
    <xf numFmtId="1" fontId="9" fillId="0" borderId="0" xfId="59" applyNumberFormat="1" applyFont="1" applyAlignment="1" applyProtection="1">
      <alignment horizontal="left" vertical="center" wrapText="1"/>
      <protection locked="0"/>
    </xf>
    <xf numFmtId="0" fontId="8" fillId="0" borderId="0" xfId="56" applyFont="1" applyBorder="1" applyAlignment="1" applyProtection="1">
      <alignment horizontal="left" vertical="center" wrapText="1"/>
      <protection locked="0"/>
    </xf>
    <xf numFmtId="49" fontId="8" fillId="0" borderId="0" xfId="56" applyNumberFormat="1" applyFont="1" applyBorder="1" applyAlignment="1" applyProtection="1">
      <alignment horizontal="left" vertical="center" wrapText="1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49" fontId="9" fillId="0" borderId="0" xfId="56" applyNumberFormat="1" applyFont="1" applyAlignment="1" applyProtection="1">
      <alignment horizontal="left" vertical="center" wrapText="1"/>
      <protection locked="0"/>
    </xf>
    <xf numFmtId="0" fontId="9" fillId="0" borderId="0" xfId="56" applyFont="1" applyProtection="1">
      <alignment/>
      <protection locked="0"/>
    </xf>
    <xf numFmtId="49" fontId="9" fillId="0" borderId="0" xfId="60" applyNumberFormat="1" applyFont="1" applyProtection="1">
      <alignment/>
      <protection locked="0"/>
    </xf>
    <xf numFmtId="0" fontId="8" fillId="0" borderId="12" xfId="56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1" fontId="8" fillId="0" borderId="13" xfId="56" applyNumberFormat="1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8" fillId="0" borderId="10" xfId="56" applyNumberFormat="1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right"/>
      <protection/>
    </xf>
    <xf numFmtId="0" fontId="9" fillId="0" borderId="10" xfId="56" applyFont="1" applyBorder="1" applyAlignment="1" applyProtection="1">
      <alignment vertical="center" wrapText="1"/>
      <protection/>
    </xf>
    <xf numFmtId="49" fontId="19" fillId="0" borderId="10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 quotePrefix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49" fontId="8" fillId="0" borderId="0" xfId="56" applyNumberFormat="1" applyFont="1" applyBorder="1" applyAlignment="1" applyProtection="1">
      <alignment horizontal="center" vertical="center" wrapText="1"/>
      <protection/>
    </xf>
    <xf numFmtId="0" fontId="8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8" fillId="0" borderId="0" xfId="56" applyFont="1" applyAlignment="1" applyProtection="1">
      <alignment horizontal="center" vertical="center"/>
      <protection locked="0"/>
    </xf>
    <xf numFmtId="49" fontId="8" fillId="0" borderId="0" xfId="56" applyNumberFormat="1" applyFont="1" applyAlignment="1" applyProtection="1">
      <alignment horizontal="center" vertical="center"/>
      <protection locked="0"/>
    </xf>
    <xf numFmtId="1" fontId="8" fillId="0" borderId="0" xfId="56" applyNumberFormat="1" applyFont="1" applyAlignment="1" applyProtection="1">
      <alignment horizontal="center" vertical="center"/>
      <protection locked="0"/>
    </xf>
    <xf numFmtId="1" fontId="17" fillId="0" borderId="0" xfId="60" applyNumberFormat="1" applyFont="1" applyProtection="1">
      <alignment/>
      <protection locked="0"/>
    </xf>
    <xf numFmtId="1" fontId="8" fillId="0" borderId="0" xfId="59" applyNumberFormat="1" applyFont="1" applyBorder="1" applyAlignment="1" applyProtection="1">
      <alignment vertical="justify" wrapText="1"/>
      <protection locked="0"/>
    </xf>
    <xf numFmtId="1" fontId="9" fillId="0" borderId="0" xfId="59" applyNumberFormat="1" applyFont="1" applyBorder="1" applyAlignment="1" applyProtection="1">
      <alignment vertical="justify" wrapText="1"/>
      <protection locked="0"/>
    </xf>
    <xf numFmtId="0" fontId="8" fillId="0" borderId="0" xfId="56" applyFont="1" applyAlignment="1" applyProtection="1">
      <alignment horizontal="left" vertical="center" wrapText="1"/>
      <protection locked="0"/>
    </xf>
    <xf numFmtId="49" fontId="8" fillId="0" borderId="0" xfId="56" applyNumberFormat="1" applyFont="1" applyAlignment="1" applyProtection="1">
      <alignment horizontal="left" vertical="center" wrapText="1"/>
      <protection locked="0"/>
    </xf>
    <xf numFmtId="1" fontId="9" fillId="0" borderId="0" xfId="56" applyNumberFormat="1" applyFont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49" fontId="9" fillId="0" borderId="0" xfId="57" applyNumberFormat="1" applyFont="1" applyAlignment="1" applyProtection="1">
      <alignment vertical="center" wrapText="1"/>
      <protection locked="0"/>
    </xf>
    <xf numFmtId="0" fontId="8" fillId="0" borderId="0" xfId="57" applyFont="1" applyAlignment="1" applyProtection="1">
      <alignment vertical="center" wrapText="1"/>
      <protection locked="0"/>
    </xf>
    <xf numFmtId="49" fontId="8" fillId="0" borderId="0" xfId="57" applyNumberFormat="1" applyFont="1" applyAlignment="1" applyProtection="1">
      <alignment vertical="center" wrapText="1"/>
      <protection locked="0"/>
    </xf>
    <xf numFmtId="0" fontId="8" fillId="0" borderId="0" xfId="57" applyFont="1" applyAlignment="1" applyProtection="1">
      <alignment horizontal="centerContinuous" vertical="center" wrapText="1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49" fontId="17" fillId="0" borderId="0" xfId="60" applyNumberFormat="1" applyFont="1" applyProtection="1">
      <alignment/>
      <protection locked="0"/>
    </xf>
    <xf numFmtId="0" fontId="9" fillId="0" borderId="0" xfId="59" applyFont="1" applyAlignment="1" applyProtection="1">
      <alignment horizontal="center"/>
      <protection locked="0"/>
    </xf>
    <xf numFmtId="0" fontId="8" fillId="0" borderId="0" xfId="59" applyFont="1" applyBorder="1" applyAlignment="1" applyProtection="1">
      <alignment vertical="justify"/>
      <protection locked="0"/>
    </xf>
    <xf numFmtId="49" fontId="8" fillId="0" borderId="0" xfId="59" applyNumberFormat="1" applyFont="1" applyBorder="1" applyAlignment="1" applyProtection="1">
      <alignment vertical="justify"/>
      <protection locked="0"/>
    </xf>
    <xf numFmtId="0" fontId="9" fillId="0" borderId="0" xfId="59" applyFont="1" applyBorder="1" applyAlignment="1" applyProtection="1">
      <alignment vertical="justify"/>
      <protection locked="0"/>
    </xf>
    <xf numFmtId="49" fontId="8" fillId="0" borderId="0" xfId="59" applyNumberFormat="1" applyFont="1" applyBorder="1" applyAlignment="1" applyProtection="1">
      <alignment vertical="justify" wrapText="1"/>
      <protection locked="0"/>
    </xf>
    <xf numFmtId="1" fontId="9" fillId="0" borderId="0" xfId="57" applyNumberFormat="1" applyFont="1" applyAlignment="1" applyProtection="1">
      <alignment horizontal="centerContinuous" vertical="center" wrapText="1"/>
      <protection/>
    </xf>
    <xf numFmtId="1" fontId="9" fillId="0" borderId="0" xfId="57" applyNumberFormat="1" applyFont="1" applyAlignment="1" applyProtection="1">
      <alignment vertical="center" wrapText="1"/>
      <protection locked="0"/>
    </xf>
    <xf numFmtId="1" fontId="8" fillId="0" borderId="0" xfId="57" applyNumberFormat="1" applyFont="1" applyAlignment="1" applyProtection="1">
      <alignment horizontal="centerContinuous" vertical="center" wrapText="1"/>
      <protection locked="0"/>
    </xf>
    <xf numFmtId="1" fontId="8" fillId="0" borderId="0" xfId="57" applyNumberFormat="1" applyFont="1" applyAlignment="1" applyProtection="1">
      <alignment horizontal="center" vertical="center" wrapText="1"/>
      <protection locked="0"/>
    </xf>
    <xf numFmtId="1" fontId="8" fillId="0" borderId="0" xfId="57" applyNumberFormat="1" applyFont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8" fillId="0" borderId="0" xfId="63" applyFont="1" applyBorder="1" applyAlignment="1" applyProtection="1">
      <alignment wrapText="1"/>
      <protection locked="0"/>
    </xf>
    <xf numFmtId="1" fontId="9" fillId="0" borderId="0" xfId="63" applyNumberFormat="1" applyFont="1" applyBorder="1" applyProtection="1">
      <alignment/>
      <protection locked="0"/>
    </xf>
    <xf numFmtId="0" fontId="8" fillId="0" borderId="0" xfId="63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wrapText="1"/>
      <protection locked="0"/>
    </xf>
    <xf numFmtId="1" fontId="7" fillId="0" borderId="0" xfId="63" applyNumberFormat="1" applyFont="1" applyBorder="1" applyProtection="1">
      <alignment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1" fontId="7" fillId="0" borderId="0" xfId="63" applyNumberFormat="1" applyFont="1" applyProtection="1">
      <alignment/>
      <protection locked="0"/>
    </xf>
    <xf numFmtId="0" fontId="15" fillId="0" borderId="0" xfId="63" applyFont="1" applyBorder="1" applyAlignment="1" applyProtection="1">
      <alignment vertical="center" wrapText="1"/>
      <protection locked="0"/>
    </xf>
    <xf numFmtId="4" fontId="4" fillId="34" borderId="10" xfId="58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58" applyNumberFormat="1" applyFont="1" applyBorder="1" applyAlignment="1">
      <alignment vertical="center" wrapText="1"/>
      <protection/>
    </xf>
    <xf numFmtId="4" fontId="4" fillId="0" borderId="10" xfId="58" applyNumberFormat="1" applyFont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 applyProtection="1">
      <alignment horizontal="right" vertical="center" wrapText="1"/>
      <protection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4" fillId="0" borderId="10" xfId="58" applyNumberFormat="1" applyFont="1" applyBorder="1" applyAlignment="1">
      <alignment vertical="center" wrapText="1"/>
      <protection/>
    </xf>
    <xf numFmtId="1" fontId="8" fillId="35" borderId="10" xfId="63" applyNumberFormat="1" applyFont="1" applyFill="1" applyBorder="1" applyAlignment="1" applyProtection="1">
      <alignment vertical="center"/>
      <protection locked="0"/>
    </xf>
    <xf numFmtId="1" fontId="9" fillId="0" borderId="10" xfId="57" applyNumberFormat="1" applyFont="1" applyBorder="1" applyAlignment="1" applyProtection="1">
      <alignment horizontal="center" vertical="center" wrapText="1"/>
      <protection/>
    </xf>
    <xf numFmtId="1" fontId="9" fillId="34" borderId="10" xfId="60" applyNumberFormat="1" applyFont="1" applyFill="1" applyBorder="1" applyProtection="1">
      <alignment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9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7" applyNumberFormat="1" applyFont="1" applyBorder="1" applyAlignment="1" applyProtection="1">
      <alignment horizontal="right" vertical="center" wrapText="1"/>
      <protection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0" fontId="9" fillId="0" borderId="10" xfId="59" applyFont="1" applyFill="1" applyBorder="1" applyAlignment="1" applyProtection="1">
      <alignment horizontal="right" vertical="center" wrapText="1"/>
      <protection/>
    </xf>
    <xf numFmtId="0" fontId="9" fillId="0" borderId="14" xfId="59" applyFont="1" applyFill="1" applyBorder="1" applyAlignment="1" applyProtection="1">
      <alignment horizontal="right" vertical="center" wrapText="1"/>
      <protection/>
    </xf>
    <xf numFmtId="1" fontId="9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9" applyNumberFormat="1" applyFont="1" applyBorder="1" applyAlignment="1" applyProtection="1">
      <alignment horizontal="right" vertical="center" wrapText="1"/>
      <protection/>
    </xf>
    <xf numFmtId="0" fontId="8" fillId="0" borderId="14" xfId="59" applyFont="1" applyBorder="1" applyAlignment="1" applyProtection="1">
      <alignment horizontal="right" vertical="center" wrapText="1"/>
      <protection/>
    </xf>
    <xf numFmtId="0" fontId="8" fillId="0" borderId="10" xfId="59" applyFont="1" applyBorder="1" applyAlignment="1" applyProtection="1">
      <alignment horizontal="right" vertical="center" wrapText="1"/>
      <protection/>
    </xf>
    <xf numFmtId="0" fontId="8" fillId="0" borderId="14" xfId="59" applyFont="1" applyBorder="1" applyAlignment="1" applyProtection="1">
      <alignment vertical="center" wrapText="1"/>
      <protection/>
    </xf>
    <xf numFmtId="0" fontId="9" fillId="0" borderId="11" xfId="59" applyFont="1" applyFill="1" applyBorder="1" applyAlignment="1" applyProtection="1">
      <alignment horizontal="right" vertical="center" wrapText="1"/>
      <protection/>
    </xf>
    <xf numFmtId="0" fontId="9" fillId="0" borderId="0" xfId="56" applyFont="1" applyAlignment="1" applyProtection="1">
      <alignment horizontal="right" vertical="center" wrapText="1"/>
      <protection locked="0"/>
    </xf>
    <xf numFmtId="0" fontId="8" fillId="0" borderId="0" xfId="59" applyFont="1" applyBorder="1" applyAlignment="1" applyProtection="1">
      <alignment horizontal="right" vertical="justify" wrapText="1"/>
      <protection locked="0"/>
    </xf>
    <xf numFmtId="0" fontId="8" fillId="0" borderId="0" xfId="56" applyFont="1" applyAlignment="1" applyProtection="1">
      <alignment horizontal="right"/>
      <protection locked="0"/>
    </xf>
    <xf numFmtId="49" fontId="7" fillId="0" borderId="0" xfId="62" applyNumberFormat="1" applyFont="1" applyBorder="1" applyAlignment="1" applyProtection="1">
      <alignment wrapText="1"/>
      <protection/>
    </xf>
    <xf numFmtId="0" fontId="7" fillId="0" borderId="0" xfId="62" applyFont="1" applyAlignment="1" applyProtection="1">
      <alignment horizontal="right" wrapText="1"/>
      <protection/>
    </xf>
    <xf numFmtId="0" fontId="6" fillId="0" borderId="0" xfId="61" applyFont="1" applyFill="1" applyAlignment="1" applyProtection="1">
      <alignment vertical="top"/>
      <protection locked="0"/>
    </xf>
    <xf numFmtId="1" fontId="9" fillId="0" borderId="0" xfId="60" applyNumberFormat="1" applyFont="1" applyProtection="1">
      <alignment/>
      <protection locked="0"/>
    </xf>
    <xf numFmtId="0" fontId="4" fillId="0" borderId="0" xfId="58" applyFont="1">
      <alignment/>
      <protection/>
    </xf>
    <xf numFmtId="3" fontId="9" fillId="34" borderId="10" xfId="62" applyNumberFormat="1" applyFont="1" applyFill="1" applyBorder="1" applyAlignment="1" applyProtection="1">
      <alignment wrapText="1"/>
      <protection/>
    </xf>
    <xf numFmtId="1" fontId="23" fillId="34" borderId="10" xfId="63" applyNumberFormat="1" applyFont="1" applyFill="1" applyBorder="1" applyAlignment="1" applyProtection="1">
      <alignment vertical="center"/>
      <protection locked="0"/>
    </xf>
    <xf numFmtId="49" fontId="11" fillId="0" borderId="0" xfId="62" applyNumberFormat="1" applyFont="1" applyBorder="1" applyAlignment="1" applyProtection="1">
      <alignment horizontal="center" wrapText="1"/>
      <protection/>
    </xf>
    <xf numFmtId="1" fontId="9" fillId="0" borderId="0" xfId="62" applyNumberFormat="1" applyFont="1" applyFill="1" applyBorder="1" applyAlignment="1" applyProtection="1">
      <alignment wrapText="1"/>
      <protection locked="0"/>
    </xf>
    <xf numFmtId="0" fontId="8" fillId="0" borderId="0" xfId="64" applyFont="1" applyBorder="1" applyAlignment="1">
      <alignment vertical="center" wrapText="1"/>
      <protection/>
    </xf>
    <xf numFmtId="49" fontId="8" fillId="0" borderId="0" xfId="64" applyNumberFormat="1" applyFont="1" applyBorder="1" applyAlignment="1">
      <alignment horizontal="center" vertical="center" wrapText="1"/>
      <protection/>
    </xf>
    <xf numFmtId="3" fontId="9" fillId="0" borderId="0" xfId="64" applyNumberFormat="1" applyFont="1" applyBorder="1" applyAlignment="1" applyProtection="1">
      <alignment vertical="center"/>
      <protection/>
    </xf>
    <xf numFmtId="1" fontId="9" fillId="0" borderId="0" xfId="64" applyNumberFormat="1" applyFont="1" applyFill="1" applyBorder="1" applyAlignment="1" applyProtection="1">
      <alignment vertical="center"/>
      <protection/>
    </xf>
    <xf numFmtId="1" fontId="23" fillId="35" borderId="10" xfId="62" applyNumberFormat="1" applyFont="1" applyFill="1" applyBorder="1" applyAlignment="1" applyProtection="1">
      <alignment wrapText="1"/>
      <protection locked="0"/>
    </xf>
    <xf numFmtId="1" fontId="8" fillId="0" borderId="10" xfId="59" applyNumberFormat="1" applyFont="1" applyBorder="1" applyAlignment="1" applyProtection="1">
      <alignment vertical="center" wrapText="1"/>
      <protection/>
    </xf>
    <xf numFmtId="1" fontId="8" fillId="34" borderId="10" xfId="59" applyNumberFormat="1" applyFont="1" applyFill="1" applyBorder="1" applyAlignment="1" applyProtection="1">
      <alignment vertical="center" wrapText="1"/>
      <protection locked="0"/>
    </xf>
    <xf numFmtId="0" fontId="24" fillId="0" borderId="10" xfId="59" applyFont="1" applyFill="1" applyBorder="1" applyAlignment="1" applyProtection="1">
      <alignment horizontal="right" vertical="center" wrapText="1"/>
      <protection/>
    </xf>
    <xf numFmtId="1" fontId="70" fillId="0" borderId="10" xfId="57" applyNumberFormat="1" applyFont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7" fillId="0" borderId="0" xfId="61" applyFont="1" applyAlignment="1" applyProtection="1">
      <alignment vertical="top"/>
      <protection locked="0"/>
    </xf>
    <xf numFmtId="0" fontId="27" fillId="0" borderId="0" xfId="61" applyFont="1" applyAlignment="1" applyProtection="1">
      <alignment horizontal="left" vertical="top" wrapText="1"/>
      <protection locked="0"/>
    </xf>
    <xf numFmtId="0" fontId="27" fillId="0" borderId="0" xfId="61" applyFont="1" applyAlignment="1" applyProtection="1">
      <alignment vertical="top" wrapText="1"/>
      <protection locked="0"/>
    </xf>
    <xf numFmtId="1" fontId="27" fillId="0" borderId="0" xfId="61" applyNumberFormat="1" applyFont="1" applyAlignment="1" applyProtection="1">
      <alignment vertical="top" wrapText="1"/>
      <protection locked="0"/>
    </xf>
    <xf numFmtId="0" fontId="29" fillId="0" borderId="0" xfId="0" applyFont="1" applyAlignment="1">
      <alignment/>
    </xf>
    <xf numFmtId="0" fontId="28" fillId="0" borderId="0" xfId="61" applyFont="1" applyBorder="1" applyAlignment="1" applyProtection="1">
      <alignment horizontal="centerContinuous" vertical="top"/>
      <protection locked="0"/>
    </xf>
    <xf numFmtId="0" fontId="30" fillId="0" borderId="0" xfId="61" applyFont="1" applyAlignment="1" applyProtection="1">
      <alignment horizontal="left" vertical="top"/>
      <protection locked="0"/>
    </xf>
    <xf numFmtId="0" fontId="30" fillId="0" borderId="0" xfId="61" applyFont="1" applyAlignment="1" applyProtection="1">
      <alignment vertical="top"/>
      <protection locked="0"/>
    </xf>
    <xf numFmtId="0" fontId="28" fillId="0" borderId="0" xfId="61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wrapText="1"/>
      <protection locked="0"/>
    </xf>
    <xf numFmtId="0" fontId="30" fillId="0" borderId="0" xfId="61" applyFont="1" applyAlignment="1" applyProtection="1">
      <alignment horizontal="left" vertical="top" wrapText="1"/>
      <protection locked="0"/>
    </xf>
    <xf numFmtId="0" fontId="30" fillId="0" borderId="0" xfId="61" applyFont="1" applyAlignment="1" applyProtection="1">
      <alignment vertical="top" wrapText="1"/>
      <protection locked="0"/>
    </xf>
    <xf numFmtId="0" fontId="28" fillId="0" borderId="23" xfId="61" applyFont="1" applyBorder="1" applyAlignment="1" applyProtection="1">
      <alignment horizontal="center" vertical="center"/>
      <protection/>
    </xf>
    <xf numFmtId="0" fontId="28" fillId="0" borderId="24" xfId="61" applyFont="1" applyBorder="1" applyAlignment="1" applyProtection="1">
      <alignment horizontal="center" vertical="top" wrapText="1"/>
      <protection/>
    </xf>
    <xf numFmtId="14" fontId="28" fillId="0" borderId="24" xfId="61" applyNumberFormat="1" applyFont="1" applyBorder="1" applyAlignment="1" applyProtection="1">
      <alignment horizontal="center" vertical="top" wrapText="1"/>
      <protection/>
    </xf>
    <xf numFmtId="49" fontId="28" fillId="0" borderId="24" xfId="61" applyNumberFormat="1" applyFont="1" applyBorder="1" applyAlignment="1" applyProtection="1">
      <alignment horizontal="center" vertical="center" wrapText="1"/>
      <protection/>
    </xf>
    <xf numFmtId="14" fontId="28" fillId="0" borderId="25" xfId="61" applyNumberFormat="1" applyFont="1" applyBorder="1" applyAlignment="1" applyProtection="1">
      <alignment horizontal="center" vertical="top" wrapText="1"/>
      <protection/>
    </xf>
    <xf numFmtId="0" fontId="28" fillId="0" borderId="22" xfId="61" applyFont="1" applyBorder="1" applyAlignment="1" applyProtection="1">
      <alignment horizontal="center" vertical="center" wrapText="1"/>
      <protection/>
    </xf>
    <xf numFmtId="0" fontId="28" fillId="0" borderId="10" xfId="61" applyFont="1" applyBorder="1" applyAlignment="1" applyProtection="1">
      <alignment horizontal="center" vertical="top" wrapText="1"/>
      <protection/>
    </xf>
    <xf numFmtId="49" fontId="28" fillId="0" borderId="10" xfId="61" applyNumberFormat="1" applyFont="1" applyBorder="1" applyAlignment="1" applyProtection="1">
      <alignment horizontal="center" vertical="center" wrapText="1"/>
      <protection/>
    </xf>
    <xf numFmtId="0" fontId="28" fillId="0" borderId="26" xfId="61" applyFont="1" applyBorder="1" applyAlignment="1" applyProtection="1">
      <alignment horizontal="center" vertical="top" wrapText="1"/>
      <protection/>
    </xf>
    <xf numFmtId="0" fontId="31" fillId="37" borderId="27" xfId="61" applyFont="1" applyFill="1" applyBorder="1" applyAlignment="1" applyProtection="1">
      <alignment horizontal="center" vertical="top" wrapText="1"/>
      <protection/>
    </xf>
    <xf numFmtId="49" fontId="28" fillId="0" borderId="10" xfId="61" applyNumberFormat="1" applyFont="1" applyBorder="1" applyAlignment="1" applyProtection="1">
      <alignment horizontal="right" vertical="top" wrapText="1"/>
      <protection/>
    </xf>
    <xf numFmtId="0" fontId="30" fillId="0" borderId="10" xfId="61" applyFont="1" applyBorder="1" applyAlignment="1" applyProtection="1">
      <alignment vertical="top" wrapText="1"/>
      <protection/>
    </xf>
    <xf numFmtId="0" fontId="31" fillId="37" borderId="10" xfId="61" applyFont="1" applyFill="1" applyBorder="1" applyAlignment="1" applyProtection="1">
      <alignment horizontal="center" vertical="top" wrapText="1"/>
      <protection/>
    </xf>
    <xf numFmtId="49" fontId="28" fillId="33" borderId="17" xfId="61" applyNumberFormat="1" applyFont="1" applyFill="1" applyBorder="1" applyAlignment="1" applyProtection="1">
      <alignment horizontal="right" vertical="top" wrapText="1"/>
      <protection/>
    </xf>
    <xf numFmtId="0" fontId="30" fillId="33" borderId="28" xfId="0" applyFont="1" applyFill="1" applyBorder="1" applyAlignment="1" applyProtection="1">
      <alignment vertical="top" wrapText="1"/>
      <protection/>
    </xf>
    <xf numFmtId="0" fontId="30" fillId="33" borderId="29" xfId="0" applyFont="1" applyFill="1" applyBorder="1" applyAlignment="1" applyProtection="1">
      <alignment vertical="top" wrapText="1"/>
      <protection/>
    </xf>
    <xf numFmtId="0" fontId="32" fillId="37" borderId="22" xfId="61" applyFont="1" applyFill="1" applyBorder="1" applyAlignment="1" applyProtection="1">
      <alignment vertical="top" wrapText="1"/>
      <protection/>
    </xf>
    <xf numFmtId="0" fontId="30" fillId="0" borderId="10" xfId="61" applyFont="1" applyBorder="1" applyAlignment="1" applyProtection="1">
      <alignment horizontal="right" vertical="top" wrapText="1"/>
      <protection/>
    </xf>
    <xf numFmtId="0" fontId="32" fillId="37" borderId="10" xfId="61" applyFont="1" applyFill="1" applyBorder="1" applyAlignment="1" applyProtection="1">
      <alignment vertical="top" wrapText="1"/>
      <protection/>
    </xf>
    <xf numFmtId="0" fontId="30" fillId="33" borderId="18" xfId="0" applyFont="1" applyFill="1" applyBorder="1" applyAlignment="1" applyProtection="1">
      <alignment vertical="top" wrapText="1"/>
      <protection/>
    </xf>
    <xf numFmtId="0" fontId="30" fillId="33" borderId="30" xfId="0" applyFont="1" applyFill="1" applyBorder="1" applyAlignment="1" applyProtection="1">
      <alignment vertical="top" wrapText="1"/>
      <protection/>
    </xf>
    <xf numFmtId="0" fontId="30" fillId="33" borderId="31" xfId="0" applyFont="1" applyFill="1" applyBorder="1" applyAlignment="1" applyProtection="1">
      <alignment vertical="top" wrapText="1"/>
      <protection/>
    </xf>
    <xf numFmtId="49" fontId="30" fillId="0" borderId="10" xfId="61" applyNumberFormat="1" applyFont="1" applyBorder="1" applyAlignment="1" applyProtection="1">
      <alignment horizontal="right" vertical="top" wrapText="1"/>
      <protection/>
    </xf>
    <xf numFmtId="1" fontId="30" fillId="34" borderId="12" xfId="61" applyNumberFormat="1" applyFont="1" applyFill="1" applyBorder="1" applyAlignment="1" applyProtection="1">
      <alignment vertical="top" wrapText="1"/>
      <protection locked="0"/>
    </xf>
    <xf numFmtId="1" fontId="30" fillId="0" borderId="10" xfId="61" applyNumberFormat="1" applyFont="1" applyBorder="1" applyAlignment="1" applyProtection="1">
      <alignment horizontal="right" vertical="top" wrapText="1"/>
      <protection/>
    </xf>
    <xf numFmtId="1" fontId="30" fillId="34" borderId="26" xfId="61" applyNumberFormat="1" applyFont="1" applyFill="1" applyBorder="1" applyAlignment="1" applyProtection="1">
      <alignment vertical="top" wrapText="1"/>
      <protection locked="0"/>
    </xf>
    <xf numFmtId="1" fontId="30" fillId="36" borderId="26" xfId="61" applyNumberFormat="1" applyFont="1" applyFill="1" applyBorder="1" applyAlignment="1" applyProtection="1">
      <alignment vertical="top" wrapText="1"/>
      <protection locked="0"/>
    </xf>
    <xf numFmtId="0" fontId="32" fillId="37" borderId="10" xfId="61" applyFont="1" applyFill="1" applyBorder="1" applyAlignment="1" applyProtection="1">
      <alignment vertical="top"/>
      <protection/>
    </xf>
    <xf numFmtId="1" fontId="30" fillId="38" borderId="26" xfId="61" applyNumberFormat="1" applyFont="1" applyFill="1" applyBorder="1" applyAlignment="1" applyProtection="1">
      <alignment vertical="top" wrapText="1"/>
      <protection locked="0"/>
    </xf>
    <xf numFmtId="49" fontId="30" fillId="0" borderId="10" xfId="61" applyNumberFormat="1" applyFont="1" applyFill="1" applyBorder="1" applyAlignment="1" applyProtection="1">
      <alignment horizontal="right" vertical="top" wrapText="1"/>
      <protection/>
    </xf>
    <xf numFmtId="1" fontId="33" fillId="0" borderId="10" xfId="61" applyNumberFormat="1" applyFont="1" applyBorder="1" applyAlignment="1" applyProtection="1">
      <alignment horizontal="right" vertical="top" wrapText="1"/>
      <protection/>
    </xf>
    <xf numFmtId="1" fontId="30" fillId="0" borderId="26" xfId="61" applyNumberFormat="1" applyFont="1" applyBorder="1" applyAlignment="1" applyProtection="1">
      <alignment vertical="top" wrapText="1"/>
      <protection/>
    </xf>
    <xf numFmtId="1" fontId="30" fillId="0" borderId="10" xfId="0" applyNumberFormat="1" applyFont="1" applyBorder="1" applyAlignment="1" applyProtection="1">
      <alignment vertical="top" wrapText="1"/>
      <protection/>
    </xf>
    <xf numFmtId="49" fontId="33" fillId="0" borderId="10" xfId="61" applyNumberFormat="1" applyFont="1" applyBorder="1" applyAlignment="1" applyProtection="1">
      <alignment horizontal="right" vertical="top" wrapText="1"/>
      <protection/>
    </xf>
    <xf numFmtId="1" fontId="30" fillId="0" borderId="12" xfId="61" applyNumberFormat="1" applyFont="1" applyBorder="1" applyAlignment="1" applyProtection="1">
      <alignment vertical="top" wrapText="1"/>
      <protection/>
    </xf>
    <xf numFmtId="49" fontId="33" fillId="0" borderId="10" xfId="61" applyNumberFormat="1" applyFont="1" applyFill="1" applyBorder="1" applyAlignment="1" applyProtection="1">
      <alignment horizontal="right" vertical="top" wrapText="1"/>
      <protection/>
    </xf>
    <xf numFmtId="1" fontId="32" fillId="37" borderId="10" xfId="61" applyNumberFormat="1" applyFont="1" applyFill="1" applyBorder="1" applyAlignment="1" applyProtection="1">
      <alignment vertical="top" wrapText="1"/>
      <protection/>
    </xf>
    <xf numFmtId="1" fontId="30" fillId="0" borderId="26" xfId="61" applyNumberFormat="1" applyFont="1" applyFill="1" applyBorder="1" applyAlignment="1" applyProtection="1">
      <alignment vertical="top" wrapText="1"/>
      <protection/>
    </xf>
    <xf numFmtId="1" fontId="30" fillId="0" borderId="10" xfId="61" applyNumberFormat="1" applyFont="1" applyBorder="1" applyAlignment="1" applyProtection="1">
      <alignment vertical="top" wrapText="1"/>
      <protection/>
    </xf>
    <xf numFmtId="1" fontId="32" fillId="37" borderId="10" xfId="61" applyNumberFormat="1" applyFont="1" applyFill="1" applyBorder="1" applyAlignment="1" applyProtection="1">
      <alignment vertical="top"/>
      <protection/>
    </xf>
    <xf numFmtId="1" fontId="30" fillId="35" borderId="26" xfId="61" applyNumberFormat="1" applyFont="1" applyFill="1" applyBorder="1" applyAlignment="1" applyProtection="1">
      <alignment vertical="top" wrapText="1"/>
      <protection locked="0"/>
    </xf>
    <xf numFmtId="1" fontId="30" fillId="38" borderId="12" xfId="61" applyNumberFormat="1" applyFont="1" applyFill="1" applyBorder="1" applyAlignment="1" applyProtection="1">
      <alignment vertical="top" wrapText="1"/>
      <protection locked="0"/>
    </xf>
    <xf numFmtId="1" fontId="28" fillId="0" borderId="10" xfId="61" applyNumberFormat="1" applyFont="1" applyBorder="1" applyAlignment="1" applyProtection="1">
      <alignment horizontal="right" vertical="top" wrapText="1"/>
      <protection/>
    </xf>
    <xf numFmtId="1" fontId="32" fillId="37" borderId="10" xfId="0" applyNumberFormat="1" applyFont="1" applyFill="1" applyBorder="1" applyAlignment="1" applyProtection="1">
      <alignment vertical="top" wrapText="1"/>
      <protection/>
    </xf>
    <xf numFmtId="0" fontId="32" fillId="37" borderId="10" xfId="0" applyFont="1" applyFill="1" applyBorder="1" applyAlignment="1" applyProtection="1">
      <alignment vertical="top"/>
      <protection/>
    </xf>
    <xf numFmtId="49" fontId="30" fillId="0" borderId="12" xfId="61" applyNumberFormat="1" applyFont="1" applyBorder="1" applyAlignment="1" applyProtection="1">
      <alignment horizontal="right" vertical="top" wrapText="1"/>
      <protection/>
    </xf>
    <xf numFmtId="1" fontId="30" fillId="0" borderId="17" xfId="61" applyNumberFormat="1" applyFont="1" applyBorder="1" applyAlignment="1" applyProtection="1">
      <alignment vertical="top" wrapText="1"/>
      <protection/>
    </xf>
    <xf numFmtId="1" fontId="30" fillId="36" borderId="19" xfId="61" applyNumberFormat="1" applyFont="1" applyFill="1" applyBorder="1" applyAlignment="1" applyProtection="1">
      <alignment vertical="top" wrapText="1"/>
      <protection locked="0"/>
    </xf>
    <xf numFmtId="49" fontId="32" fillId="37" borderId="10" xfId="61" applyNumberFormat="1" applyFont="1" applyFill="1" applyBorder="1" applyAlignment="1" applyProtection="1">
      <alignment vertical="top"/>
      <protection/>
    </xf>
    <xf numFmtId="0" fontId="32" fillId="37" borderId="22" xfId="61" applyNumberFormat="1" applyFont="1" applyFill="1" applyBorder="1" applyAlignment="1" applyProtection="1">
      <alignment vertical="top" wrapText="1"/>
      <protection/>
    </xf>
    <xf numFmtId="49" fontId="28" fillId="0" borderId="10" xfId="61" applyNumberFormat="1" applyFont="1" applyFill="1" applyBorder="1" applyAlignment="1" applyProtection="1">
      <alignment horizontal="right" vertical="top" wrapText="1"/>
      <protection/>
    </xf>
    <xf numFmtId="1" fontId="32" fillId="37" borderId="10" xfId="0" applyNumberFormat="1" applyFont="1" applyFill="1" applyBorder="1" applyAlignment="1" applyProtection="1">
      <alignment vertical="top"/>
      <protection/>
    </xf>
    <xf numFmtId="1" fontId="33" fillId="33" borderId="10" xfId="61" applyNumberFormat="1" applyFont="1" applyFill="1" applyBorder="1" applyAlignment="1" applyProtection="1">
      <alignment horizontal="right" vertical="top" wrapText="1"/>
      <protection/>
    </xf>
    <xf numFmtId="1" fontId="28" fillId="0" borderId="26" xfId="61" applyNumberFormat="1" applyFont="1" applyBorder="1" applyAlignment="1" applyProtection="1">
      <alignment vertical="top" wrapText="1"/>
      <protection/>
    </xf>
    <xf numFmtId="1" fontId="30" fillId="33" borderId="10" xfId="0" applyNumberFormat="1" applyFont="1" applyFill="1" applyBorder="1" applyAlignment="1" applyProtection="1">
      <alignment vertical="top"/>
      <protection/>
    </xf>
    <xf numFmtId="1" fontId="30" fillId="0" borderId="10" xfId="0" applyNumberFormat="1" applyFont="1" applyBorder="1" applyAlignment="1" applyProtection="1">
      <alignment vertical="top"/>
      <protection/>
    </xf>
    <xf numFmtId="0" fontId="32" fillId="37" borderId="32" xfId="61" applyFont="1" applyFill="1" applyBorder="1" applyAlignment="1" applyProtection="1">
      <alignment vertical="top" wrapText="1"/>
      <protection/>
    </xf>
    <xf numFmtId="49" fontId="28" fillId="0" borderId="33" xfId="61" applyNumberFormat="1" applyFont="1" applyBorder="1" applyAlignment="1" applyProtection="1">
      <alignment horizontal="right" vertical="top" wrapText="1"/>
      <protection/>
    </xf>
    <xf numFmtId="1" fontId="28" fillId="0" borderId="34" xfId="61" applyNumberFormat="1" applyFont="1" applyBorder="1" applyAlignment="1" applyProtection="1">
      <alignment vertical="top" wrapText="1"/>
      <protection/>
    </xf>
    <xf numFmtId="49" fontId="32" fillId="37" borderId="33" xfId="61" applyNumberFormat="1" applyFont="1" applyFill="1" applyBorder="1" applyAlignment="1" applyProtection="1">
      <alignment vertical="center" wrapText="1"/>
      <protection/>
    </xf>
    <xf numFmtId="1" fontId="28" fillId="0" borderId="33" xfId="61" applyNumberFormat="1" applyFont="1" applyBorder="1" applyAlignment="1" applyProtection="1">
      <alignment horizontal="right" vertical="top" wrapText="1"/>
      <protection/>
    </xf>
    <xf numFmtId="1" fontId="28" fillId="0" borderId="35" xfId="61" applyNumberFormat="1" applyFont="1" applyBorder="1" applyAlignment="1" applyProtection="1">
      <alignment vertical="top" wrapText="1"/>
      <protection/>
    </xf>
    <xf numFmtId="0" fontId="30" fillId="0" borderId="0" xfId="61" applyFont="1" applyBorder="1" applyAlignment="1" applyProtection="1">
      <alignment vertical="top"/>
      <protection locked="0"/>
    </xf>
    <xf numFmtId="49" fontId="28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1" fontId="30" fillId="0" borderId="0" xfId="61" applyNumberFormat="1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0" fontId="30" fillId="0" borderId="0" xfId="61" applyFont="1" applyBorder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horizontal="center" vertical="top"/>
      <protection locked="0"/>
    </xf>
    <xf numFmtId="0" fontId="30" fillId="0" borderId="0" xfId="61" applyFont="1" applyBorder="1" applyAlignment="1" applyProtection="1">
      <alignment vertical="top" wrapText="1"/>
      <protection locked="0"/>
    </xf>
    <xf numFmtId="1" fontId="30" fillId="0" borderId="0" xfId="61" applyNumberFormat="1" applyFont="1" applyAlignment="1" applyProtection="1">
      <alignment vertical="top" wrapText="1"/>
      <protection locked="0"/>
    </xf>
    <xf numFmtId="0" fontId="34" fillId="0" borderId="10" xfId="61" applyFont="1" applyBorder="1" applyAlignment="1" applyProtection="1">
      <alignment vertical="top" wrapText="1"/>
      <protection/>
    </xf>
    <xf numFmtId="0" fontId="8" fillId="0" borderId="0" xfId="64" applyFont="1" applyBorder="1" applyAlignment="1" applyProtection="1">
      <alignment horizontal="left" wrapText="1"/>
      <protection locked="0"/>
    </xf>
    <xf numFmtId="1" fontId="30" fillId="34" borderId="10" xfId="61" applyNumberFormat="1" applyFont="1" applyFill="1" applyBorder="1" applyAlignment="1" applyProtection="1">
      <alignment vertical="top" wrapText="1"/>
      <protection locked="0"/>
    </xf>
    <xf numFmtId="1" fontId="30" fillId="36" borderId="10" xfId="61" applyNumberFormat="1" applyFont="1" applyFill="1" applyBorder="1" applyAlignment="1" applyProtection="1">
      <alignment vertical="top" wrapText="1"/>
      <protection locked="0"/>
    </xf>
    <xf numFmtId="1" fontId="30" fillId="38" borderId="10" xfId="61" applyNumberFormat="1" applyFont="1" applyFill="1" applyBorder="1" applyAlignment="1" applyProtection="1">
      <alignment vertical="top" wrapText="1"/>
      <protection locked="0"/>
    </xf>
    <xf numFmtId="1" fontId="30" fillId="0" borderId="10" xfId="61" applyNumberFormat="1" applyFont="1" applyFill="1" applyBorder="1" applyAlignment="1" applyProtection="1">
      <alignment vertical="top" wrapText="1"/>
      <protection/>
    </xf>
    <xf numFmtId="1" fontId="30" fillId="35" borderId="10" xfId="61" applyNumberFormat="1" applyFont="1" applyFill="1" applyBorder="1" applyAlignment="1" applyProtection="1">
      <alignment vertical="top" wrapText="1"/>
      <protection locked="0"/>
    </xf>
    <xf numFmtId="1" fontId="28" fillId="0" borderId="10" xfId="61" applyNumberFormat="1" applyFont="1" applyBorder="1" applyAlignment="1" applyProtection="1">
      <alignment vertical="top" wrapText="1"/>
      <protection/>
    </xf>
    <xf numFmtId="1" fontId="30" fillId="0" borderId="26" xfId="0" applyNumberFormat="1" applyFont="1" applyBorder="1" applyAlignment="1" applyProtection="1">
      <alignment vertical="top" wrapText="1"/>
      <protection/>
    </xf>
    <xf numFmtId="1" fontId="30" fillId="0" borderId="26" xfId="0" applyNumberFormat="1" applyFont="1" applyBorder="1" applyAlignment="1" applyProtection="1">
      <alignment vertical="top"/>
      <protection/>
    </xf>
    <xf numFmtId="1" fontId="28" fillId="0" borderId="33" xfId="61" applyNumberFormat="1" applyFont="1" applyBorder="1" applyAlignment="1" applyProtection="1">
      <alignment vertical="top" wrapText="1"/>
      <protection/>
    </xf>
    <xf numFmtId="3" fontId="71" fillId="0" borderId="10" xfId="64" applyNumberFormat="1" applyFont="1" applyFill="1" applyBorder="1" applyAlignment="1" applyProtection="1">
      <alignment vertical="center"/>
      <protection/>
    </xf>
    <xf numFmtId="0" fontId="30" fillId="0" borderId="0" xfId="61" applyFont="1" applyAlignment="1" applyProtection="1">
      <alignment horizontal="center" vertical="top" wrapText="1"/>
      <protection locked="0"/>
    </xf>
    <xf numFmtId="1" fontId="30" fillId="0" borderId="0" xfId="61" applyNumberFormat="1" applyFont="1" applyBorder="1" applyAlignment="1" applyProtection="1">
      <alignment horizontal="left" vertical="top" wrapText="1"/>
      <protection locked="0"/>
    </xf>
    <xf numFmtId="0" fontId="28" fillId="0" borderId="36" xfId="61" applyFont="1" applyBorder="1" applyAlignment="1" applyProtection="1">
      <alignment horizontal="left" vertical="top" wrapText="1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0" applyFont="1" applyAlignment="1">
      <alignment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8" fillId="0" borderId="0" xfId="63" applyFont="1" applyBorder="1" applyAlignment="1" applyProtection="1">
      <alignment horizontal="center" vertical="center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>
      <alignment horizontal="left" vertical="top"/>
      <protection/>
    </xf>
    <xf numFmtId="0" fontId="8" fillId="0" borderId="0" xfId="64" applyFont="1" applyBorder="1" applyAlignment="1" applyProtection="1">
      <alignment horizontal="center"/>
      <protection locked="0"/>
    </xf>
    <xf numFmtId="0" fontId="8" fillId="0" borderId="0" xfId="64" applyFont="1" applyAlignment="1">
      <alignment horizontal="center" wrapText="1"/>
      <protection/>
    </xf>
    <xf numFmtId="0" fontId="8" fillId="0" borderId="0" xfId="59" applyFont="1" applyAlignment="1" applyProtection="1">
      <alignment horizontal="center"/>
      <protection locked="0"/>
    </xf>
    <xf numFmtId="0" fontId="8" fillId="0" borderId="0" xfId="59" applyFont="1" applyAlignment="1" applyProtection="1">
      <alignment horizontal="left" vertical="justify"/>
      <protection locked="0"/>
    </xf>
    <xf numFmtId="0" fontId="8" fillId="0" borderId="0" xfId="59" applyFont="1" applyBorder="1" applyAlignment="1" applyProtection="1">
      <alignment horizontal="left" vertical="justify" wrapText="1"/>
      <protection locked="0"/>
    </xf>
    <xf numFmtId="0" fontId="6" fillId="0" borderId="0" xfId="61" applyFont="1" applyAlignment="1" applyProtection="1">
      <alignment horizontal="center" vertical="top"/>
      <protection locked="0"/>
    </xf>
    <xf numFmtId="49" fontId="8" fillId="0" borderId="0" xfId="56" applyNumberFormat="1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left" vertical="justify"/>
      <protection/>
    </xf>
    <xf numFmtId="49" fontId="3" fillId="0" borderId="0" xfId="58" applyNumberFormat="1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="172" zoomScaleNormal="172" zoomScalePageLayoutView="0" workbookViewId="0" topLeftCell="A1">
      <selection activeCell="H9" sqref="H9:H92"/>
    </sheetView>
  </sheetViews>
  <sheetFormatPr defaultColWidth="9.00390625" defaultRowHeight="12.75"/>
  <cols>
    <col min="1" max="1" width="31.00390625" style="497" customWidth="1"/>
    <col min="2" max="2" width="7.75390625" style="497" customWidth="1"/>
    <col min="3" max="4" width="5.75390625" style="497" customWidth="1"/>
    <col min="5" max="5" width="30.375" style="497" customWidth="1"/>
    <col min="6" max="6" width="7.75390625" style="496" customWidth="1"/>
    <col min="7" max="7" width="5.75390625" style="497" customWidth="1"/>
    <col min="8" max="8" width="5.75390625" style="495" customWidth="1"/>
    <col min="9" max="16384" width="9.125" style="494" customWidth="1"/>
  </cols>
  <sheetData>
    <row r="1" spans="1:8" s="499" customFormat="1" ht="8.25">
      <c r="A1" s="593" t="s">
        <v>869</v>
      </c>
      <c r="B1" s="593"/>
      <c r="C1" s="593"/>
      <c r="D1" s="593"/>
      <c r="E1" s="593"/>
      <c r="F1" s="593"/>
      <c r="G1" s="593"/>
      <c r="H1" s="593"/>
    </row>
    <row r="2" spans="1:8" s="499" customFormat="1" ht="8.25">
      <c r="A2" s="594" t="s">
        <v>866</v>
      </c>
      <c r="B2" s="594"/>
      <c r="C2" s="594"/>
      <c r="D2" s="594"/>
      <c r="E2" s="500"/>
      <c r="F2" s="501" t="s">
        <v>693</v>
      </c>
      <c r="G2" s="502"/>
      <c r="H2" s="502"/>
    </row>
    <row r="3" spans="1:8" s="499" customFormat="1" ht="8.25">
      <c r="A3" s="595" t="s">
        <v>865</v>
      </c>
      <c r="B3" s="596"/>
      <c r="C3" s="596"/>
      <c r="D3" s="596"/>
      <c r="E3" s="503"/>
      <c r="F3" s="590" t="s">
        <v>694</v>
      </c>
      <c r="G3" s="590"/>
      <c r="H3" s="502"/>
    </row>
    <row r="4" spans="1:8" s="499" customFormat="1" ht="11.25" customHeight="1" thickBot="1">
      <c r="A4" s="592" t="s">
        <v>879</v>
      </c>
      <c r="B4" s="592"/>
      <c r="C4" s="503"/>
      <c r="D4" s="504"/>
      <c r="E4" s="504"/>
      <c r="F4" s="505"/>
      <c r="G4" s="506"/>
      <c r="H4" s="504" t="s">
        <v>0</v>
      </c>
    </row>
    <row r="5" spans="1:8" s="499" customFormat="1" ht="14.25" customHeight="1">
      <c r="A5" s="507" t="s">
        <v>722</v>
      </c>
      <c r="B5" s="508" t="s">
        <v>1</v>
      </c>
      <c r="C5" s="509" t="s">
        <v>2</v>
      </c>
      <c r="D5" s="509" t="s">
        <v>3</v>
      </c>
      <c r="E5" s="510" t="s">
        <v>4</v>
      </c>
      <c r="F5" s="508" t="s">
        <v>1</v>
      </c>
      <c r="G5" s="509" t="s">
        <v>5</v>
      </c>
      <c r="H5" s="511" t="s">
        <v>6</v>
      </c>
    </row>
    <row r="6" spans="1:8" s="499" customFormat="1" ht="8.25">
      <c r="A6" s="512" t="s">
        <v>7</v>
      </c>
      <c r="B6" s="513" t="s">
        <v>8</v>
      </c>
      <c r="C6" s="513">
        <v>1</v>
      </c>
      <c r="D6" s="513">
        <v>2</v>
      </c>
      <c r="E6" s="514" t="s">
        <v>7</v>
      </c>
      <c r="F6" s="513" t="s">
        <v>8</v>
      </c>
      <c r="G6" s="513">
        <v>1</v>
      </c>
      <c r="H6" s="515">
        <v>2</v>
      </c>
    </row>
    <row r="7" spans="1:8" s="499" customFormat="1" ht="15">
      <c r="A7" s="516" t="s">
        <v>723</v>
      </c>
      <c r="B7" s="517"/>
      <c r="C7" s="518"/>
      <c r="D7" s="578"/>
      <c r="E7" s="519" t="s">
        <v>9</v>
      </c>
      <c r="F7" s="520"/>
      <c r="G7" s="521"/>
      <c r="H7" s="522"/>
    </row>
    <row r="8" spans="1:8" s="499" customFormat="1" ht="15">
      <c r="A8" s="523" t="s">
        <v>724</v>
      </c>
      <c r="B8" s="524"/>
      <c r="C8" s="518"/>
      <c r="D8" s="578"/>
      <c r="E8" s="525" t="s">
        <v>10</v>
      </c>
      <c r="F8" s="526"/>
      <c r="G8" s="527"/>
      <c r="H8" s="528"/>
    </row>
    <row r="9" spans="1:8" s="499" customFormat="1" ht="8.25">
      <c r="A9" s="523" t="s">
        <v>725</v>
      </c>
      <c r="B9" s="529" t="s">
        <v>726</v>
      </c>
      <c r="C9" s="530">
        <v>53</v>
      </c>
      <c r="D9" s="530">
        <v>53</v>
      </c>
      <c r="E9" s="525" t="s">
        <v>11</v>
      </c>
      <c r="F9" s="531" t="s">
        <v>12</v>
      </c>
      <c r="G9" s="580">
        <v>1157</v>
      </c>
      <c r="H9" s="532">
        <v>289</v>
      </c>
    </row>
    <row r="10" spans="1:8" s="499" customFormat="1" ht="8.25">
      <c r="A10" s="523" t="s">
        <v>727</v>
      </c>
      <c r="B10" s="529" t="s">
        <v>728</v>
      </c>
      <c r="C10" s="530">
        <v>160</v>
      </c>
      <c r="D10" s="530">
        <v>171</v>
      </c>
      <c r="E10" s="525" t="s">
        <v>13</v>
      </c>
      <c r="F10" s="531" t="s">
        <v>14</v>
      </c>
      <c r="G10" s="581">
        <v>1157</v>
      </c>
      <c r="H10" s="533">
        <v>289</v>
      </c>
    </row>
    <row r="11" spans="1:8" s="499" customFormat="1" ht="8.25">
      <c r="A11" s="523" t="s">
        <v>729</v>
      </c>
      <c r="B11" s="529" t="s">
        <v>730</v>
      </c>
      <c r="C11" s="530">
        <v>373</v>
      </c>
      <c r="D11" s="530">
        <v>398</v>
      </c>
      <c r="E11" s="525" t="s">
        <v>15</v>
      </c>
      <c r="F11" s="531" t="s">
        <v>16</v>
      </c>
      <c r="G11" s="581"/>
      <c r="H11" s="533"/>
    </row>
    <row r="12" spans="1:8" s="499" customFormat="1" ht="8.25">
      <c r="A12" s="523" t="s">
        <v>731</v>
      </c>
      <c r="B12" s="529" t="s">
        <v>732</v>
      </c>
      <c r="C12" s="530">
        <v>0</v>
      </c>
      <c r="D12" s="530">
        <v>2</v>
      </c>
      <c r="E12" s="534" t="s">
        <v>17</v>
      </c>
      <c r="F12" s="531" t="s">
        <v>18</v>
      </c>
      <c r="G12" s="582"/>
      <c r="H12" s="535"/>
    </row>
    <row r="13" spans="1:8" s="499" customFormat="1" ht="8.25">
      <c r="A13" s="523" t="s">
        <v>733</v>
      </c>
      <c r="B13" s="529" t="s">
        <v>734</v>
      </c>
      <c r="C13" s="530">
        <v>0</v>
      </c>
      <c r="D13" s="530"/>
      <c r="E13" s="534" t="s">
        <v>19</v>
      </c>
      <c r="F13" s="531" t="s">
        <v>20</v>
      </c>
      <c r="G13" s="582"/>
      <c r="H13" s="535"/>
    </row>
    <row r="14" spans="1:8" s="499" customFormat="1" ht="8.25">
      <c r="A14" s="523" t="s">
        <v>735</v>
      </c>
      <c r="B14" s="536" t="s">
        <v>736</v>
      </c>
      <c r="C14" s="530"/>
      <c r="D14" s="530"/>
      <c r="E14" s="534" t="s">
        <v>21</v>
      </c>
      <c r="F14" s="531" t="s">
        <v>22</v>
      </c>
      <c r="G14" s="582"/>
      <c r="H14" s="535"/>
    </row>
    <row r="15" spans="1:8" s="499" customFormat="1" ht="15">
      <c r="A15" s="523" t="s">
        <v>737</v>
      </c>
      <c r="B15" s="529" t="s">
        <v>738</v>
      </c>
      <c r="C15" s="530">
        <v>4</v>
      </c>
      <c r="D15" s="530">
        <v>4</v>
      </c>
      <c r="E15" s="534" t="s">
        <v>23</v>
      </c>
      <c r="F15" s="537" t="s">
        <v>24</v>
      </c>
      <c r="G15" s="545">
        <f>G9+G12+G13+G14</f>
        <v>1157</v>
      </c>
      <c r="H15" s="538">
        <v>289</v>
      </c>
    </row>
    <row r="16" spans="1:8" s="499" customFormat="1" ht="8.25">
      <c r="A16" s="523" t="s">
        <v>739</v>
      </c>
      <c r="B16" s="529" t="s">
        <v>740</v>
      </c>
      <c r="C16" s="530"/>
      <c r="D16" s="530"/>
      <c r="E16" s="525" t="s">
        <v>25</v>
      </c>
      <c r="F16" s="537"/>
      <c r="G16" s="539"/>
      <c r="H16" s="586"/>
    </row>
    <row r="17" spans="1:8" s="499" customFormat="1" ht="8.25">
      <c r="A17" s="523" t="s">
        <v>26</v>
      </c>
      <c r="B17" s="540" t="s">
        <v>741</v>
      </c>
      <c r="C17" s="541">
        <f>SUM(C9:C16)</f>
        <v>590</v>
      </c>
      <c r="D17" s="541">
        <v>628</v>
      </c>
      <c r="E17" s="525" t="s">
        <v>27</v>
      </c>
      <c r="F17" s="531" t="s">
        <v>28</v>
      </c>
      <c r="G17" s="580"/>
      <c r="H17" s="532">
        <v>0</v>
      </c>
    </row>
    <row r="18" spans="1:8" s="499" customFormat="1" ht="8.25">
      <c r="A18" s="523" t="s">
        <v>742</v>
      </c>
      <c r="B18" s="540" t="s">
        <v>743</v>
      </c>
      <c r="C18" s="530"/>
      <c r="D18" s="530"/>
      <c r="E18" s="525" t="s">
        <v>29</v>
      </c>
      <c r="F18" s="531" t="s">
        <v>30</v>
      </c>
      <c r="G18" s="580">
        <v>100</v>
      </c>
      <c r="H18" s="532">
        <v>100</v>
      </c>
    </row>
    <row r="19" spans="1:8" s="499" customFormat="1" ht="8.25">
      <c r="A19" s="523" t="s">
        <v>744</v>
      </c>
      <c r="B19" s="542" t="s">
        <v>745</v>
      </c>
      <c r="C19" s="530">
        <v>21</v>
      </c>
      <c r="D19" s="530">
        <v>21</v>
      </c>
      <c r="E19" s="543" t="s">
        <v>31</v>
      </c>
      <c r="F19" s="531" t="s">
        <v>32</v>
      </c>
      <c r="G19" s="583">
        <f>SUM(G20:G22)</f>
        <v>1180</v>
      </c>
      <c r="H19" s="544">
        <v>1260</v>
      </c>
    </row>
    <row r="20" spans="1:8" s="499" customFormat="1" ht="8.25">
      <c r="A20" s="523" t="s">
        <v>746</v>
      </c>
      <c r="B20" s="529"/>
      <c r="C20" s="545"/>
      <c r="D20" s="545"/>
      <c r="E20" s="534" t="s">
        <v>33</v>
      </c>
      <c r="F20" s="531" t="s">
        <v>34</v>
      </c>
      <c r="G20" s="580">
        <v>658</v>
      </c>
      <c r="H20" s="532">
        <v>658</v>
      </c>
    </row>
    <row r="21" spans="1:8" s="499" customFormat="1" ht="8.25">
      <c r="A21" s="523" t="s">
        <v>747</v>
      </c>
      <c r="B21" s="529" t="s">
        <v>748</v>
      </c>
      <c r="C21" s="530"/>
      <c r="D21" s="530">
        <v>0</v>
      </c>
      <c r="E21" s="546" t="s">
        <v>35</v>
      </c>
      <c r="F21" s="531" t="s">
        <v>36</v>
      </c>
      <c r="G21" s="580"/>
      <c r="H21" s="532">
        <v>0</v>
      </c>
    </row>
    <row r="22" spans="1:8" s="499" customFormat="1" ht="8.25">
      <c r="A22" s="523" t="s">
        <v>749</v>
      </c>
      <c r="B22" s="529" t="s">
        <v>750</v>
      </c>
      <c r="C22" s="530"/>
      <c r="D22" s="530">
        <v>0</v>
      </c>
      <c r="E22" s="525" t="s">
        <v>37</v>
      </c>
      <c r="F22" s="531" t="s">
        <v>38</v>
      </c>
      <c r="G22" s="580">
        <v>522</v>
      </c>
      <c r="H22" s="532">
        <v>602</v>
      </c>
    </row>
    <row r="23" spans="1:8" s="499" customFormat="1" ht="8.25">
      <c r="A23" s="523" t="s">
        <v>751</v>
      </c>
      <c r="B23" s="529" t="s">
        <v>752</v>
      </c>
      <c r="C23" s="530"/>
      <c r="D23" s="530">
        <v>0</v>
      </c>
      <c r="E23" s="546" t="s">
        <v>39</v>
      </c>
      <c r="F23" s="537" t="s">
        <v>40</v>
      </c>
      <c r="G23" s="545">
        <f>G17+G18+G19</f>
        <v>1280</v>
      </c>
      <c r="H23" s="538">
        <v>1360</v>
      </c>
    </row>
    <row r="24" spans="1:8" s="499" customFormat="1" ht="8.25">
      <c r="A24" s="523" t="s">
        <v>41</v>
      </c>
      <c r="B24" s="529" t="s">
        <v>753</v>
      </c>
      <c r="C24" s="530"/>
      <c r="D24" s="530">
        <v>0</v>
      </c>
      <c r="E24" s="525" t="s">
        <v>42</v>
      </c>
      <c r="F24" s="537"/>
      <c r="G24" s="539"/>
      <c r="H24" s="586"/>
    </row>
    <row r="25" spans="1:8" s="499" customFormat="1" ht="8.25">
      <c r="A25" s="523" t="s">
        <v>754</v>
      </c>
      <c r="B25" s="542" t="s">
        <v>755</v>
      </c>
      <c r="C25" s="541">
        <f>SUM(C21:C24)</f>
        <v>0</v>
      </c>
      <c r="D25" s="541">
        <v>0</v>
      </c>
      <c r="E25" s="546" t="s">
        <v>43</v>
      </c>
      <c r="F25" s="531" t="s">
        <v>44</v>
      </c>
      <c r="G25" s="545">
        <f>SUM(G26:G28)</f>
        <v>-42</v>
      </c>
      <c r="H25" s="538">
        <v>16</v>
      </c>
    </row>
    <row r="26" spans="1:8" s="499" customFormat="1" ht="8.25">
      <c r="A26" s="523"/>
      <c r="B26" s="529"/>
      <c r="C26" s="545"/>
      <c r="D26" s="545"/>
      <c r="E26" s="525" t="s">
        <v>45</v>
      </c>
      <c r="F26" s="531" t="s">
        <v>46</v>
      </c>
      <c r="G26" s="580">
        <v>16</v>
      </c>
      <c r="H26" s="532">
        <v>16</v>
      </c>
    </row>
    <row r="27" spans="1:8" s="499" customFormat="1" ht="8.25">
      <c r="A27" s="523" t="s">
        <v>756</v>
      </c>
      <c r="B27" s="529"/>
      <c r="C27" s="545"/>
      <c r="D27" s="545"/>
      <c r="E27" s="543" t="s">
        <v>47</v>
      </c>
      <c r="F27" s="531" t="s">
        <v>48</v>
      </c>
      <c r="G27" s="582">
        <v>-58</v>
      </c>
      <c r="H27" s="535"/>
    </row>
    <row r="28" spans="1:8" s="499" customFormat="1" ht="8.25">
      <c r="A28" s="523" t="s">
        <v>757</v>
      </c>
      <c r="B28" s="529" t="s">
        <v>758</v>
      </c>
      <c r="C28" s="530"/>
      <c r="D28" s="530"/>
      <c r="E28" s="525" t="s">
        <v>49</v>
      </c>
      <c r="F28" s="531" t="s">
        <v>50</v>
      </c>
      <c r="G28" s="584"/>
      <c r="H28" s="547"/>
    </row>
    <row r="29" spans="1:8" s="499" customFormat="1" ht="8.25">
      <c r="A29" s="523" t="s">
        <v>759</v>
      </c>
      <c r="B29" s="529" t="s">
        <v>760</v>
      </c>
      <c r="C29" s="548"/>
      <c r="D29" s="548"/>
      <c r="E29" s="546" t="s">
        <v>51</v>
      </c>
      <c r="F29" s="531" t="s">
        <v>52</v>
      </c>
      <c r="G29" s="580">
        <v>66</v>
      </c>
      <c r="H29" s="532"/>
    </row>
    <row r="30" spans="1:8" s="499" customFormat="1" ht="8.25">
      <c r="A30" s="523" t="s">
        <v>761</v>
      </c>
      <c r="B30" s="542" t="s">
        <v>762</v>
      </c>
      <c r="C30" s="541">
        <f>C28+C29</f>
        <v>0</v>
      </c>
      <c r="D30" s="541">
        <v>0</v>
      </c>
      <c r="E30" s="534" t="s">
        <v>53</v>
      </c>
      <c r="F30" s="531" t="s">
        <v>54</v>
      </c>
      <c r="G30" s="582"/>
      <c r="H30" s="535">
        <v>-24</v>
      </c>
    </row>
    <row r="31" spans="1:8" s="499" customFormat="1" ht="8.25">
      <c r="A31" s="523" t="s">
        <v>763</v>
      </c>
      <c r="B31" s="536"/>
      <c r="C31" s="545"/>
      <c r="D31" s="545"/>
      <c r="E31" s="546" t="s">
        <v>55</v>
      </c>
      <c r="F31" s="537" t="s">
        <v>56</v>
      </c>
      <c r="G31" s="545">
        <f>G25+G29+G30</f>
        <v>24</v>
      </c>
      <c r="H31" s="538">
        <v>-8</v>
      </c>
    </row>
    <row r="32" spans="1:8" s="499" customFormat="1" ht="8.25">
      <c r="A32" s="523" t="s">
        <v>764</v>
      </c>
      <c r="B32" s="536" t="s">
        <v>765</v>
      </c>
      <c r="C32" s="541">
        <f>SUM(C33:C36)</f>
        <v>1736</v>
      </c>
      <c r="D32" s="541">
        <v>1815</v>
      </c>
      <c r="E32" s="525"/>
      <c r="F32" s="549"/>
      <c r="G32" s="539"/>
      <c r="H32" s="586"/>
    </row>
    <row r="33" spans="1:8" s="499" customFormat="1" ht="8.25">
      <c r="A33" s="523" t="s">
        <v>57</v>
      </c>
      <c r="B33" s="529" t="s">
        <v>766</v>
      </c>
      <c r="C33" s="530">
        <v>1736</v>
      </c>
      <c r="D33" s="530">
        <v>1736</v>
      </c>
      <c r="E33" s="550"/>
      <c r="F33" s="539"/>
      <c r="G33" s="539"/>
      <c r="H33" s="586"/>
    </row>
    <row r="34" spans="1:8" s="499" customFormat="1" ht="8.25">
      <c r="A34" s="523" t="s">
        <v>58</v>
      </c>
      <c r="B34" s="529" t="s">
        <v>767</v>
      </c>
      <c r="C34" s="530"/>
      <c r="D34" s="530">
        <v>0</v>
      </c>
      <c r="E34" s="525" t="s">
        <v>59</v>
      </c>
      <c r="F34" s="549" t="s">
        <v>60</v>
      </c>
      <c r="G34" s="545">
        <f>G23+G15+G31</f>
        <v>2461</v>
      </c>
      <c r="H34" s="538">
        <v>1641</v>
      </c>
    </row>
    <row r="35" spans="1:8" s="499" customFormat="1" ht="8.25">
      <c r="A35" s="523" t="s">
        <v>61</v>
      </c>
      <c r="B35" s="529" t="s">
        <v>768</v>
      </c>
      <c r="C35" s="530"/>
      <c r="D35" s="530">
        <v>79</v>
      </c>
      <c r="E35" s="525"/>
      <c r="F35" s="549"/>
      <c r="G35" s="539"/>
      <c r="H35" s="586"/>
    </row>
    <row r="36" spans="1:8" s="499" customFormat="1" ht="8.25">
      <c r="A36" s="523" t="s">
        <v>62</v>
      </c>
      <c r="B36" s="529" t="s">
        <v>769</v>
      </c>
      <c r="C36" s="530"/>
      <c r="D36" s="530">
        <v>0</v>
      </c>
      <c r="E36" s="551"/>
      <c r="F36" s="539"/>
      <c r="G36" s="539"/>
      <c r="H36" s="586"/>
    </row>
    <row r="37" spans="1:8" s="499" customFormat="1" ht="8.25">
      <c r="A37" s="523" t="s">
        <v>770</v>
      </c>
      <c r="B37" s="552" t="s">
        <v>771</v>
      </c>
      <c r="C37" s="553">
        <f>C38+C39+C41</f>
        <v>0</v>
      </c>
      <c r="D37" s="553">
        <v>0</v>
      </c>
      <c r="E37" s="543" t="s">
        <v>63</v>
      </c>
      <c r="F37" s="549" t="s">
        <v>64</v>
      </c>
      <c r="G37" s="580"/>
      <c r="H37" s="532"/>
    </row>
    <row r="38" spans="1:8" s="499" customFormat="1" ht="8.25">
      <c r="A38" s="523" t="s">
        <v>65</v>
      </c>
      <c r="B38" s="552" t="s">
        <v>772</v>
      </c>
      <c r="C38" s="530"/>
      <c r="D38" s="530">
        <v>0</v>
      </c>
      <c r="E38" s="534"/>
      <c r="F38" s="549"/>
      <c r="G38" s="539"/>
      <c r="H38" s="586"/>
    </row>
    <row r="39" spans="1:8" s="499" customFormat="1" ht="8.25">
      <c r="A39" s="523" t="s">
        <v>773</v>
      </c>
      <c r="B39" s="552" t="s">
        <v>774</v>
      </c>
      <c r="C39" s="530"/>
      <c r="D39" s="530">
        <v>0</v>
      </c>
      <c r="E39" s="543" t="s">
        <v>66</v>
      </c>
      <c r="F39" s="539"/>
      <c r="G39" s="539"/>
      <c r="H39" s="586"/>
    </row>
    <row r="40" spans="1:8" s="499" customFormat="1" ht="8.25">
      <c r="A40" s="523" t="s">
        <v>775</v>
      </c>
      <c r="B40" s="552" t="s">
        <v>776</v>
      </c>
      <c r="C40" s="554"/>
      <c r="D40" s="554">
        <v>0</v>
      </c>
      <c r="E40" s="525" t="s">
        <v>67</v>
      </c>
      <c r="F40" s="539"/>
      <c r="G40" s="539"/>
      <c r="H40" s="586"/>
    </row>
    <row r="41" spans="1:8" s="499" customFormat="1" ht="8.25">
      <c r="A41" s="523" t="s">
        <v>777</v>
      </c>
      <c r="B41" s="552" t="s">
        <v>778</v>
      </c>
      <c r="C41" s="530"/>
      <c r="D41" s="530">
        <v>0</v>
      </c>
      <c r="E41" s="534" t="s">
        <v>68</v>
      </c>
      <c r="F41" s="531" t="s">
        <v>69</v>
      </c>
      <c r="G41" s="580"/>
      <c r="H41" s="532">
        <v>0</v>
      </c>
    </row>
    <row r="42" spans="1:8" s="499" customFormat="1" ht="8.25">
      <c r="A42" s="523" t="s">
        <v>779</v>
      </c>
      <c r="B42" s="552" t="s">
        <v>780</v>
      </c>
      <c r="C42" s="530"/>
      <c r="D42" s="530">
        <v>0</v>
      </c>
      <c r="E42" s="555" t="s">
        <v>70</v>
      </c>
      <c r="F42" s="531" t="s">
        <v>71</v>
      </c>
      <c r="G42" s="580"/>
      <c r="H42" s="532"/>
    </row>
    <row r="43" spans="1:8" s="499" customFormat="1" ht="8.25">
      <c r="A43" s="523" t="s">
        <v>781</v>
      </c>
      <c r="B43" s="540" t="s">
        <v>782</v>
      </c>
      <c r="C43" s="541">
        <f>C32+C37+C42</f>
        <v>1736</v>
      </c>
      <c r="D43" s="541">
        <v>1815</v>
      </c>
      <c r="E43" s="543" t="s">
        <v>72</v>
      </c>
      <c r="F43" s="531" t="s">
        <v>73</v>
      </c>
      <c r="G43" s="580"/>
      <c r="H43" s="532"/>
    </row>
    <row r="44" spans="1:8" s="499" customFormat="1" ht="8.25">
      <c r="A44" s="523" t="s">
        <v>783</v>
      </c>
      <c r="B44" s="529"/>
      <c r="C44" s="545"/>
      <c r="D44" s="545"/>
      <c r="E44" s="525" t="s">
        <v>74</v>
      </c>
      <c r="F44" s="531" t="s">
        <v>75</v>
      </c>
      <c r="G44" s="580"/>
      <c r="H44" s="532">
        <v>0</v>
      </c>
    </row>
    <row r="45" spans="1:8" s="499" customFormat="1" ht="8.25">
      <c r="A45" s="523" t="s">
        <v>784</v>
      </c>
      <c r="B45" s="529" t="s">
        <v>785</v>
      </c>
      <c r="C45" s="530"/>
      <c r="D45" s="530">
        <v>0</v>
      </c>
      <c r="E45" s="543" t="s">
        <v>76</v>
      </c>
      <c r="F45" s="531" t="s">
        <v>77</v>
      </c>
      <c r="G45" s="580"/>
      <c r="H45" s="532">
        <v>0</v>
      </c>
    </row>
    <row r="46" spans="1:8" s="499" customFormat="1" ht="8.25">
      <c r="A46" s="523" t="s">
        <v>786</v>
      </c>
      <c r="B46" s="536" t="s">
        <v>787</v>
      </c>
      <c r="C46" s="530"/>
      <c r="D46" s="530">
        <v>0</v>
      </c>
      <c r="E46" s="525" t="s">
        <v>78</v>
      </c>
      <c r="F46" s="531" t="s">
        <v>79</v>
      </c>
      <c r="G46" s="580"/>
      <c r="H46" s="532">
        <v>0</v>
      </c>
    </row>
    <row r="47" spans="1:8" s="499" customFormat="1" ht="8.25">
      <c r="A47" s="523" t="s">
        <v>788</v>
      </c>
      <c r="B47" s="529" t="s">
        <v>789</v>
      </c>
      <c r="C47" s="530"/>
      <c r="D47" s="530">
        <v>0</v>
      </c>
      <c r="E47" s="543" t="s">
        <v>26</v>
      </c>
      <c r="F47" s="537" t="s">
        <v>80</v>
      </c>
      <c r="G47" s="545">
        <f>SUM(G41:G46)</f>
        <v>0</v>
      </c>
      <c r="H47" s="538">
        <v>0</v>
      </c>
    </row>
    <row r="48" spans="1:8" s="499" customFormat="1" ht="8.25">
      <c r="A48" s="523" t="s">
        <v>41</v>
      </c>
      <c r="B48" s="529" t="s">
        <v>790</v>
      </c>
      <c r="C48" s="530"/>
      <c r="D48" s="530">
        <v>0</v>
      </c>
      <c r="E48" s="525"/>
      <c r="F48" s="531"/>
      <c r="G48" s="545"/>
      <c r="H48" s="538"/>
    </row>
    <row r="49" spans="1:8" s="499" customFormat="1" ht="8.25">
      <c r="A49" s="523" t="s">
        <v>791</v>
      </c>
      <c r="B49" s="540" t="s">
        <v>792</v>
      </c>
      <c r="C49" s="541">
        <f>SUM(C45:C48)</f>
        <v>0</v>
      </c>
      <c r="D49" s="541">
        <v>0</v>
      </c>
      <c r="E49" s="543" t="s">
        <v>81</v>
      </c>
      <c r="F49" s="537" t="s">
        <v>82</v>
      </c>
      <c r="G49" s="580"/>
      <c r="H49" s="532"/>
    </row>
    <row r="50" spans="1:8" s="499" customFormat="1" ht="8.25">
      <c r="A50" s="523" t="s">
        <v>793</v>
      </c>
      <c r="B50" s="540"/>
      <c r="C50" s="545"/>
      <c r="D50" s="545"/>
      <c r="E50" s="525" t="s">
        <v>83</v>
      </c>
      <c r="F50" s="537" t="s">
        <v>84</v>
      </c>
      <c r="G50" s="580"/>
      <c r="H50" s="532"/>
    </row>
    <row r="51" spans="1:8" s="499" customFormat="1" ht="8.25">
      <c r="A51" s="523" t="s">
        <v>794</v>
      </c>
      <c r="B51" s="540" t="s">
        <v>795</v>
      </c>
      <c r="C51" s="530"/>
      <c r="D51" s="530">
        <v>0</v>
      </c>
      <c r="E51" s="525" t="s">
        <v>85</v>
      </c>
      <c r="F51" s="537" t="s">
        <v>86</v>
      </c>
      <c r="G51" s="580"/>
      <c r="H51" s="532"/>
    </row>
    <row r="52" spans="1:8" s="499" customFormat="1" ht="8.25">
      <c r="A52" s="523" t="s">
        <v>796</v>
      </c>
      <c r="B52" s="540" t="s">
        <v>797</v>
      </c>
      <c r="C52" s="530"/>
      <c r="D52" s="530"/>
      <c r="E52" s="525" t="s">
        <v>87</v>
      </c>
      <c r="F52" s="537" t="s">
        <v>88</v>
      </c>
      <c r="G52" s="580"/>
      <c r="H52" s="532"/>
    </row>
    <row r="53" spans="1:8" s="499" customFormat="1" ht="12.75" customHeight="1">
      <c r="A53" s="556" t="s">
        <v>798</v>
      </c>
      <c r="B53" s="557" t="s">
        <v>799</v>
      </c>
      <c r="C53" s="541">
        <f>C17+C18+C19+C25+C30+C43+C49+C51+C52</f>
        <v>2347</v>
      </c>
      <c r="D53" s="541">
        <v>2464</v>
      </c>
      <c r="E53" s="525" t="s">
        <v>89</v>
      </c>
      <c r="F53" s="549" t="s">
        <v>90</v>
      </c>
      <c r="G53" s="545">
        <f>G47+G49+G50+G51+G52</f>
        <v>0</v>
      </c>
      <c r="H53" s="538">
        <v>0</v>
      </c>
    </row>
    <row r="54" spans="1:8" s="499" customFormat="1" ht="8.25">
      <c r="A54" s="523" t="s">
        <v>800</v>
      </c>
      <c r="B54" s="536"/>
      <c r="C54" s="545"/>
      <c r="D54" s="545"/>
      <c r="E54" s="525"/>
      <c r="F54" s="549"/>
      <c r="G54" s="545"/>
      <c r="H54" s="538"/>
    </row>
    <row r="55" spans="1:8" s="499" customFormat="1" ht="8.25">
      <c r="A55" s="523" t="s">
        <v>801</v>
      </c>
      <c r="B55" s="529"/>
      <c r="C55" s="545"/>
      <c r="D55" s="545"/>
      <c r="E55" s="525" t="s">
        <v>91</v>
      </c>
      <c r="F55" s="549"/>
      <c r="G55" s="545"/>
      <c r="H55" s="538"/>
    </row>
    <row r="56" spans="1:8" s="499" customFormat="1" ht="8.25">
      <c r="A56" s="523" t="s">
        <v>802</v>
      </c>
      <c r="B56" s="529" t="s">
        <v>803</v>
      </c>
      <c r="C56" s="530">
        <v>44</v>
      </c>
      <c r="D56" s="530">
        <v>44</v>
      </c>
      <c r="E56" s="525" t="s">
        <v>67</v>
      </c>
      <c r="F56" s="531"/>
      <c r="G56" s="545"/>
      <c r="H56" s="538"/>
    </row>
    <row r="57" spans="1:8" s="499" customFormat="1" ht="15">
      <c r="A57" s="523" t="s">
        <v>804</v>
      </c>
      <c r="B57" s="529" t="s">
        <v>805</v>
      </c>
      <c r="C57" s="530"/>
      <c r="D57" s="530"/>
      <c r="E57" s="543" t="s">
        <v>92</v>
      </c>
      <c r="F57" s="531" t="s">
        <v>93</v>
      </c>
      <c r="G57" s="580"/>
      <c r="H57" s="532"/>
    </row>
    <row r="58" spans="1:8" s="499" customFormat="1" ht="8.25">
      <c r="A58" s="523" t="s">
        <v>806</v>
      </c>
      <c r="B58" s="529" t="s">
        <v>807</v>
      </c>
      <c r="C58" s="530"/>
      <c r="D58" s="530"/>
      <c r="E58" s="525" t="s">
        <v>94</v>
      </c>
      <c r="F58" s="531" t="s">
        <v>95</v>
      </c>
      <c r="G58" s="580"/>
      <c r="H58" s="532"/>
    </row>
    <row r="59" spans="1:8" s="499" customFormat="1" ht="8.25">
      <c r="A59" s="523" t="s">
        <v>808</v>
      </c>
      <c r="B59" s="536" t="s">
        <v>809</v>
      </c>
      <c r="C59" s="530"/>
      <c r="D59" s="530"/>
      <c r="E59" s="534" t="s">
        <v>96</v>
      </c>
      <c r="F59" s="531" t="s">
        <v>97</v>
      </c>
      <c r="G59" s="545">
        <f>SUM(G60:G66)</f>
        <v>62</v>
      </c>
      <c r="H59" s="538">
        <v>929</v>
      </c>
    </row>
    <row r="60" spans="1:8" s="499" customFormat="1" ht="8.25">
      <c r="A60" s="523" t="s">
        <v>810</v>
      </c>
      <c r="B60" s="536" t="s">
        <v>811</v>
      </c>
      <c r="C60" s="530"/>
      <c r="D60" s="530">
        <v>0</v>
      </c>
      <c r="E60" s="534" t="s">
        <v>98</v>
      </c>
      <c r="F60" s="531" t="s">
        <v>99</v>
      </c>
      <c r="G60" s="580">
        <v>45</v>
      </c>
      <c r="H60" s="532">
        <v>877</v>
      </c>
    </row>
    <row r="61" spans="1:8" s="499" customFormat="1" ht="8.25">
      <c r="A61" s="523" t="s">
        <v>812</v>
      </c>
      <c r="B61" s="529" t="s">
        <v>813</v>
      </c>
      <c r="C61" s="530">
        <v>2</v>
      </c>
      <c r="D61" s="530">
        <v>0</v>
      </c>
      <c r="E61" s="525" t="s">
        <v>100</v>
      </c>
      <c r="F61" s="531" t="s">
        <v>101</v>
      </c>
      <c r="G61" s="580"/>
      <c r="H61" s="532"/>
    </row>
    <row r="62" spans="1:8" s="499" customFormat="1" ht="8.25">
      <c r="A62" s="523" t="s">
        <v>26</v>
      </c>
      <c r="B62" s="540" t="s">
        <v>814</v>
      </c>
      <c r="C62" s="541">
        <f>SUM(C56:C61)</f>
        <v>46</v>
      </c>
      <c r="D62" s="541">
        <v>44</v>
      </c>
      <c r="E62" s="525" t="s">
        <v>102</v>
      </c>
      <c r="F62" s="531" t="s">
        <v>103</v>
      </c>
      <c r="G62" s="580">
        <v>3</v>
      </c>
      <c r="H62" s="532">
        <v>49</v>
      </c>
    </row>
    <row r="63" spans="1:8" s="499" customFormat="1" ht="8.25">
      <c r="A63" s="523"/>
      <c r="B63" s="540"/>
      <c r="C63" s="545"/>
      <c r="D63" s="545"/>
      <c r="E63" s="525" t="s">
        <v>104</v>
      </c>
      <c r="F63" s="531" t="s">
        <v>105</v>
      </c>
      <c r="G63" s="580"/>
      <c r="H63" s="532">
        <v>0</v>
      </c>
    </row>
    <row r="64" spans="1:8" s="499" customFormat="1" ht="8.25">
      <c r="A64" s="523" t="s">
        <v>815</v>
      </c>
      <c r="B64" s="529"/>
      <c r="C64" s="545"/>
      <c r="D64" s="545"/>
      <c r="E64" s="525" t="s">
        <v>106</v>
      </c>
      <c r="F64" s="531" t="s">
        <v>107</v>
      </c>
      <c r="G64" s="580">
        <v>7</v>
      </c>
      <c r="H64" s="532">
        <v>2</v>
      </c>
    </row>
    <row r="65" spans="1:8" s="499" customFormat="1" ht="8.25">
      <c r="A65" s="523" t="s">
        <v>816</v>
      </c>
      <c r="B65" s="529" t="s">
        <v>817</v>
      </c>
      <c r="C65" s="530"/>
      <c r="D65" s="530">
        <v>0</v>
      </c>
      <c r="E65" s="525" t="s">
        <v>108</v>
      </c>
      <c r="F65" s="531" t="s">
        <v>109</v>
      </c>
      <c r="G65" s="580">
        <v>4</v>
      </c>
      <c r="H65" s="532">
        <v>1</v>
      </c>
    </row>
    <row r="66" spans="1:8" s="499" customFormat="1" ht="8.25">
      <c r="A66" s="523" t="s">
        <v>818</v>
      </c>
      <c r="B66" s="529" t="s">
        <v>819</v>
      </c>
      <c r="C66" s="530"/>
      <c r="D66" s="530">
        <v>54</v>
      </c>
      <c r="E66" s="525" t="s">
        <v>110</v>
      </c>
      <c r="F66" s="531" t="s">
        <v>111</v>
      </c>
      <c r="G66" s="580">
        <v>3</v>
      </c>
      <c r="H66" s="532"/>
    </row>
    <row r="67" spans="1:8" s="499" customFormat="1" ht="8.25">
      <c r="A67" s="523" t="s">
        <v>820</v>
      </c>
      <c r="B67" s="529" t="s">
        <v>821</v>
      </c>
      <c r="C67" s="530"/>
      <c r="D67" s="530"/>
      <c r="E67" s="543" t="s">
        <v>41</v>
      </c>
      <c r="F67" s="531" t="s">
        <v>112</v>
      </c>
      <c r="G67" s="580">
        <v>5</v>
      </c>
      <c r="H67" s="532"/>
    </row>
    <row r="68" spans="1:8" s="499" customFormat="1" ht="8.25">
      <c r="A68" s="523" t="s">
        <v>822</v>
      </c>
      <c r="B68" s="529" t="s">
        <v>823</v>
      </c>
      <c r="C68" s="530"/>
      <c r="D68" s="530">
        <v>0</v>
      </c>
      <c r="E68" s="525" t="s">
        <v>113</v>
      </c>
      <c r="F68" s="531" t="s">
        <v>114</v>
      </c>
      <c r="G68" s="580">
        <v>4</v>
      </c>
      <c r="H68" s="532"/>
    </row>
    <row r="69" spans="1:8" s="499" customFormat="1" ht="8.25">
      <c r="A69" s="523" t="s">
        <v>824</v>
      </c>
      <c r="B69" s="529" t="s">
        <v>825</v>
      </c>
      <c r="C69" s="530"/>
      <c r="D69" s="530">
        <v>0</v>
      </c>
      <c r="E69" s="546" t="s">
        <v>23</v>
      </c>
      <c r="F69" s="537" t="s">
        <v>115</v>
      </c>
      <c r="G69" s="545">
        <f>G57+G58+G59+G67+G68</f>
        <v>71</v>
      </c>
      <c r="H69" s="538">
        <v>929</v>
      </c>
    </row>
    <row r="70" spans="1:8" s="499" customFormat="1" ht="8.25">
      <c r="A70" s="523" t="s">
        <v>826</v>
      </c>
      <c r="B70" s="529" t="s">
        <v>827</v>
      </c>
      <c r="C70" s="530"/>
      <c r="D70" s="530"/>
      <c r="E70" s="534"/>
      <c r="F70" s="531"/>
      <c r="G70" s="545"/>
      <c r="H70" s="538"/>
    </row>
    <row r="71" spans="1:8" s="499" customFormat="1" ht="8.25">
      <c r="A71" s="523" t="s">
        <v>828</v>
      </c>
      <c r="B71" s="529" t="s">
        <v>829</v>
      </c>
      <c r="C71" s="530"/>
      <c r="D71" s="530">
        <v>0</v>
      </c>
      <c r="E71" s="558"/>
      <c r="F71" s="531"/>
      <c r="G71" s="545"/>
      <c r="H71" s="538"/>
    </row>
    <row r="72" spans="1:8" s="499" customFormat="1" ht="8.25">
      <c r="A72" s="523" t="s">
        <v>830</v>
      </c>
      <c r="B72" s="529" t="s">
        <v>831</v>
      </c>
      <c r="C72" s="530">
        <v>108</v>
      </c>
      <c r="D72" s="530"/>
      <c r="E72" s="525" t="s">
        <v>116</v>
      </c>
      <c r="F72" s="537" t="s">
        <v>117</v>
      </c>
      <c r="G72" s="580"/>
      <c r="H72" s="532"/>
    </row>
    <row r="73" spans="1:8" s="499" customFormat="1" ht="8.25">
      <c r="A73" s="523" t="s">
        <v>39</v>
      </c>
      <c r="B73" s="540" t="s">
        <v>832</v>
      </c>
      <c r="C73" s="541">
        <f>SUM(C65:C72)</f>
        <v>108</v>
      </c>
      <c r="D73" s="541">
        <v>54</v>
      </c>
      <c r="E73" s="543" t="s">
        <v>83</v>
      </c>
      <c r="F73" s="537" t="s">
        <v>118</v>
      </c>
      <c r="G73" s="580"/>
      <c r="H73" s="532"/>
    </row>
    <row r="74" spans="1:8" s="499" customFormat="1" ht="8.25">
      <c r="A74" s="523"/>
      <c r="B74" s="529"/>
      <c r="C74" s="545"/>
      <c r="D74" s="545"/>
      <c r="E74" s="525" t="s">
        <v>119</v>
      </c>
      <c r="F74" s="537" t="s">
        <v>120</v>
      </c>
      <c r="G74" s="580"/>
      <c r="H74" s="532"/>
    </row>
    <row r="75" spans="1:8" s="499" customFormat="1" ht="8.25">
      <c r="A75" s="523" t="s">
        <v>833</v>
      </c>
      <c r="B75" s="529"/>
      <c r="C75" s="545"/>
      <c r="D75" s="545"/>
      <c r="E75" s="525"/>
      <c r="F75" s="559"/>
      <c r="G75" s="539"/>
      <c r="H75" s="586"/>
    </row>
    <row r="76" spans="1:8" s="499" customFormat="1" ht="8.25">
      <c r="A76" s="523" t="s">
        <v>834</v>
      </c>
      <c r="B76" s="529" t="s">
        <v>835</v>
      </c>
      <c r="C76" s="541">
        <f>SUM(C77:C79)</f>
        <v>0</v>
      </c>
      <c r="D76" s="541">
        <v>0</v>
      </c>
      <c r="E76" s="525"/>
      <c r="F76" s="539"/>
      <c r="G76" s="539"/>
      <c r="H76" s="586"/>
    </row>
    <row r="77" spans="1:8" s="499" customFormat="1" ht="8.25">
      <c r="A77" s="523" t="s">
        <v>836</v>
      </c>
      <c r="B77" s="529" t="s">
        <v>837</v>
      </c>
      <c r="C77" s="530"/>
      <c r="D77" s="530"/>
      <c r="E77" s="543" t="s">
        <v>121</v>
      </c>
      <c r="F77" s="549" t="s">
        <v>122</v>
      </c>
      <c r="G77" s="585">
        <f>G69+G72+G73+G74</f>
        <v>71</v>
      </c>
      <c r="H77" s="560">
        <v>929</v>
      </c>
    </row>
    <row r="78" spans="1:8" s="499" customFormat="1" ht="8.25">
      <c r="A78" s="523" t="s">
        <v>838</v>
      </c>
      <c r="B78" s="529" t="s">
        <v>839</v>
      </c>
      <c r="C78" s="530"/>
      <c r="D78" s="530"/>
      <c r="E78" s="525"/>
      <c r="F78" s="561"/>
      <c r="G78" s="562"/>
      <c r="H78" s="587"/>
    </row>
    <row r="79" spans="1:8" s="499" customFormat="1" ht="8.25">
      <c r="A79" s="523" t="s">
        <v>840</v>
      </c>
      <c r="B79" s="529" t="s">
        <v>841</v>
      </c>
      <c r="C79" s="530"/>
      <c r="D79" s="530"/>
      <c r="E79" s="558"/>
      <c r="F79" s="562"/>
      <c r="G79" s="562"/>
      <c r="H79" s="587"/>
    </row>
    <row r="80" spans="1:8" s="499" customFormat="1" ht="8.25">
      <c r="A80" s="523" t="s">
        <v>842</v>
      </c>
      <c r="B80" s="529" t="s">
        <v>843</v>
      </c>
      <c r="C80" s="530"/>
      <c r="D80" s="530"/>
      <c r="E80" s="551"/>
      <c r="F80" s="562"/>
      <c r="G80" s="562"/>
      <c r="H80" s="587"/>
    </row>
    <row r="81" spans="1:8" s="499" customFormat="1" ht="8.25">
      <c r="A81" s="523" t="s">
        <v>779</v>
      </c>
      <c r="B81" s="529" t="s">
        <v>844</v>
      </c>
      <c r="C81" s="530"/>
      <c r="D81" s="530">
        <v>0</v>
      </c>
      <c r="E81" s="558"/>
      <c r="F81" s="562"/>
      <c r="G81" s="562"/>
      <c r="H81" s="587"/>
    </row>
    <row r="82" spans="1:8" s="499" customFormat="1" ht="8.25">
      <c r="A82" s="523" t="s">
        <v>845</v>
      </c>
      <c r="B82" s="540" t="s">
        <v>846</v>
      </c>
      <c r="C82" s="541">
        <f>C81+C80+C76</f>
        <v>0</v>
      </c>
      <c r="D82" s="541">
        <v>0</v>
      </c>
      <c r="E82" s="551"/>
      <c r="F82" s="562"/>
      <c r="G82" s="562"/>
      <c r="H82" s="587"/>
    </row>
    <row r="83" spans="1:8" s="499" customFormat="1" ht="8.25">
      <c r="A83" s="523"/>
      <c r="B83" s="540"/>
      <c r="C83" s="545"/>
      <c r="D83" s="545"/>
      <c r="E83" s="558"/>
      <c r="F83" s="562"/>
      <c r="G83" s="562"/>
      <c r="H83" s="587"/>
    </row>
    <row r="84" spans="1:8" s="499" customFormat="1" ht="8.25">
      <c r="A84" s="523" t="s">
        <v>847</v>
      </c>
      <c r="B84" s="529"/>
      <c r="C84" s="545"/>
      <c r="D84" s="545"/>
      <c r="E84" s="551"/>
      <c r="F84" s="562"/>
      <c r="G84" s="562"/>
      <c r="H84" s="587"/>
    </row>
    <row r="85" spans="1:8" s="499" customFormat="1" ht="8.25">
      <c r="A85" s="523" t="s">
        <v>848</v>
      </c>
      <c r="B85" s="529" t="s">
        <v>849</v>
      </c>
      <c r="C85" s="530">
        <v>7</v>
      </c>
      <c r="D85" s="530">
        <v>1</v>
      </c>
      <c r="E85" s="558"/>
      <c r="F85" s="562"/>
      <c r="G85" s="562"/>
      <c r="H85" s="587"/>
    </row>
    <row r="86" spans="1:8" s="499" customFormat="1" ht="8.25">
      <c r="A86" s="523" t="s">
        <v>850</v>
      </c>
      <c r="B86" s="529" t="s">
        <v>851</v>
      </c>
      <c r="C86" s="530">
        <v>24</v>
      </c>
      <c r="D86" s="530">
        <v>7</v>
      </c>
      <c r="E86" s="551"/>
      <c r="F86" s="562"/>
      <c r="G86" s="562"/>
      <c r="H86" s="587"/>
    </row>
    <row r="87" spans="1:8" s="499" customFormat="1" ht="8.25">
      <c r="A87" s="523" t="s">
        <v>852</v>
      </c>
      <c r="B87" s="529" t="s">
        <v>853</v>
      </c>
      <c r="C87" s="530"/>
      <c r="D87" s="530">
        <v>0</v>
      </c>
      <c r="E87" s="551"/>
      <c r="F87" s="562"/>
      <c r="G87" s="562"/>
      <c r="H87" s="587"/>
    </row>
    <row r="88" spans="1:8" s="499" customFormat="1" ht="8.25">
      <c r="A88" s="523" t="s">
        <v>854</v>
      </c>
      <c r="B88" s="529" t="s">
        <v>855</v>
      </c>
      <c r="C88" s="530"/>
      <c r="D88" s="530">
        <v>0</v>
      </c>
      <c r="E88" s="551"/>
      <c r="F88" s="562"/>
      <c r="G88" s="562"/>
      <c r="H88" s="587"/>
    </row>
    <row r="89" spans="1:8" s="499" customFormat="1" ht="8.25">
      <c r="A89" s="523" t="s">
        <v>856</v>
      </c>
      <c r="B89" s="540" t="s">
        <v>857</v>
      </c>
      <c r="C89" s="541">
        <f>SUM(C85:C88)</f>
        <v>31</v>
      </c>
      <c r="D89" s="541">
        <v>8</v>
      </c>
      <c r="E89" s="551"/>
      <c r="F89" s="562"/>
      <c r="G89" s="562"/>
      <c r="H89" s="587"/>
    </row>
    <row r="90" spans="1:8" s="499" customFormat="1" ht="8.25">
      <c r="A90" s="523" t="s">
        <v>858</v>
      </c>
      <c r="B90" s="540" t="s">
        <v>859</v>
      </c>
      <c r="C90" s="530"/>
      <c r="D90" s="530"/>
      <c r="E90" s="551"/>
      <c r="F90" s="562"/>
      <c r="G90" s="562"/>
      <c r="H90" s="587"/>
    </row>
    <row r="91" spans="1:8" s="499" customFormat="1" ht="8.25">
      <c r="A91" s="523" t="s">
        <v>860</v>
      </c>
      <c r="B91" s="517" t="s">
        <v>861</v>
      </c>
      <c r="C91" s="541">
        <f>C62+C73+C82+C89+C90</f>
        <v>185</v>
      </c>
      <c r="D91" s="541">
        <v>106</v>
      </c>
      <c r="E91" s="558"/>
      <c r="F91" s="562"/>
      <c r="G91" s="562"/>
      <c r="H91" s="587"/>
    </row>
    <row r="92" spans="1:8" s="499" customFormat="1" ht="12.75" customHeight="1" thickBot="1">
      <c r="A92" s="563" t="s">
        <v>862</v>
      </c>
      <c r="B92" s="564" t="s">
        <v>863</v>
      </c>
      <c r="C92" s="565">
        <f>C91+C53</f>
        <v>2532</v>
      </c>
      <c r="D92" s="565">
        <v>2570</v>
      </c>
      <c r="E92" s="566" t="s">
        <v>123</v>
      </c>
      <c r="F92" s="567" t="s">
        <v>124</v>
      </c>
      <c r="G92" s="588">
        <f>G34+G37+G53+G77</f>
        <v>2532</v>
      </c>
      <c r="H92" s="568">
        <v>2570</v>
      </c>
    </row>
    <row r="93" spans="1:8" s="499" customFormat="1" ht="8.25">
      <c r="A93" s="569" t="s">
        <v>864</v>
      </c>
      <c r="B93" s="570"/>
      <c r="C93" s="571"/>
      <c r="D93" s="571"/>
      <c r="E93" s="572"/>
      <c r="F93" s="505"/>
      <c r="G93" s="506"/>
      <c r="H93" s="502"/>
    </row>
    <row r="94" spans="1:8" s="499" customFormat="1" ht="8.25">
      <c r="A94" s="569"/>
      <c r="B94" s="570"/>
      <c r="C94" s="571"/>
      <c r="D94" s="571"/>
      <c r="E94" s="572"/>
      <c r="F94" s="505"/>
      <c r="G94" s="506"/>
      <c r="H94" s="502"/>
    </row>
    <row r="95" spans="1:8" s="499" customFormat="1" ht="8.25">
      <c r="A95" s="573" t="s">
        <v>878</v>
      </c>
      <c r="B95" s="506"/>
      <c r="C95" s="573" t="s">
        <v>711</v>
      </c>
      <c r="D95" s="574"/>
      <c r="E95" s="575" t="s">
        <v>710</v>
      </c>
      <c r="F95" s="505"/>
      <c r="G95" s="506"/>
      <c r="H95" s="502"/>
    </row>
    <row r="96" spans="1:8" s="499" customFormat="1" ht="8.25">
      <c r="A96" s="576"/>
      <c r="B96" s="576"/>
      <c r="C96" s="576"/>
      <c r="D96" s="576"/>
      <c r="E96" s="572" t="s">
        <v>721</v>
      </c>
      <c r="F96" s="591" t="s">
        <v>717</v>
      </c>
      <c r="G96" s="591"/>
      <c r="H96" s="502"/>
    </row>
    <row r="97" spans="1:8" s="499" customFormat="1" ht="8.25">
      <c r="A97" s="506"/>
      <c r="B97" s="506"/>
      <c r="C97" s="506"/>
      <c r="D97" s="506"/>
      <c r="E97" s="506"/>
      <c r="F97" s="505"/>
      <c r="G97" s="506"/>
      <c r="H97" s="502"/>
    </row>
    <row r="98" spans="1:8" s="499" customFormat="1" ht="8.25">
      <c r="A98" s="506"/>
      <c r="B98" s="506"/>
      <c r="C98" s="506"/>
      <c r="D98" s="506"/>
      <c r="E98" s="577"/>
      <c r="F98" s="505"/>
      <c r="G98" s="506"/>
      <c r="H98" s="502"/>
    </row>
    <row r="99" spans="1:8" s="499" customFormat="1" ht="8.25">
      <c r="A99" s="506"/>
      <c r="B99" s="506"/>
      <c r="C99" s="506"/>
      <c r="D99" s="506"/>
      <c r="E99" s="506"/>
      <c r="F99" s="505"/>
      <c r="G99" s="506"/>
      <c r="H99" s="502"/>
    </row>
    <row r="100" spans="1:8" s="499" customFormat="1" ht="8.25">
      <c r="A100" s="506"/>
      <c r="B100" s="506"/>
      <c r="C100" s="506"/>
      <c r="D100" s="506"/>
      <c r="E100" s="506"/>
      <c r="F100" s="505"/>
      <c r="G100" s="506"/>
      <c r="H100" s="502"/>
    </row>
    <row r="101" spans="1:8" s="499" customFormat="1" ht="8.25">
      <c r="A101" s="506"/>
      <c r="B101" s="506"/>
      <c r="C101" s="506"/>
      <c r="D101" s="506"/>
      <c r="E101" s="506"/>
      <c r="F101" s="505"/>
      <c r="G101" s="506"/>
      <c r="H101" s="502"/>
    </row>
    <row r="102" spans="1:8" s="499" customFormat="1" ht="8.25">
      <c r="A102" s="506"/>
      <c r="B102" s="506"/>
      <c r="C102" s="506"/>
      <c r="D102" s="506"/>
      <c r="E102" s="506"/>
      <c r="F102" s="505"/>
      <c r="G102" s="506"/>
      <c r="H102" s="502"/>
    </row>
    <row r="103" spans="1:8" s="499" customFormat="1" ht="8.25">
      <c r="A103" s="506"/>
      <c r="B103" s="506"/>
      <c r="C103" s="506"/>
      <c r="D103" s="506"/>
      <c r="E103" s="506"/>
      <c r="F103" s="505"/>
      <c r="G103" s="506"/>
      <c r="H103" s="502"/>
    </row>
    <row r="104" spans="1:8" s="499" customFormat="1" ht="8.25">
      <c r="A104" s="506"/>
      <c r="B104" s="506"/>
      <c r="C104" s="506"/>
      <c r="D104" s="506"/>
      <c r="E104" s="577"/>
      <c r="F104" s="505"/>
      <c r="G104" s="506"/>
      <c r="H104" s="502"/>
    </row>
    <row r="105" spans="1:8" s="499" customFormat="1" ht="8.25">
      <c r="A105" s="506"/>
      <c r="B105" s="506"/>
      <c r="C105" s="506"/>
      <c r="D105" s="506"/>
      <c r="E105" s="506"/>
      <c r="F105" s="505"/>
      <c r="G105" s="506"/>
      <c r="H105" s="502"/>
    </row>
    <row r="106" spans="1:8" s="499" customFormat="1" ht="8.25">
      <c r="A106" s="506"/>
      <c r="B106" s="506"/>
      <c r="C106" s="506"/>
      <c r="D106" s="506"/>
      <c r="E106" s="577"/>
      <c r="F106" s="505"/>
      <c r="G106" s="506"/>
      <c r="H106" s="502"/>
    </row>
    <row r="107" spans="1:8" s="499" customFormat="1" ht="8.25">
      <c r="A107" s="506"/>
      <c r="B107" s="506"/>
      <c r="C107" s="506"/>
      <c r="D107" s="506"/>
      <c r="E107" s="506"/>
      <c r="F107" s="505"/>
      <c r="G107" s="506"/>
      <c r="H107" s="502"/>
    </row>
    <row r="108" spans="1:8" s="499" customFormat="1" ht="8.25">
      <c r="A108" s="506"/>
      <c r="B108" s="506"/>
      <c r="C108" s="506"/>
      <c r="D108" s="506"/>
      <c r="E108" s="506"/>
      <c r="F108" s="505"/>
      <c r="G108" s="506"/>
      <c r="H108" s="502"/>
    </row>
    <row r="109" spans="1:8" s="499" customFormat="1" ht="8.25">
      <c r="A109" s="506"/>
      <c r="B109" s="506"/>
      <c r="C109" s="506"/>
      <c r="D109" s="506"/>
      <c r="E109" s="506"/>
      <c r="F109" s="505"/>
      <c r="G109" s="506"/>
      <c r="H109" s="502"/>
    </row>
    <row r="110" spans="1:8" s="499" customFormat="1" ht="8.25">
      <c r="A110" s="506"/>
      <c r="B110" s="506"/>
      <c r="C110" s="506"/>
      <c r="D110" s="506"/>
      <c r="E110" s="506"/>
      <c r="F110" s="505"/>
      <c r="G110" s="506"/>
      <c r="H110" s="502"/>
    </row>
    <row r="111" spans="1:8" s="499" customFormat="1" ht="8.25">
      <c r="A111" s="506"/>
      <c r="B111" s="506"/>
      <c r="C111" s="506"/>
      <c r="D111" s="506"/>
      <c r="E111" s="506"/>
      <c r="F111" s="505"/>
      <c r="G111" s="506"/>
      <c r="H111" s="502"/>
    </row>
    <row r="112" spans="1:8" s="499" customFormat="1" ht="8.25">
      <c r="A112" s="506"/>
      <c r="B112" s="506"/>
      <c r="C112" s="506"/>
      <c r="D112" s="506"/>
      <c r="E112" s="506"/>
      <c r="F112" s="505"/>
      <c r="G112" s="506"/>
      <c r="H112" s="502"/>
    </row>
    <row r="113" spans="1:8" s="499" customFormat="1" ht="8.25">
      <c r="A113" s="506"/>
      <c r="B113" s="506"/>
      <c r="C113" s="506"/>
      <c r="D113" s="506"/>
      <c r="E113" s="506"/>
      <c r="F113" s="505"/>
      <c r="G113" s="506"/>
      <c r="H113" s="502"/>
    </row>
    <row r="114" spans="1:8" s="499" customFormat="1" ht="8.25">
      <c r="A114" s="506"/>
      <c r="B114" s="506"/>
      <c r="C114" s="506"/>
      <c r="D114" s="506"/>
      <c r="E114" s="577"/>
      <c r="F114" s="505"/>
      <c r="G114" s="506"/>
      <c r="H114" s="502"/>
    </row>
    <row r="115" spans="1:8" s="499" customFormat="1" ht="8.25">
      <c r="A115" s="506"/>
      <c r="B115" s="506"/>
      <c r="C115" s="506"/>
      <c r="D115" s="506"/>
      <c r="E115" s="506"/>
      <c r="F115" s="505"/>
      <c r="G115" s="506"/>
      <c r="H115" s="502"/>
    </row>
    <row r="116" spans="1:8" s="499" customFormat="1" ht="8.25">
      <c r="A116" s="506"/>
      <c r="B116" s="506"/>
      <c r="C116" s="506"/>
      <c r="D116" s="506"/>
      <c r="E116" s="577"/>
      <c r="F116" s="505"/>
      <c r="G116" s="506"/>
      <c r="H116" s="502"/>
    </row>
    <row r="117" spans="1:8" s="499" customFormat="1" ht="8.25">
      <c r="A117" s="506"/>
      <c r="B117" s="506"/>
      <c r="C117" s="506"/>
      <c r="D117" s="506"/>
      <c r="E117" s="506"/>
      <c r="F117" s="505"/>
      <c r="G117" s="506"/>
      <c r="H117" s="502"/>
    </row>
    <row r="118" spans="1:8" s="499" customFormat="1" ht="8.25">
      <c r="A118" s="506"/>
      <c r="B118" s="506"/>
      <c r="C118" s="506"/>
      <c r="D118" s="506"/>
      <c r="E118" s="577"/>
      <c r="F118" s="505"/>
      <c r="G118" s="506"/>
      <c r="H118" s="502"/>
    </row>
    <row r="119" spans="1:8" s="499" customFormat="1" ht="8.25">
      <c r="A119" s="506"/>
      <c r="B119" s="506"/>
      <c r="C119" s="506"/>
      <c r="D119" s="506"/>
      <c r="E119" s="506"/>
      <c r="F119" s="505"/>
      <c r="G119" s="506"/>
      <c r="H119" s="502"/>
    </row>
    <row r="120" spans="1:8" s="499" customFormat="1" ht="8.25">
      <c r="A120" s="506"/>
      <c r="B120" s="506"/>
      <c r="C120" s="506"/>
      <c r="D120" s="506"/>
      <c r="E120" s="577"/>
      <c r="F120" s="505"/>
      <c r="G120" s="506"/>
      <c r="H120" s="502"/>
    </row>
    <row r="121" spans="1:8" s="499" customFormat="1" ht="8.25">
      <c r="A121" s="506"/>
      <c r="B121" s="506"/>
      <c r="C121" s="506"/>
      <c r="D121" s="506"/>
      <c r="E121" s="506"/>
      <c r="F121" s="505"/>
      <c r="G121" s="506"/>
      <c r="H121" s="502"/>
    </row>
    <row r="122" spans="1:8" s="499" customFormat="1" ht="8.25">
      <c r="A122" s="506"/>
      <c r="B122" s="506"/>
      <c r="C122" s="506"/>
      <c r="D122" s="506"/>
      <c r="E122" s="577"/>
      <c r="F122" s="505"/>
      <c r="G122" s="506"/>
      <c r="H122" s="502"/>
    </row>
    <row r="123" spans="1:8" s="499" customFormat="1" ht="8.25">
      <c r="A123" s="506"/>
      <c r="B123" s="506"/>
      <c r="C123" s="506"/>
      <c r="D123" s="506"/>
      <c r="E123" s="506"/>
      <c r="F123" s="505"/>
      <c r="G123" s="506"/>
      <c r="H123" s="502"/>
    </row>
    <row r="124" spans="1:8" s="499" customFormat="1" ht="8.25">
      <c r="A124" s="506"/>
      <c r="B124" s="506"/>
      <c r="C124" s="506"/>
      <c r="D124" s="506"/>
      <c r="E124" s="577"/>
      <c r="F124" s="505"/>
      <c r="G124" s="506"/>
      <c r="H124" s="502"/>
    </row>
    <row r="125" spans="1:8" s="499" customFormat="1" ht="8.25">
      <c r="A125" s="506"/>
      <c r="B125" s="506"/>
      <c r="C125" s="506"/>
      <c r="D125" s="506"/>
      <c r="E125" s="506"/>
      <c r="F125" s="505"/>
      <c r="G125" s="506"/>
      <c r="H125" s="502"/>
    </row>
    <row r="126" spans="1:8" s="499" customFormat="1" ht="8.25">
      <c r="A126" s="506"/>
      <c r="B126" s="506"/>
      <c r="C126" s="506"/>
      <c r="D126" s="506"/>
      <c r="E126" s="506"/>
      <c r="F126" s="505"/>
      <c r="G126" s="506"/>
      <c r="H126" s="502"/>
    </row>
    <row r="127" spans="1:8" s="499" customFormat="1" ht="8.25">
      <c r="A127" s="506"/>
      <c r="B127" s="506"/>
      <c r="C127" s="506"/>
      <c r="D127" s="506"/>
      <c r="E127" s="506"/>
      <c r="F127" s="505"/>
      <c r="G127" s="506"/>
      <c r="H127" s="502"/>
    </row>
    <row r="128" spans="1:8" s="499" customFormat="1" ht="8.25">
      <c r="A128" s="506"/>
      <c r="B128" s="506"/>
      <c r="C128" s="506"/>
      <c r="D128" s="506"/>
      <c r="E128" s="506"/>
      <c r="F128" s="505"/>
      <c r="G128" s="506"/>
      <c r="H128" s="502"/>
    </row>
    <row r="129" spans="1:8" s="499" customFormat="1" ht="8.25">
      <c r="A129" s="506"/>
      <c r="B129" s="506"/>
      <c r="C129" s="506"/>
      <c r="D129" s="506"/>
      <c r="E129" s="506"/>
      <c r="F129" s="505"/>
      <c r="G129" s="506"/>
      <c r="H129" s="502"/>
    </row>
    <row r="130" spans="1:8" s="499" customFormat="1" ht="8.25">
      <c r="A130" s="506"/>
      <c r="B130" s="506"/>
      <c r="C130" s="506"/>
      <c r="D130" s="506"/>
      <c r="E130" s="506"/>
      <c r="F130" s="505"/>
      <c r="G130" s="506"/>
      <c r="H130" s="502"/>
    </row>
    <row r="131" spans="1:8" s="499" customFormat="1" ht="8.25">
      <c r="A131" s="506"/>
      <c r="B131" s="506"/>
      <c r="C131" s="506"/>
      <c r="D131" s="506"/>
      <c r="E131" s="506"/>
      <c r="F131" s="505"/>
      <c r="G131" s="506"/>
      <c r="H131" s="502"/>
    </row>
    <row r="132" spans="1:8" s="499" customFormat="1" ht="8.25">
      <c r="A132" s="506"/>
      <c r="B132" s="506"/>
      <c r="C132" s="506"/>
      <c r="D132" s="506"/>
      <c r="E132" s="577"/>
      <c r="F132" s="505"/>
      <c r="G132" s="506"/>
      <c r="H132" s="502"/>
    </row>
    <row r="133" spans="1:8" s="499" customFormat="1" ht="8.25">
      <c r="A133" s="506"/>
      <c r="B133" s="506"/>
      <c r="C133" s="506"/>
      <c r="D133" s="506"/>
      <c r="E133" s="506"/>
      <c r="F133" s="505"/>
      <c r="G133" s="506"/>
      <c r="H133" s="502"/>
    </row>
    <row r="134" spans="4:5" ht="8.25">
      <c r="D134" s="506"/>
      <c r="E134" s="498"/>
    </row>
    <row r="136" ht="8.25">
      <c r="E136" s="498"/>
    </row>
    <row r="138" ht="8.25">
      <c r="E138" s="498"/>
    </row>
    <row r="140" ht="8.25">
      <c r="E140" s="498"/>
    </row>
    <row r="142" ht="8.25">
      <c r="E142" s="498"/>
    </row>
    <row r="144" ht="8.25">
      <c r="E144" s="498"/>
    </row>
    <row r="146" ht="8.25">
      <c r="E146" s="498"/>
    </row>
    <row r="156" ht="8.25">
      <c r="E156" s="498"/>
    </row>
    <row r="158" ht="8.25">
      <c r="E158" s="498"/>
    </row>
    <row r="160" ht="8.25">
      <c r="E160" s="498"/>
    </row>
    <row r="162" ht="8.25">
      <c r="E162" s="498"/>
    </row>
    <row r="164" ht="8.25">
      <c r="E164" s="498"/>
    </row>
    <row r="172" ht="8.25">
      <c r="E172" s="498"/>
    </row>
    <row r="174" ht="8.25">
      <c r="E174" s="498"/>
    </row>
    <row r="176" ht="8.25">
      <c r="E176" s="498"/>
    </row>
    <row r="178" ht="8.25">
      <c r="E178" s="498"/>
    </row>
    <row r="182" ht="8.25">
      <c r="E182" s="498"/>
    </row>
  </sheetData>
  <sheetProtection/>
  <mergeCells count="6">
    <mergeCell ref="F3:G3"/>
    <mergeCell ref="F96:G96"/>
    <mergeCell ref="A4:B4"/>
    <mergeCell ref="A1:H1"/>
    <mergeCell ref="A2:D2"/>
    <mergeCell ref="A3:D3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7:H27 G30:H30 C29:D29 G12: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2:H74 C28:D28 C33:D36 C38:D42 C45:D48 C51:D52 C56:D61 C65:D72 C77:D81 C18:D19 C90:D90 C85:D88 G17:H18 G26:H26 C9:D16 G29:H29 G37:H37 G41:H46 G49:H52 G20:H22 G57:H58 G60:H68 C21:D24 G9:H11">
      <formula1>0</formula1>
      <formula2>9999999999999990</formula2>
    </dataValidation>
  </dataValidations>
  <printOptions/>
  <pageMargins left="0.11811023622047245" right="0.11811023622047245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H9" sqref="H9:H42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2.75390625" style="30" customWidth="1"/>
    <col min="4" max="4" width="13.625" style="30" customWidth="1"/>
    <col min="5" max="5" width="42.75390625" style="38" customWidth="1"/>
    <col min="6" max="6" width="9.00390625" style="38" customWidth="1"/>
    <col min="7" max="8" width="12.75390625" style="30" customWidth="1"/>
    <col min="9" max="16384" width="9.25390625" style="30" customWidth="1"/>
  </cols>
  <sheetData>
    <row r="1" spans="1:8" ht="12">
      <c r="A1" s="600" t="s">
        <v>870</v>
      </c>
      <c r="B1" s="600"/>
      <c r="C1" s="600"/>
      <c r="D1" s="600"/>
      <c r="E1" s="600"/>
      <c r="F1" s="600"/>
      <c r="G1" s="600"/>
      <c r="H1" s="600"/>
    </row>
    <row r="2" spans="1:8" ht="18.75" customHeight="1">
      <c r="A2" s="601" t="s">
        <v>867</v>
      </c>
      <c r="B2" s="601"/>
      <c r="C2" s="601"/>
      <c r="D2" s="31"/>
      <c r="E2" s="598" t="s">
        <v>693</v>
      </c>
      <c r="F2" s="598"/>
      <c r="G2" s="598"/>
      <c r="H2" s="598"/>
    </row>
    <row r="3" spans="1:8" ht="18.75" customHeight="1">
      <c r="A3" s="7" t="s">
        <v>868</v>
      </c>
      <c r="B3" s="7"/>
      <c r="C3" s="253"/>
      <c r="D3" s="32"/>
      <c r="E3" s="33"/>
      <c r="F3" s="250"/>
      <c r="G3" s="599" t="s">
        <v>694</v>
      </c>
      <c r="H3" s="599"/>
    </row>
    <row r="4" spans="1:8" ht="17.25" customHeight="1">
      <c r="A4" s="7" t="s">
        <v>879</v>
      </c>
      <c r="B4" s="34"/>
      <c r="C4" s="255"/>
      <c r="D4" s="255"/>
      <c r="E4" s="33"/>
      <c r="F4" s="250"/>
      <c r="G4" s="251"/>
      <c r="H4" s="256" t="s">
        <v>125</v>
      </c>
    </row>
    <row r="5" spans="1:8" ht="24">
      <c r="A5" s="257" t="s">
        <v>126</v>
      </c>
      <c r="B5" s="258" t="s">
        <v>1</v>
      </c>
      <c r="C5" s="257" t="s">
        <v>2</v>
      </c>
      <c r="D5" s="259" t="s">
        <v>6</v>
      </c>
      <c r="E5" s="257" t="s">
        <v>127</v>
      </c>
      <c r="F5" s="258" t="s">
        <v>1</v>
      </c>
      <c r="G5" s="257" t="s">
        <v>2</v>
      </c>
      <c r="H5" s="257" t="s">
        <v>6</v>
      </c>
    </row>
    <row r="6" spans="1:8" ht="12">
      <c r="A6" s="260" t="s">
        <v>7</v>
      </c>
      <c r="B6" s="260" t="s">
        <v>8</v>
      </c>
      <c r="C6" s="260">
        <v>1</v>
      </c>
      <c r="D6" s="260">
        <v>2</v>
      </c>
      <c r="E6" s="260" t="s">
        <v>7</v>
      </c>
      <c r="F6" s="257" t="s">
        <v>8</v>
      </c>
      <c r="G6" s="257">
        <v>1</v>
      </c>
      <c r="H6" s="257">
        <v>2</v>
      </c>
    </row>
    <row r="7" spans="1:8" ht="12">
      <c r="A7" s="185" t="s">
        <v>128</v>
      </c>
      <c r="B7" s="185"/>
      <c r="C7" s="96"/>
      <c r="D7" s="96"/>
      <c r="E7" s="185" t="s">
        <v>129</v>
      </c>
      <c r="F7" s="261"/>
      <c r="G7" s="99"/>
      <c r="H7" s="99"/>
    </row>
    <row r="8" spans="1:8" ht="12">
      <c r="A8" s="262" t="s">
        <v>130</v>
      </c>
      <c r="B8" s="262"/>
      <c r="C8" s="263"/>
      <c r="D8" s="93"/>
      <c r="E8" s="262" t="s">
        <v>131</v>
      </c>
      <c r="F8" s="261"/>
      <c r="G8" s="99"/>
      <c r="H8" s="99"/>
    </row>
    <row r="9" spans="1:8" ht="12">
      <c r="A9" s="264" t="s">
        <v>132</v>
      </c>
      <c r="B9" s="265" t="s">
        <v>133</v>
      </c>
      <c r="C9" s="89">
        <v>7</v>
      </c>
      <c r="D9" s="89">
        <v>10</v>
      </c>
      <c r="E9" s="264" t="s">
        <v>134</v>
      </c>
      <c r="F9" s="266" t="s">
        <v>135</v>
      </c>
      <c r="G9" s="98"/>
      <c r="H9" s="98"/>
    </row>
    <row r="10" spans="1:8" ht="12">
      <c r="A10" s="264" t="s">
        <v>136</v>
      </c>
      <c r="B10" s="265" t="s">
        <v>137</v>
      </c>
      <c r="C10" s="89">
        <v>19</v>
      </c>
      <c r="D10" s="89">
        <v>15</v>
      </c>
      <c r="E10" s="264" t="s">
        <v>138</v>
      </c>
      <c r="F10" s="266" t="s">
        <v>139</v>
      </c>
      <c r="G10" s="98"/>
      <c r="H10" s="98"/>
    </row>
    <row r="11" spans="1:8" ht="12">
      <c r="A11" s="264" t="s">
        <v>140</v>
      </c>
      <c r="B11" s="265" t="s">
        <v>141</v>
      </c>
      <c r="C11" s="89">
        <v>18</v>
      </c>
      <c r="D11" s="89">
        <v>19</v>
      </c>
      <c r="E11" s="267" t="s">
        <v>142</v>
      </c>
      <c r="F11" s="266" t="s">
        <v>143</v>
      </c>
      <c r="G11" s="98">
        <v>20</v>
      </c>
      <c r="H11" s="98">
        <v>27</v>
      </c>
    </row>
    <row r="12" spans="1:8" ht="12">
      <c r="A12" s="264" t="s">
        <v>144</v>
      </c>
      <c r="B12" s="265" t="s">
        <v>145</v>
      </c>
      <c r="C12" s="89">
        <v>31</v>
      </c>
      <c r="D12" s="89">
        <v>29</v>
      </c>
      <c r="E12" s="267" t="s">
        <v>41</v>
      </c>
      <c r="F12" s="266" t="s">
        <v>146</v>
      </c>
      <c r="G12" s="98">
        <v>132</v>
      </c>
      <c r="H12" s="98">
        <v>40</v>
      </c>
    </row>
    <row r="13" spans="1:18" ht="12">
      <c r="A13" s="264" t="s">
        <v>147</v>
      </c>
      <c r="B13" s="265" t="s">
        <v>148</v>
      </c>
      <c r="C13" s="89">
        <v>6</v>
      </c>
      <c r="D13" s="89">
        <v>5</v>
      </c>
      <c r="E13" s="268" t="s">
        <v>26</v>
      </c>
      <c r="F13" s="269" t="s">
        <v>149</v>
      </c>
      <c r="G13" s="99">
        <f>SUM(G9:G12)</f>
        <v>152</v>
      </c>
      <c r="H13" s="99">
        <v>67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24">
      <c r="A14" s="264" t="s">
        <v>150</v>
      </c>
      <c r="B14" s="265" t="s">
        <v>151</v>
      </c>
      <c r="C14" s="89"/>
      <c r="D14" s="89"/>
      <c r="E14" s="267"/>
      <c r="F14" s="270"/>
      <c r="G14" s="291"/>
      <c r="H14" s="291"/>
    </row>
    <row r="15" spans="1:8" ht="24">
      <c r="A15" s="264" t="s">
        <v>152</v>
      </c>
      <c r="B15" s="265" t="s">
        <v>153</v>
      </c>
      <c r="C15" s="90"/>
      <c r="D15" s="90"/>
      <c r="E15" s="262" t="s">
        <v>154</v>
      </c>
      <c r="F15" s="271" t="s">
        <v>155</v>
      </c>
      <c r="G15" s="98"/>
      <c r="H15" s="98"/>
    </row>
    <row r="16" spans="1:8" ht="12">
      <c r="A16" s="264" t="s">
        <v>156</v>
      </c>
      <c r="B16" s="265" t="s">
        <v>157</v>
      </c>
      <c r="C16" s="90">
        <v>5</v>
      </c>
      <c r="D16" s="90">
        <v>6</v>
      </c>
      <c r="E16" s="264" t="s">
        <v>158</v>
      </c>
      <c r="F16" s="270" t="s">
        <v>159</v>
      </c>
      <c r="G16" s="100"/>
      <c r="H16" s="100">
        <v>0</v>
      </c>
    </row>
    <row r="17" spans="1:8" ht="12">
      <c r="A17" s="272" t="s">
        <v>160</v>
      </c>
      <c r="B17" s="265" t="s">
        <v>161</v>
      </c>
      <c r="C17" s="91"/>
      <c r="D17" s="91"/>
      <c r="E17" s="262"/>
      <c r="F17" s="261"/>
      <c r="G17" s="291"/>
      <c r="H17" s="291"/>
    </row>
    <row r="18" spans="1:8" ht="12">
      <c r="A18" s="272" t="s">
        <v>162</v>
      </c>
      <c r="B18" s="265" t="s">
        <v>163</v>
      </c>
      <c r="C18" s="91"/>
      <c r="D18" s="91"/>
      <c r="E18" s="262" t="s">
        <v>164</v>
      </c>
      <c r="F18" s="261"/>
      <c r="G18" s="291"/>
      <c r="H18" s="291"/>
    </row>
    <row r="19" spans="1:15" ht="12">
      <c r="A19" s="268" t="s">
        <v>26</v>
      </c>
      <c r="B19" s="273" t="s">
        <v>165</v>
      </c>
      <c r="C19" s="92">
        <f>SUM(C9:C15)+C16</f>
        <v>86</v>
      </c>
      <c r="D19" s="92">
        <v>84</v>
      </c>
      <c r="E19" s="274" t="s">
        <v>166</v>
      </c>
      <c r="F19" s="270" t="s">
        <v>167</v>
      </c>
      <c r="G19" s="98"/>
      <c r="H19" s="98">
        <v>0</v>
      </c>
      <c r="I19" s="187"/>
      <c r="J19" s="187"/>
      <c r="K19" s="187"/>
      <c r="L19" s="187"/>
      <c r="M19" s="187"/>
      <c r="N19" s="187"/>
      <c r="O19" s="187"/>
    </row>
    <row r="20" spans="1:8" ht="12">
      <c r="A20" s="262"/>
      <c r="B20" s="265"/>
      <c r="C20" s="290"/>
      <c r="D20" s="290"/>
      <c r="E20" s="275" t="s">
        <v>168</v>
      </c>
      <c r="F20" s="270" t="s">
        <v>169</v>
      </c>
      <c r="G20" s="98"/>
      <c r="H20" s="98">
        <v>0</v>
      </c>
    </row>
    <row r="21" spans="1:8" ht="23.25" customHeight="1">
      <c r="A21" s="262" t="s">
        <v>170</v>
      </c>
      <c r="B21" s="276"/>
      <c r="C21" s="290"/>
      <c r="D21" s="290"/>
      <c r="E21" s="264" t="s">
        <v>171</v>
      </c>
      <c r="F21" s="270" t="s">
        <v>172</v>
      </c>
      <c r="G21" s="98"/>
      <c r="H21" s="98"/>
    </row>
    <row r="22" spans="1:8" ht="24" customHeight="1">
      <c r="A22" s="261" t="s">
        <v>173</v>
      </c>
      <c r="B22" s="276" t="s">
        <v>174</v>
      </c>
      <c r="C22" s="89"/>
      <c r="D22" s="89">
        <v>7</v>
      </c>
      <c r="E22" s="274" t="s">
        <v>175</v>
      </c>
      <c r="F22" s="270" t="s">
        <v>176</v>
      </c>
      <c r="G22" s="98"/>
      <c r="H22" s="98"/>
    </row>
    <row r="23" spans="1:8" ht="24">
      <c r="A23" s="264" t="s">
        <v>177</v>
      </c>
      <c r="B23" s="276" t="s">
        <v>178</v>
      </c>
      <c r="C23" s="89"/>
      <c r="D23" s="89">
        <v>0</v>
      </c>
      <c r="E23" s="264" t="s">
        <v>179</v>
      </c>
      <c r="F23" s="270" t="s">
        <v>180</v>
      </c>
      <c r="G23" s="98"/>
      <c r="H23" s="98">
        <v>0</v>
      </c>
    </row>
    <row r="24" spans="1:18" ht="12">
      <c r="A24" s="264" t="s">
        <v>181</v>
      </c>
      <c r="B24" s="276" t="s">
        <v>182</v>
      </c>
      <c r="C24" s="89"/>
      <c r="D24" s="89"/>
      <c r="E24" s="268" t="s">
        <v>55</v>
      </c>
      <c r="F24" s="271" t="s">
        <v>183</v>
      </c>
      <c r="G24" s="99">
        <f>SUM(G19:G23)</f>
        <v>0</v>
      </c>
      <c r="H24" s="99">
        <v>0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264" t="s">
        <v>41</v>
      </c>
      <c r="B25" s="276" t="s">
        <v>184</v>
      </c>
      <c r="C25" s="89"/>
      <c r="D25" s="89">
        <v>0</v>
      </c>
      <c r="E25" s="275"/>
      <c r="F25" s="261"/>
      <c r="G25" s="291"/>
      <c r="H25" s="291"/>
    </row>
    <row r="26" spans="1:14" ht="12">
      <c r="A26" s="268" t="s">
        <v>39</v>
      </c>
      <c r="B26" s="277" t="s">
        <v>185</v>
      </c>
      <c r="C26" s="92">
        <f>SUM(C22:C25)</f>
        <v>0</v>
      </c>
      <c r="D26" s="92">
        <v>7</v>
      </c>
      <c r="E26" s="264"/>
      <c r="F26" s="261"/>
      <c r="G26" s="291"/>
      <c r="H26" s="291"/>
      <c r="I26" s="187"/>
      <c r="J26" s="187"/>
      <c r="K26" s="187"/>
      <c r="L26" s="187"/>
      <c r="M26" s="187"/>
      <c r="N26" s="187"/>
    </row>
    <row r="27" spans="1:8" ht="12">
      <c r="A27" s="268"/>
      <c r="B27" s="277"/>
      <c r="C27" s="290"/>
      <c r="D27" s="290"/>
      <c r="E27" s="264"/>
      <c r="F27" s="261"/>
      <c r="G27" s="291"/>
      <c r="H27" s="291"/>
    </row>
    <row r="28" spans="1:18" ht="12">
      <c r="A28" s="185" t="s">
        <v>186</v>
      </c>
      <c r="B28" s="258" t="s">
        <v>187</v>
      </c>
      <c r="C28" s="93">
        <f>C26+C19</f>
        <v>86</v>
      </c>
      <c r="D28" s="93">
        <v>91</v>
      </c>
      <c r="E28" s="185" t="s">
        <v>188</v>
      </c>
      <c r="F28" s="271" t="s">
        <v>189</v>
      </c>
      <c r="G28" s="99">
        <f>G13+G15+G24</f>
        <v>152</v>
      </c>
      <c r="H28" s="99">
        <v>67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258"/>
      <c r="C29" s="290"/>
      <c r="D29" s="290"/>
      <c r="E29" s="185"/>
      <c r="F29" s="270"/>
      <c r="G29" s="291"/>
      <c r="H29" s="291"/>
    </row>
    <row r="30" spans="1:18" ht="12">
      <c r="A30" s="185" t="s">
        <v>190</v>
      </c>
      <c r="B30" s="258" t="s">
        <v>191</v>
      </c>
      <c r="C30" s="93">
        <f>IF((G28-C28)&gt;0,G28-C28,0)</f>
        <v>66</v>
      </c>
      <c r="D30" s="93">
        <v>0</v>
      </c>
      <c r="E30" s="185" t="s">
        <v>192</v>
      </c>
      <c r="F30" s="271" t="s">
        <v>193</v>
      </c>
      <c r="G30" s="101">
        <f>IF((C28-G28)&gt;0,C28-G28,0)</f>
        <v>0</v>
      </c>
      <c r="H30" s="101">
        <v>24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36">
      <c r="A31" s="278" t="s">
        <v>692</v>
      </c>
      <c r="B31" s="277" t="s">
        <v>194</v>
      </c>
      <c r="C31" s="89"/>
      <c r="D31" s="89"/>
      <c r="E31" s="262" t="s">
        <v>195</v>
      </c>
      <c r="F31" s="270" t="s">
        <v>196</v>
      </c>
      <c r="G31" s="98"/>
      <c r="H31" s="98"/>
    </row>
    <row r="32" spans="1:8" ht="12">
      <c r="A32" s="262" t="s">
        <v>197</v>
      </c>
      <c r="B32" s="279" t="s">
        <v>198</v>
      </c>
      <c r="C32" s="89"/>
      <c r="D32" s="89"/>
      <c r="E32" s="262" t="s">
        <v>199</v>
      </c>
      <c r="F32" s="270" t="s">
        <v>200</v>
      </c>
      <c r="G32" s="98"/>
      <c r="H32" s="98"/>
    </row>
    <row r="33" spans="1:18" ht="12">
      <c r="A33" s="280" t="s">
        <v>201</v>
      </c>
      <c r="B33" s="277" t="s">
        <v>202</v>
      </c>
      <c r="C33" s="92">
        <f>C28+C31+C32</f>
        <v>86</v>
      </c>
      <c r="D33" s="92">
        <v>91</v>
      </c>
      <c r="E33" s="185" t="s">
        <v>203</v>
      </c>
      <c r="F33" s="271" t="s">
        <v>204</v>
      </c>
      <c r="G33" s="101">
        <f>G32+G31+G28</f>
        <v>152</v>
      </c>
      <c r="H33" s="101">
        <v>67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.75" customHeight="1">
      <c r="A34" s="280" t="s">
        <v>205</v>
      </c>
      <c r="B34" s="258" t="s">
        <v>206</v>
      </c>
      <c r="C34" s="93">
        <f>IF((G33-C33)&gt;0,G33-C33,0)</f>
        <v>66</v>
      </c>
      <c r="D34" s="93">
        <v>0</v>
      </c>
      <c r="E34" s="280" t="s">
        <v>207</v>
      </c>
      <c r="F34" s="271" t="s">
        <v>208</v>
      </c>
      <c r="G34" s="99">
        <f>IF((C33-G33)&gt;0,C33-G33,0)</f>
        <v>0</v>
      </c>
      <c r="H34" s="99">
        <v>24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262" t="s">
        <v>209</v>
      </c>
      <c r="B35" s="277" t="s">
        <v>210</v>
      </c>
      <c r="C35" s="92"/>
      <c r="D35" s="92">
        <v>0</v>
      </c>
      <c r="E35" s="281"/>
      <c r="F35" s="261"/>
      <c r="G35" s="291"/>
      <c r="H35" s="291"/>
      <c r="I35" s="187"/>
      <c r="J35" s="187"/>
      <c r="K35" s="187"/>
      <c r="L35" s="187"/>
      <c r="M35" s="187"/>
      <c r="N35" s="187"/>
    </row>
    <row r="36" spans="1:8" ht="12">
      <c r="A36" s="282" t="s">
        <v>211</v>
      </c>
      <c r="B36" s="276" t="s">
        <v>212</v>
      </c>
      <c r="C36" s="482"/>
      <c r="D36" s="482"/>
      <c r="E36" s="281"/>
      <c r="F36" s="261"/>
      <c r="G36" s="291"/>
      <c r="H36" s="291"/>
    </row>
    <row r="37" spans="1:8" ht="24">
      <c r="A37" s="282" t="s">
        <v>213</v>
      </c>
      <c r="B37" s="283" t="s">
        <v>214</v>
      </c>
      <c r="C37" s="456"/>
      <c r="D37" s="456"/>
      <c r="E37" s="281"/>
      <c r="F37" s="284"/>
      <c r="G37" s="291"/>
      <c r="H37" s="291"/>
    </row>
    <row r="38" spans="1:8" ht="12">
      <c r="A38" s="285" t="s">
        <v>215</v>
      </c>
      <c r="B38" s="283" t="s">
        <v>216</v>
      </c>
      <c r="C38" s="184"/>
      <c r="D38" s="184"/>
      <c r="E38" s="281"/>
      <c r="F38" s="284"/>
      <c r="G38" s="291"/>
      <c r="H38" s="291"/>
    </row>
    <row r="39" spans="1:18" ht="12">
      <c r="A39" s="286" t="s">
        <v>217</v>
      </c>
      <c r="B39" s="189" t="s">
        <v>218</v>
      </c>
      <c r="C39" s="95">
        <f>IF(C34&gt;0,IF(C35&lt;0,C34,IF(C34-C35&gt;=0,C34-C35,0)),0)</f>
        <v>66</v>
      </c>
      <c r="D39" s="95">
        <v>0</v>
      </c>
      <c r="E39" s="287" t="s">
        <v>219</v>
      </c>
      <c r="F39" s="186" t="s">
        <v>220</v>
      </c>
      <c r="G39" s="102">
        <f>IF(G34&gt;0,IF(C35&gt;=0,G34+C35,G34),IF(C34-C35&lt;0,C35-C34,0))</f>
        <v>0</v>
      </c>
      <c r="H39" s="102">
        <v>24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221</v>
      </c>
      <c r="B40" s="260" t="s">
        <v>222</v>
      </c>
      <c r="C40" s="94"/>
      <c r="D40" s="94"/>
      <c r="E40" s="185" t="s">
        <v>221</v>
      </c>
      <c r="F40" s="186" t="s">
        <v>223</v>
      </c>
      <c r="G40" s="98"/>
      <c r="H40" s="98"/>
    </row>
    <row r="41" spans="1:18" ht="12">
      <c r="A41" s="185" t="s">
        <v>224</v>
      </c>
      <c r="B41" s="257" t="s">
        <v>225</v>
      </c>
      <c r="C41" s="96">
        <f>IF(C39-C40&gt;0,C39-C40,0)</f>
        <v>66</v>
      </c>
      <c r="D41" s="96">
        <v>0</v>
      </c>
      <c r="E41" s="185" t="s">
        <v>226</v>
      </c>
      <c r="F41" s="186" t="s">
        <v>227</v>
      </c>
      <c r="G41" s="101">
        <f>G39-G40</f>
        <v>0</v>
      </c>
      <c r="H41" s="101">
        <v>24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228</v>
      </c>
      <c r="B42" s="257" t="s">
        <v>229</v>
      </c>
      <c r="C42" s="97">
        <f>C33+C35+C39</f>
        <v>152</v>
      </c>
      <c r="D42" s="97">
        <v>91</v>
      </c>
      <c r="E42" s="188" t="s">
        <v>230</v>
      </c>
      <c r="F42" s="189" t="s">
        <v>231</v>
      </c>
      <c r="G42" s="101">
        <f>G39+G33</f>
        <v>152</v>
      </c>
      <c r="H42" s="101">
        <v>91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288"/>
      <c r="B43" s="440"/>
      <c r="C43" s="441"/>
      <c r="D43" s="441"/>
      <c r="E43" s="442"/>
      <c r="F43" s="443"/>
      <c r="G43" s="444"/>
      <c r="H43" s="444"/>
    </row>
    <row r="44" spans="1:15" ht="12">
      <c r="A44" s="289" t="s">
        <v>878</v>
      </c>
      <c r="B44" s="445"/>
      <c r="C44" s="597" t="s">
        <v>696</v>
      </c>
      <c r="D44" s="597"/>
      <c r="E44" s="446" t="s">
        <v>709</v>
      </c>
      <c r="F44" s="443"/>
      <c r="G44" s="447"/>
      <c r="H44" s="447"/>
      <c r="I44" s="187"/>
      <c r="J44" s="187"/>
      <c r="K44" s="187"/>
      <c r="L44" s="187"/>
      <c r="M44" s="187"/>
      <c r="N44" s="187"/>
      <c r="O44" s="187"/>
    </row>
    <row r="45" spans="1:8" ht="22.5" customHeight="1">
      <c r="A45" s="37"/>
      <c r="B45" s="448"/>
      <c r="C45" s="444"/>
      <c r="D45" s="444" t="s">
        <v>721</v>
      </c>
      <c r="E45" s="443" t="s">
        <v>719</v>
      </c>
      <c r="F45" s="443"/>
      <c r="G45" s="447"/>
      <c r="H45" s="447"/>
    </row>
    <row r="46" spans="1:8" ht="12">
      <c r="A46" s="37"/>
      <c r="B46" s="448"/>
      <c r="D46" s="444"/>
      <c r="E46" s="443"/>
      <c r="F46" s="443"/>
      <c r="G46" s="447"/>
      <c r="H46" s="447"/>
    </row>
    <row r="47" spans="1:8" ht="12">
      <c r="A47" s="35"/>
      <c r="B47" s="443"/>
      <c r="C47" s="444"/>
      <c r="D47" s="444"/>
      <c r="E47" s="443"/>
      <c r="F47" s="443"/>
      <c r="G47" s="447"/>
      <c r="H47" s="447"/>
    </row>
    <row r="48" spans="1:8" ht="12">
      <c r="A48" s="35"/>
      <c r="B48" s="443"/>
      <c r="C48" s="444"/>
      <c r="D48" s="444"/>
      <c r="E48" s="443"/>
      <c r="F48" s="443"/>
      <c r="G48" s="447"/>
      <c r="H48" s="447"/>
    </row>
    <row r="49" spans="1:8" ht="12">
      <c r="A49" s="35"/>
      <c r="B49" s="443"/>
      <c r="C49" s="444"/>
      <c r="D49" s="444"/>
      <c r="E49" s="443"/>
      <c r="F49" s="443"/>
      <c r="G49" s="447"/>
      <c r="H49" s="447"/>
    </row>
    <row r="50" spans="1:8" ht="12">
      <c r="A50" s="35"/>
      <c r="B50" s="35"/>
      <c r="C50" s="190"/>
      <c r="D50" s="190"/>
      <c r="E50" s="35"/>
      <c r="F50" s="35"/>
      <c r="G50" s="191"/>
      <c r="H50" s="191"/>
    </row>
    <row r="51" spans="1:8" ht="12">
      <c r="A51" s="35"/>
      <c r="B51" s="35"/>
      <c r="C51" s="190"/>
      <c r="D51" s="190"/>
      <c r="E51" s="35"/>
      <c r="F51" s="35"/>
      <c r="G51" s="191"/>
      <c r="H51" s="191"/>
    </row>
    <row r="52" spans="1:8" ht="12">
      <c r="A52" s="35"/>
      <c r="B52" s="35"/>
      <c r="C52" s="190"/>
      <c r="D52" s="190"/>
      <c r="E52" s="35"/>
      <c r="F52" s="35"/>
      <c r="G52" s="191"/>
      <c r="H52" s="191"/>
    </row>
    <row r="53" spans="1:8" ht="12">
      <c r="A53" s="35"/>
      <c r="B53" s="35"/>
      <c r="C53" s="190"/>
      <c r="D53" s="190"/>
      <c r="E53" s="35"/>
      <c r="F53" s="35"/>
      <c r="G53" s="191"/>
      <c r="H53" s="191"/>
    </row>
    <row r="54" spans="1:8" ht="12">
      <c r="A54" s="35"/>
      <c r="B54" s="35"/>
      <c r="C54" s="190"/>
      <c r="D54" s="190"/>
      <c r="E54" s="35"/>
      <c r="F54" s="35"/>
      <c r="G54" s="191"/>
      <c r="H54" s="191"/>
    </row>
    <row r="55" spans="1:8" ht="12">
      <c r="A55" s="35"/>
      <c r="B55" s="35"/>
      <c r="C55" s="190"/>
      <c r="D55" s="190"/>
      <c r="E55" s="35"/>
      <c r="F55" s="35"/>
      <c r="G55" s="191"/>
      <c r="H55" s="191"/>
    </row>
    <row r="56" spans="1:8" ht="12">
      <c r="A56" s="35"/>
      <c r="B56" s="35"/>
      <c r="C56" s="190"/>
      <c r="D56" s="190"/>
      <c r="E56" s="35"/>
      <c r="F56" s="35"/>
      <c r="G56" s="191"/>
      <c r="H56" s="191"/>
    </row>
    <row r="57" spans="1:8" ht="12">
      <c r="A57" s="35"/>
      <c r="B57" s="35"/>
      <c r="C57" s="190"/>
      <c r="D57" s="190"/>
      <c r="E57" s="35"/>
      <c r="F57" s="35"/>
      <c r="G57" s="191"/>
      <c r="H57" s="191"/>
    </row>
    <row r="58" spans="1:8" ht="12">
      <c r="A58" s="35"/>
      <c r="B58" s="35"/>
      <c r="C58" s="190"/>
      <c r="D58" s="190"/>
      <c r="E58" s="35"/>
      <c r="F58" s="35"/>
      <c r="G58" s="191"/>
      <c r="H58" s="191"/>
    </row>
    <row r="59" spans="1:8" ht="12">
      <c r="A59" s="35"/>
      <c r="B59" s="35"/>
      <c r="C59" s="190"/>
      <c r="D59" s="190"/>
      <c r="E59" s="35"/>
      <c r="F59" s="35"/>
      <c r="G59" s="191"/>
      <c r="H59" s="191"/>
    </row>
    <row r="60" spans="1:8" ht="12">
      <c r="A60" s="35"/>
      <c r="B60" s="35"/>
      <c r="C60" s="190"/>
      <c r="D60" s="190"/>
      <c r="E60" s="35"/>
      <c r="F60" s="35"/>
      <c r="G60" s="191"/>
      <c r="H60" s="191"/>
    </row>
    <row r="61" spans="1:8" ht="12">
      <c r="A61" s="35"/>
      <c r="B61" s="35"/>
      <c r="C61" s="190"/>
      <c r="D61" s="190"/>
      <c r="E61" s="35"/>
      <c r="F61" s="35"/>
      <c r="G61" s="191"/>
      <c r="H61" s="191"/>
    </row>
    <row r="62" spans="1:8" ht="12">
      <c r="A62" s="35"/>
      <c r="B62" s="35"/>
      <c r="C62" s="190"/>
      <c r="D62" s="190"/>
      <c r="E62" s="35"/>
      <c r="F62" s="35"/>
      <c r="G62" s="191"/>
      <c r="H62" s="191"/>
    </row>
    <row r="63" spans="1:8" ht="12">
      <c r="A63" s="35"/>
      <c r="B63" s="35"/>
      <c r="C63" s="190"/>
      <c r="D63" s="190"/>
      <c r="E63" s="35"/>
      <c r="F63" s="35"/>
      <c r="G63" s="191"/>
      <c r="H63" s="191"/>
    </row>
    <row r="64" spans="1:8" ht="12">
      <c r="A64" s="35"/>
      <c r="B64" s="35"/>
      <c r="C64" s="190"/>
      <c r="D64" s="190"/>
      <c r="E64" s="35"/>
      <c r="F64" s="35"/>
      <c r="G64" s="191"/>
      <c r="H64" s="191"/>
    </row>
    <row r="65" spans="1:8" ht="12">
      <c r="A65" s="35"/>
      <c r="B65" s="35"/>
      <c r="C65" s="190"/>
      <c r="D65" s="190"/>
      <c r="E65" s="35"/>
      <c r="F65" s="35"/>
      <c r="G65" s="191"/>
      <c r="H65" s="191"/>
    </row>
    <row r="66" spans="1:8" ht="12">
      <c r="A66" s="35"/>
      <c r="B66" s="35"/>
      <c r="C66" s="190"/>
      <c r="D66" s="190"/>
      <c r="E66" s="35"/>
      <c r="F66" s="35"/>
      <c r="G66" s="191"/>
      <c r="H66" s="191"/>
    </row>
    <row r="67" spans="1:8" ht="12">
      <c r="A67" s="35"/>
      <c r="B67" s="35"/>
      <c r="C67" s="190"/>
      <c r="D67" s="190"/>
      <c r="E67" s="35"/>
      <c r="F67" s="35"/>
      <c r="G67" s="191"/>
      <c r="H67" s="191"/>
    </row>
    <row r="68" spans="1:8" ht="12">
      <c r="A68" s="35"/>
      <c r="B68" s="35"/>
      <c r="C68" s="190"/>
      <c r="D68" s="190"/>
      <c r="E68" s="35"/>
      <c r="F68" s="35"/>
      <c r="G68" s="191"/>
      <c r="H68" s="191"/>
    </row>
    <row r="69" spans="1:8" ht="12">
      <c r="A69" s="35"/>
      <c r="B69" s="35"/>
      <c r="C69" s="190"/>
      <c r="D69" s="190"/>
      <c r="E69" s="35"/>
      <c r="F69" s="35"/>
      <c r="G69" s="191"/>
      <c r="H69" s="191"/>
    </row>
    <row r="70" spans="1:8" ht="12">
      <c r="A70" s="35"/>
      <c r="B70" s="35"/>
      <c r="C70" s="190"/>
      <c r="D70" s="190"/>
      <c r="E70" s="35"/>
      <c r="F70" s="35"/>
      <c r="G70" s="191"/>
      <c r="H70" s="191"/>
    </row>
    <row r="71" spans="1:8" ht="12">
      <c r="A71" s="35"/>
      <c r="B71" s="35"/>
      <c r="C71" s="190"/>
      <c r="D71" s="190"/>
      <c r="E71" s="35"/>
      <c r="F71" s="35"/>
      <c r="G71" s="191"/>
      <c r="H71" s="191"/>
    </row>
    <row r="72" spans="1:8" ht="12">
      <c r="A72" s="35"/>
      <c r="B72" s="35"/>
      <c r="C72" s="190"/>
      <c r="D72" s="190"/>
      <c r="E72" s="35"/>
      <c r="F72" s="35"/>
      <c r="G72" s="191"/>
      <c r="H72" s="191"/>
    </row>
    <row r="73" spans="1:8" ht="12">
      <c r="A73" s="35"/>
      <c r="B73" s="35"/>
      <c r="C73" s="190"/>
      <c r="D73" s="190"/>
      <c r="E73" s="35"/>
      <c r="F73" s="35"/>
      <c r="G73" s="191"/>
      <c r="H73" s="191"/>
    </row>
    <row r="74" spans="1:8" ht="12">
      <c r="A74" s="35"/>
      <c r="B74" s="35"/>
      <c r="C74" s="190"/>
      <c r="D74" s="190"/>
      <c r="E74" s="35"/>
      <c r="F74" s="35"/>
      <c r="G74" s="191"/>
      <c r="H74" s="191"/>
    </row>
    <row r="75" spans="1:8" ht="12">
      <c r="A75" s="35"/>
      <c r="B75" s="35"/>
      <c r="C75" s="190"/>
      <c r="D75" s="190"/>
      <c r="E75" s="35"/>
      <c r="F75" s="35"/>
      <c r="G75" s="191"/>
      <c r="H75" s="191"/>
    </row>
    <row r="76" spans="1:8" ht="12">
      <c r="A76" s="35"/>
      <c r="B76" s="35"/>
      <c r="C76" s="190"/>
      <c r="D76" s="190"/>
      <c r="E76" s="35"/>
      <c r="F76" s="35"/>
      <c r="G76" s="191"/>
      <c r="H76" s="191"/>
    </row>
    <row r="77" spans="1:8" ht="12">
      <c r="A77" s="35"/>
      <c r="B77" s="35"/>
      <c r="C77" s="190"/>
      <c r="D77" s="190"/>
      <c r="E77" s="35"/>
      <c r="F77" s="35"/>
      <c r="G77" s="191"/>
      <c r="H77" s="191"/>
    </row>
    <row r="78" spans="1:8" ht="12">
      <c r="A78" s="35"/>
      <c r="B78" s="35"/>
      <c r="C78" s="190"/>
      <c r="D78" s="190"/>
      <c r="E78" s="35"/>
      <c r="F78" s="35"/>
      <c r="G78" s="191"/>
      <c r="H78" s="191"/>
    </row>
    <row r="79" spans="1:8" ht="12">
      <c r="A79" s="35"/>
      <c r="B79" s="35"/>
      <c r="C79" s="190"/>
      <c r="D79" s="190"/>
      <c r="E79" s="35"/>
      <c r="F79" s="35"/>
      <c r="G79" s="191"/>
      <c r="H79" s="191"/>
    </row>
    <row r="80" spans="1:8" ht="12">
      <c r="A80" s="35"/>
      <c r="B80" s="35"/>
      <c r="C80" s="190"/>
      <c r="D80" s="190"/>
      <c r="E80" s="35"/>
      <c r="F80" s="35"/>
      <c r="G80" s="191"/>
      <c r="H80" s="191"/>
    </row>
    <row r="81" spans="1:8" ht="12">
      <c r="A81" s="35"/>
      <c r="B81" s="35"/>
      <c r="C81" s="190"/>
      <c r="D81" s="190"/>
      <c r="E81" s="35"/>
      <c r="F81" s="35"/>
      <c r="G81" s="191"/>
      <c r="H81" s="191"/>
    </row>
    <row r="82" spans="1:8" ht="12">
      <c r="A82" s="35"/>
      <c r="B82" s="35"/>
      <c r="C82" s="190"/>
      <c r="D82" s="190"/>
      <c r="E82" s="35"/>
      <c r="F82" s="35"/>
      <c r="G82" s="191"/>
      <c r="H82" s="191"/>
    </row>
    <row r="83" spans="1:8" ht="12">
      <c r="A83" s="35"/>
      <c r="B83" s="35"/>
      <c r="C83" s="190"/>
      <c r="D83" s="190"/>
      <c r="E83" s="35"/>
      <c r="F83" s="35"/>
      <c r="G83" s="191"/>
      <c r="H83" s="191"/>
    </row>
    <row r="84" spans="1:8" ht="12">
      <c r="A84" s="35"/>
      <c r="B84" s="35"/>
      <c r="C84" s="190"/>
      <c r="D84" s="190"/>
      <c r="E84" s="35"/>
      <c r="F84" s="35"/>
      <c r="G84" s="191"/>
      <c r="H84" s="191"/>
    </row>
    <row r="85" spans="1:8" ht="12">
      <c r="A85" s="35"/>
      <c r="B85" s="35"/>
      <c r="C85" s="190"/>
      <c r="D85" s="190"/>
      <c r="E85" s="35"/>
      <c r="F85" s="35"/>
      <c r="G85" s="191"/>
      <c r="H85" s="191"/>
    </row>
    <row r="86" spans="1:8" ht="12">
      <c r="A86" s="35"/>
      <c r="B86" s="35"/>
      <c r="C86" s="190"/>
      <c r="D86" s="190"/>
      <c r="E86" s="35"/>
      <c r="F86" s="35"/>
      <c r="G86" s="191"/>
      <c r="H86" s="191"/>
    </row>
    <row r="87" spans="1:8" ht="12">
      <c r="A87" s="35"/>
      <c r="B87" s="35"/>
      <c r="C87" s="190"/>
      <c r="D87" s="190"/>
      <c r="E87" s="35"/>
      <c r="F87" s="35"/>
      <c r="G87" s="191"/>
      <c r="H87" s="191"/>
    </row>
    <row r="88" spans="1:8" ht="12">
      <c r="A88" s="35"/>
      <c r="B88" s="35"/>
      <c r="C88" s="190"/>
      <c r="D88" s="190"/>
      <c r="E88" s="35"/>
      <c r="F88" s="35"/>
      <c r="G88" s="191"/>
      <c r="H88" s="191"/>
    </row>
    <row r="89" spans="1:8" ht="12">
      <c r="A89" s="35"/>
      <c r="B89" s="35"/>
      <c r="C89" s="190"/>
      <c r="D89" s="190"/>
      <c r="E89" s="35"/>
      <c r="F89" s="35"/>
      <c r="G89" s="191"/>
      <c r="H89" s="191"/>
    </row>
    <row r="90" spans="1:8" ht="12">
      <c r="A90" s="35"/>
      <c r="B90" s="35"/>
      <c r="C90" s="190"/>
      <c r="D90" s="190"/>
      <c r="E90" s="35"/>
      <c r="F90" s="35"/>
      <c r="G90" s="191"/>
      <c r="H90" s="191"/>
    </row>
    <row r="91" spans="1:8" ht="12">
      <c r="A91" s="35"/>
      <c r="B91" s="35"/>
      <c r="C91" s="190"/>
      <c r="D91" s="190"/>
      <c r="E91" s="35"/>
      <c r="F91" s="35"/>
      <c r="G91" s="191"/>
      <c r="H91" s="191"/>
    </row>
    <row r="92" spans="1:8" ht="12">
      <c r="A92" s="35"/>
      <c r="B92" s="35"/>
      <c r="C92" s="190"/>
      <c r="D92" s="190"/>
      <c r="E92" s="35"/>
      <c r="F92" s="35"/>
      <c r="G92" s="191"/>
      <c r="H92" s="191"/>
    </row>
    <row r="93" spans="1:8" ht="12">
      <c r="A93" s="35"/>
      <c r="B93" s="35"/>
      <c r="C93" s="190"/>
      <c r="D93" s="190"/>
      <c r="E93" s="35"/>
      <c r="F93" s="35"/>
      <c r="G93" s="191"/>
      <c r="H93" s="191"/>
    </row>
    <row r="94" spans="1:8" ht="12">
      <c r="A94" s="35"/>
      <c r="B94" s="35"/>
      <c r="C94" s="190"/>
      <c r="D94" s="190"/>
      <c r="E94" s="35"/>
      <c r="F94" s="35"/>
      <c r="G94" s="191"/>
      <c r="H94" s="191"/>
    </row>
    <row r="95" spans="1:8" ht="12">
      <c r="A95" s="35"/>
      <c r="B95" s="35"/>
      <c r="C95" s="190"/>
      <c r="D95" s="190"/>
      <c r="E95" s="35"/>
      <c r="F95" s="35"/>
      <c r="G95" s="191"/>
      <c r="H95" s="191"/>
    </row>
    <row r="96" spans="1:8" ht="12">
      <c r="A96" s="35"/>
      <c r="B96" s="35"/>
      <c r="C96" s="190"/>
      <c r="D96" s="190"/>
      <c r="E96" s="35"/>
      <c r="F96" s="35"/>
      <c r="G96" s="191"/>
      <c r="H96" s="191"/>
    </row>
    <row r="97" spans="1:8" ht="12">
      <c r="A97" s="35"/>
      <c r="B97" s="35"/>
      <c r="C97" s="190"/>
      <c r="D97" s="190"/>
      <c r="E97" s="35"/>
      <c r="F97" s="35"/>
      <c r="G97" s="191"/>
      <c r="H97" s="191"/>
    </row>
    <row r="98" spans="1:8" ht="12">
      <c r="A98" s="35"/>
      <c r="B98" s="35"/>
      <c r="C98" s="190"/>
      <c r="D98" s="190"/>
      <c r="E98" s="35"/>
      <c r="F98" s="35"/>
      <c r="G98" s="191"/>
      <c r="H98" s="191"/>
    </row>
    <row r="99" spans="1:8" ht="12">
      <c r="A99" s="35"/>
      <c r="B99" s="35"/>
      <c r="C99" s="190"/>
      <c r="D99" s="190"/>
      <c r="E99" s="35"/>
      <c r="F99" s="35"/>
      <c r="G99" s="191"/>
      <c r="H99" s="191"/>
    </row>
    <row r="100" spans="1:8" ht="12">
      <c r="A100" s="35"/>
      <c r="B100" s="35"/>
      <c r="C100" s="190"/>
      <c r="D100" s="190"/>
      <c r="E100" s="35"/>
      <c r="F100" s="35"/>
      <c r="G100" s="191"/>
      <c r="H100" s="191"/>
    </row>
    <row r="101" spans="1:8" ht="12">
      <c r="A101" s="35"/>
      <c r="B101" s="35"/>
      <c r="C101" s="190"/>
      <c r="D101" s="190"/>
      <c r="E101" s="35"/>
      <c r="F101" s="35"/>
      <c r="G101" s="191"/>
      <c r="H101" s="191"/>
    </row>
    <row r="102" spans="1:8" ht="12">
      <c r="A102" s="35"/>
      <c r="B102" s="35"/>
      <c r="C102" s="190"/>
      <c r="D102" s="190"/>
      <c r="E102" s="35"/>
      <c r="F102" s="35"/>
      <c r="G102" s="191"/>
      <c r="H102" s="191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mergeCells count="5">
    <mergeCell ref="C44:D44"/>
    <mergeCell ref="E2:H2"/>
    <mergeCell ref="G3:H3"/>
    <mergeCell ref="A1:H1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" right="0.2362204724409449" top="0.36" bottom="0.28" header="0.17" footer="0.17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">
      <selection activeCell="D10" sqref="D10:D47"/>
    </sheetView>
  </sheetViews>
  <sheetFormatPr defaultColWidth="9.25390625" defaultRowHeight="12.75"/>
  <cols>
    <col min="1" max="1" width="71.375" style="194" customWidth="1"/>
    <col min="2" max="2" width="11.00390625" style="194" customWidth="1"/>
    <col min="3" max="4" width="13.75390625" style="322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8" customHeight="1">
      <c r="A1" s="292"/>
      <c r="B1" s="292"/>
      <c r="C1" s="293"/>
      <c r="D1" s="293"/>
      <c r="E1" s="193"/>
      <c r="F1" s="193"/>
      <c r="G1" s="193"/>
      <c r="H1" s="193"/>
      <c r="I1" s="193"/>
      <c r="J1" s="193"/>
    </row>
    <row r="2" spans="1:10" ht="12">
      <c r="A2" s="603" t="s">
        <v>871</v>
      </c>
      <c r="B2" s="603"/>
      <c r="C2" s="603"/>
      <c r="D2" s="603"/>
      <c r="E2" s="193"/>
      <c r="F2" s="193"/>
      <c r="G2" s="193"/>
      <c r="H2" s="193"/>
      <c r="I2" s="193"/>
      <c r="J2" s="193"/>
    </row>
    <row r="3" spans="1:10" ht="12">
      <c r="A3" s="294"/>
      <c r="B3" s="294"/>
      <c r="C3" s="295"/>
      <c r="D3" s="295"/>
      <c r="E3" s="300"/>
      <c r="F3" s="300"/>
      <c r="G3" s="193"/>
      <c r="H3" s="193"/>
      <c r="I3" s="193"/>
      <c r="J3" s="193"/>
    </row>
    <row r="4" spans="1:10" ht="15">
      <c r="A4" s="7" t="s">
        <v>866</v>
      </c>
      <c r="B4" s="602" t="s">
        <v>708</v>
      </c>
      <c r="C4" s="602"/>
      <c r="D4" s="602"/>
      <c r="E4" s="478"/>
      <c r="F4" s="299"/>
      <c r="G4" s="193"/>
      <c r="H4" s="193"/>
      <c r="I4" s="193"/>
      <c r="J4" s="193"/>
    </row>
    <row r="5" spans="1:10" ht="15">
      <c r="A5" s="7" t="s">
        <v>868</v>
      </c>
      <c r="B5" s="7"/>
      <c r="C5" s="296" t="s">
        <v>694</v>
      </c>
      <c r="D5" s="296"/>
      <c r="E5" s="193"/>
      <c r="F5" s="193"/>
      <c r="G5" s="193"/>
      <c r="H5" s="193"/>
      <c r="I5" s="193"/>
      <c r="J5" s="193"/>
    </row>
    <row r="6" spans="1:10" ht="12">
      <c r="A6" s="7" t="s">
        <v>879</v>
      </c>
      <c r="B6" s="7"/>
      <c r="C6" s="47"/>
      <c r="D6" s="297" t="s">
        <v>125</v>
      </c>
      <c r="E6" s="193"/>
      <c r="F6" s="301"/>
      <c r="G6" s="193"/>
      <c r="H6" s="193"/>
      <c r="I6" s="193"/>
      <c r="J6" s="193"/>
    </row>
    <row r="7" spans="1:7" ht="33.75" customHeight="1">
      <c r="A7" s="302" t="s">
        <v>233</v>
      </c>
      <c r="B7" s="302" t="s">
        <v>1</v>
      </c>
      <c r="C7" s="303" t="s">
        <v>2</v>
      </c>
      <c r="D7" s="303" t="s">
        <v>6</v>
      </c>
      <c r="E7" s="304"/>
      <c r="F7" s="304"/>
      <c r="G7" s="193"/>
    </row>
    <row r="8" spans="1:7" ht="12">
      <c r="A8" s="302" t="s">
        <v>7</v>
      </c>
      <c r="B8" s="302" t="s">
        <v>8</v>
      </c>
      <c r="C8" s="305">
        <v>1</v>
      </c>
      <c r="D8" s="305">
        <v>2</v>
      </c>
      <c r="E8" s="304"/>
      <c r="F8" s="304"/>
      <c r="G8" s="193"/>
    </row>
    <row r="9" spans="1:7" ht="12">
      <c r="A9" s="306" t="s">
        <v>234</v>
      </c>
      <c r="B9" s="307"/>
      <c r="C9" s="104"/>
      <c r="D9" s="104"/>
      <c r="E9" s="192"/>
      <c r="F9" s="192"/>
      <c r="G9" s="193"/>
    </row>
    <row r="10" spans="1:7" ht="12">
      <c r="A10" s="308" t="s">
        <v>235</v>
      </c>
      <c r="B10" s="309" t="s">
        <v>236</v>
      </c>
      <c r="C10" s="103">
        <v>290</v>
      </c>
      <c r="D10" s="103">
        <v>102</v>
      </c>
      <c r="E10" s="192"/>
      <c r="F10" s="192"/>
      <c r="G10" s="193"/>
    </row>
    <row r="11" spans="1:13" ht="12">
      <c r="A11" s="308" t="s">
        <v>237</v>
      </c>
      <c r="B11" s="309" t="s">
        <v>238</v>
      </c>
      <c r="C11" s="103">
        <v>-850</v>
      </c>
      <c r="D11" s="103">
        <v>-43</v>
      </c>
      <c r="E11" s="298"/>
      <c r="F11" s="298"/>
      <c r="G11" s="195"/>
      <c r="H11" s="196"/>
      <c r="I11" s="196"/>
      <c r="J11" s="196"/>
      <c r="K11" s="196"/>
      <c r="L11" s="196"/>
      <c r="M11" s="196"/>
    </row>
    <row r="12" spans="1:13" ht="12">
      <c r="A12" s="308" t="s">
        <v>239</v>
      </c>
      <c r="B12" s="309" t="s">
        <v>240</v>
      </c>
      <c r="C12" s="103"/>
      <c r="D12" s="103">
        <v>0</v>
      </c>
      <c r="E12" s="298"/>
      <c r="F12" s="298"/>
      <c r="G12" s="195"/>
      <c r="H12" s="196"/>
      <c r="I12" s="196"/>
      <c r="J12" s="196"/>
      <c r="K12" s="196"/>
      <c r="L12" s="196"/>
      <c r="M12" s="196"/>
    </row>
    <row r="13" spans="1:13" ht="12" customHeight="1">
      <c r="A13" s="308" t="s">
        <v>241</v>
      </c>
      <c r="B13" s="309" t="s">
        <v>242</v>
      </c>
      <c r="C13" s="103">
        <v>-23</v>
      </c>
      <c r="D13" s="103">
        <v>-30</v>
      </c>
      <c r="E13" s="298"/>
      <c r="F13" s="298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308" t="s">
        <v>243</v>
      </c>
      <c r="B14" s="309" t="s">
        <v>244</v>
      </c>
      <c r="C14" s="103">
        <v>-5</v>
      </c>
      <c r="D14" s="103">
        <v>-7</v>
      </c>
      <c r="E14" s="298"/>
      <c r="F14" s="298"/>
      <c r="G14" s="195"/>
      <c r="H14" s="196"/>
      <c r="I14" s="196"/>
      <c r="J14" s="196"/>
      <c r="K14" s="196"/>
      <c r="L14" s="196"/>
      <c r="M14" s="196"/>
    </row>
    <row r="15" spans="1:13" ht="12">
      <c r="A15" s="310" t="s">
        <v>245</v>
      </c>
      <c r="B15" s="309" t="s">
        <v>246</v>
      </c>
      <c r="C15" s="103"/>
      <c r="D15" s="103"/>
      <c r="E15" s="298"/>
      <c r="F15" s="298"/>
      <c r="G15" s="195"/>
      <c r="H15" s="196"/>
      <c r="I15" s="196"/>
      <c r="J15" s="196"/>
      <c r="K15" s="196"/>
      <c r="L15" s="196"/>
      <c r="M15" s="196"/>
    </row>
    <row r="16" spans="1:13" ht="12">
      <c r="A16" s="311" t="s">
        <v>247</v>
      </c>
      <c r="B16" s="309" t="s">
        <v>248</v>
      </c>
      <c r="C16" s="103"/>
      <c r="D16" s="103"/>
      <c r="E16" s="298"/>
      <c r="F16" s="298"/>
      <c r="G16" s="195"/>
      <c r="H16" s="196"/>
      <c r="I16" s="196"/>
      <c r="J16" s="196"/>
      <c r="K16" s="196"/>
      <c r="L16" s="196"/>
      <c r="M16" s="196"/>
    </row>
    <row r="17" spans="1:13" ht="12">
      <c r="A17" s="308" t="s">
        <v>249</v>
      </c>
      <c r="B17" s="309" t="s">
        <v>250</v>
      </c>
      <c r="C17" s="103"/>
      <c r="D17" s="103"/>
      <c r="E17" s="298"/>
      <c r="F17" s="298"/>
      <c r="G17" s="195"/>
      <c r="H17" s="196"/>
      <c r="I17" s="196"/>
      <c r="J17" s="196"/>
      <c r="K17" s="196"/>
      <c r="L17" s="196"/>
      <c r="M17" s="196"/>
    </row>
    <row r="18" spans="1:13" ht="12">
      <c r="A18" s="310" t="s">
        <v>251</v>
      </c>
      <c r="B18" s="312" t="s">
        <v>252</v>
      </c>
      <c r="C18" s="489"/>
      <c r="D18" s="489">
        <v>0</v>
      </c>
      <c r="E18" s="298"/>
      <c r="F18" s="298"/>
      <c r="G18" s="195"/>
      <c r="H18" s="196"/>
      <c r="I18" s="196"/>
      <c r="J18" s="196"/>
      <c r="K18" s="196"/>
      <c r="L18" s="196"/>
      <c r="M18" s="196"/>
    </row>
    <row r="19" spans="1:13" ht="12">
      <c r="A19" s="308" t="s">
        <v>253</v>
      </c>
      <c r="B19" s="309" t="s">
        <v>254</v>
      </c>
      <c r="C19" s="103"/>
      <c r="D19" s="103"/>
      <c r="E19" s="298"/>
      <c r="F19" s="298"/>
      <c r="G19" s="195"/>
      <c r="H19" s="196"/>
      <c r="I19" s="196"/>
      <c r="J19" s="196"/>
      <c r="K19" s="196"/>
      <c r="L19" s="196"/>
      <c r="M19" s="196"/>
    </row>
    <row r="20" spans="1:13" ht="12">
      <c r="A20" s="313" t="s">
        <v>255</v>
      </c>
      <c r="B20" s="314" t="s">
        <v>256</v>
      </c>
      <c r="C20" s="104">
        <f>SUM(C10:C19)</f>
        <v>-588</v>
      </c>
      <c r="D20" s="104">
        <v>22</v>
      </c>
      <c r="E20" s="298"/>
      <c r="F20" s="298"/>
      <c r="G20" s="195"/>
      <c r="H20" s="196"/>
      <c r="I20" s="196"/>
      <c r="J20" s="196"/>
      <c r="K20" s="196"/>
      <c r="L20" s="196"/>
      <c r="M20" s="196"/>
    </row>
    <row r="21" spans="1:13" ht="12">
      <c r="A21" s="306" t="s">
        <v>257</v>
      </c>
      <c r="B21" s="315"/>
      <c r="C21" s="316"/>
      <c r="D21" s="316"/>
      <c r="E21" s="298"/>
      <c r="F21" s="298"/>
      <c r="G21" s="195"/>
      <c r="H21" s="196"/>
      <c r="I21" s="196"/>
      <c r="J21" s="196"/>
      <c r="K21" s="196"/>
      <c r="L21" s="196"/>
      <c r="M21" s="196"/>
    </row>
    <row r="22" spans="1:13" ht="12">
      <c r="A22" s="308" t="s">
        <v>258</v>
      </c>
      <c r="B22" s="309" t="s">
        <v>259</v>
      </c>
      <c r="C22" s="103"/>
      <c r="D22" s="103"/>
      <c r="E22" s="298"/>
      <c r="F22" s="298"/>
      <c r="G22" s="195"/>
      <c r="H22" s="196"/>
      <c r="I22" s="196"/>
      <c r="J22" s="196"/>
      <c r="K22" s="196"/>
      <c r="L22" s="196"/>
      <c r="M22" s="196"/>
    </row>
    <row r="23" spans="1:13" ht="12">
      <c r="A23" s="308" t="s">
        <v>260</v>
      </c>
      <c r="B23" s="309" t="s">
        <v>261</v>
      </c>
      <c r="C23" s="489"/>
      <c r="D23" s="489"/>
      <c r="E23" s="298"/>
      <c r="F23" s="298"/>
      <c r="G23" s="195"/>
      <c r="H23" s="196"/>
      <c r="I23" s="196"/>
      <c r="J23" s="196"/>
      <c r="K23" s="196"/>
      <c r="L23" s="196"/>
      <c r="M23" s="196"/>
    </row>
    <row r="24" spans="1:13" ht="12">
      <c r="A24" s="308" t="s">
        <v>262</v>
      </c>
      <c r="B24" s="309" t="s">
        <v>263</v>
      </c>
      <c r="C24" s="489"/>
      <c r="D24" s="489">
        <v>0</v>
      </c>
      <c r="E24" s="298"/>
      <c r="F24" s="298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308" t="s">
        <v>264</v>
      </c>
      <c r="B25" s="309" t="s">
        <v>265</v>
      </c>
      <c r="C25" s="103"/>
      <c r="D25" s="103">
        <v>0</v>
      </c>
      <c r="E25" s="298"/>
      <c r="F25" s="298"/>
      <c r="G25" s="195"/>
      <c r="H25" s="196"/>
      <c r="I25" s="196"/>
      <c r="J25" s="196"/>
      <c r="K25" s="196"/>
      <c r="L25" s="196"/>
      <c r="M25" s="196"/>
    </row>
    <row r="26" spans="1:13" ht="12">
      <c r="A26" s="308" t="s">
        <v>266</v>
      </c>
      <c r="B26" s="309" t="s">
        <v>267</v>
      </c>
      <c r="C26" s="489"/>
      <c r="D26" s="489">
        <v>0</v>
      </c>
      <c r="E26" s="298"/>
      <c r="F26" s="298"/>
      <c r="G26" s="195"/>
      <c r="H26" s="196"/>
      <c r="I26" s="196"/>
      <c r="J26" s="196"/>
      <c r="K26" s="196"/>
      <c r="L26" s="196"/>
      <c r="M26" s="196"/>
    </row>
    <row r="27" spans="1:13" ht="12">
      <c r="A27" s="308" t="s">
        <v>268</v>
      </c>
      <c r="B27" s="309" t="s">
        <v>269</v>
      </c>
      <c r="C27" s="489"/>
      <c r="D27" s="489">
        <v>0</v>
      </c>
      <c r="E27" s="298"/>
      <c r="F27" s="298"/>
      <c r="G27" s="195"/>
      <c r="H27" s="196"/>
      <c r="I27" s="196"/>
      <c r="J27" s="196"/>
      <c r="K27" s="196"/>
      <c r="L27" s="196"/>
      <c r="M27" s="196"/>
    </row>
    <row r="28" spans="1:13" ht="12">
      <c r="A28" s="308" t="s">
        <v>270</v>
      </c>
      <c r="B28" s="309" t="s">
        <v>271</v>
      </c>
      <c r="C28" s="103"/>
      <c r="D28" s="103">
        <v>0</v>
      </c>
      <c r="E28" s="298"/>
      <c r="F28" s="298"/>
      <c r="G28" s="195"/>
      <c r="H28" s="196"/>
      <c r="I28" s="196"/>
      <c r="J28" s="196"/>
      <c r="K28" s="196"/>
      <c r="L28" s="196"/>
      <c r="M28" s="196"/>
    </row>
    <row r="29" spans="1:13" ht="12">
      <c r="A29" s="308" t="s">
        <v>272</v>
      </c>
      <c r="B29" s="309" t="s">
        <v>273</v>
      </c>
      <c r="C29" s="103"/>
      <c r="D29" s="103">
        <v>0</v>
      </c>
      <c r="E29" s="298"/>
      <c r="F29" s="298"/>
      <c r="G29" s="195"/>
      <c r="H29" s="196"/>
      <c r="I29" s="196"/>
      <c r="J29" s="196"/>
      <c r="K29" s="196"/>
      <c r="L29" s="196"/>
      <c r="M29" s="196"/>
    </row>
    <row r="30" spans="1:13" ht="12">
      <c r="A30" s="308" t="s">
        <v>251</v>
      </c>
      <c r="B30" s="309" t="s">
        <v>274</v>
      </c>
      <c r="C30" s="103"/>
      <c r="D30" s="103">
        <v>0</v>
      </c>
      <c r="E30" s="298"/>
      <c r="F30" s="298"/>
      <c r="G30" s="195"/>
      <c r="H30" s="196"/>
      <c r="I30" s="196"/>
      <c r="J30" s="196"/>
      <c r="K30" s="196"/>
      <c r="L30" s="196"/>
      <c r="M30" s="196"/>
    </row>
    <row r="31" spans="1:13" ht="12">
      <c r="A31" s="308" t="s">
        <v>275</v>
      </c>
      <c r="B31" s="309" t="s">
        <v>276</v>
      </c>
      <c r="C31" s="103"/>
      <c r="D31" s="103"/>
      <c r="E31" s="298"/>
      <c r="F31" s="298"/>
      <c r="G31" s="195"/>
      <c r="H31" s="196"/>
      <c r="I31" s="196"/>
      <c r="J31" s="196"/>
      <c r="K31" s="196"/>
      <c r="L31" s="196"/>
      <c r="M31" s="196"/>
    </row>
    <row r="32" spans="1:13" ht="12">
      <c r="A32" s="313" t="s">
        <v>277</v>
      </c>
      <c r="B32" s="314" t="s">
        <v>278</v>
      </c>
      <c r="C32" s="104">
        <f>SUM(C22:C31)</f>
        <v>0</v>
      </c>
      <c r="D32" s="104">
        <v>0</v>
      </c>
      <c r="E32" s="298"/>
      <c r="F32" s="298"/>
      <c r="G32" s="195"/>
      <c r="H32" s="196"/>
      <c r="I32" s="196"/>
      <c r="J32" s="196"/>
      <c r="K32" s="196"/>
      <c r="L32" s="196"/>
      <c r="M32" s="196"/>
    </row>
    <row r="33" spans="1:7" ht="12">
      <c r="A33" s="306" t="s">
        <v>279</v>
      </c>
      <c r="B33" s="315"/>
      <c r="C33" s="316"/>
      <c r="D33" s="316"/>
      <c r="E33" s="192"/>
      <c r="F33" s="192"/>
      <c r="G33" s="193"/>
    </row>
    <row r="34" spans="1:7" ht="12">
      <c r="A34" s="308" t="s">
        <v>280</v>
      </c>
      <c r="B34" s="309" t="s">
        <v>281</v>
      </c>
      <c r="C34" s="103"/>
      <c r="D34" s="489"/>
      <c r="E34" s="192"/>
      <c r="F34" s="192"/>
      <c r="G34" s="193"/>
    </row>
    <row r="35" spans="1:7" ht="12">
      <c r="A35" s="310" t="s">
        <v>282</v>
      </c>
      <c r="B35" s="309" t="s">
        <v>283</v>
      </c>
      <c r="C35" s="103"/>
      <c r="D35" s="103">
        <v>0</v>
      </c>
      <c r="E35" s="192"/>
      <c r="F35" s="192"/>
      <c r="G35" s="193"/>
    </row>
    <row r="36" spans="1:7" ht="12">
      <c r="A36" s="308" t="s">
        <v>284</v>
      </c>
      <c r="B36" s="309" t="s">
        <v>285</v>
      </c>
      <c r="C36" s="103"/>
      <c r="D36" s="103"/>
      <c r="E36" s="192"/>
      <c r="F36" s="192"/>
      <c r="G36" s="193"/>
    </row>
    <row r="37" spans="1:7" ht="12">
      <c r="A37" s="308" t="s">
        <v>286</v>
      </c>
      <c r="B37" s="309" t="s">
        <v>287</v>
      </c>
      <c r="C37" s="103"/>
      <c r="D37" s="103">
        <v>-56</v>
      </c>
      <c r="E37" s="192"/>
      <c r="F37" s="192"/>
      <c r="G37" s="193"/>
    </row>
    <row r="38" spans="1:7" ht="12">
      <c r="A38" s="308" t="s">
        <v>288</v>
      </c>
      <c r="B38" s="309" t="s">
        <v>289</v>
      </c>
      <c r="C38" s="103"/>
      <c r="D38" s="103">
        <v>0</v>
      </c>
      <c r="E38" s="192"/>
      <c r="F38" s="192"/>
      <c r="G38" s="193"/>
    </row>
    <row r="39" spans="1:7" ht="12">
      <c r="A39" s="308" t="s">
        <v>290</v>
      </c>
      <c r="B39" s="309" t="s">
        <v>291</v>
      </c>
      <c r="C39" s="103"/>
      <c r="D39" s="103">
        <v>-1</v>
      </c>
      <c r="E39" s="192"/>
      <c r="F39" s="192"/>
      <c r="G39" s="193"/>
    </row>
    <row r="40" spans="1:7" ht="12">
      <c r="A40" s="308" t="s">
        <v>292</v>
      </c>
      <c r="B40" s="309" t="s">
        <v>293</v>
      </c>
      <c r="C40" s="103"/>
      <c r="D40" s="103">
        <v>0</v>
      </c>
      <c r="E40" s="192"/>
      <c r="F40" s="192"/>
      <c r="G40" s="193"/>
    </row>
    <row r="41" spans="1:8" ht="12">
      <c r="A41" s="308" t="s">
        <v>294</v>
      </c>
      <c r="B41" s="309" t="s">
        <v>295</v>
      </c>
      <c r="C41" s="103"/>
      <c r="D41" s="103"/>
      <c r="E41" s="192"/>
      <c r="F41" s="192"/>
      <c r="G41" s="195"/>
      <c r="H41" s="196"/>
    </row>
    <row r="42" spans="1:8" ht="12">
      <c r="A42" s="313" t="s">
        <v>296</v>
      </c>
      <c r="B42" s="314" t="s">
        <v>297</v>
      </c>
      <c r="C42" s="104">
        <f>SUM(C34:C41)</f>
        <v>0</v>
      </c>
      <c r="D42" s="104">
        <v>-57</v>
      </c>
      <c r="E42" s="192"/>
      <c r="F42" s="192"/>
      <c r="G42" s="195"/>
      <c r="H42" s="196"/>
    </row>
    <row r="43" spans="1:8" ht="12">
      <c r="A43" s="317" t="s">
        <v>298</v>
      </c>
      <c r="B43" s="314" t="s">
        <v>299</v>
      </c>
      <c r="C43" s="104">
        <f>C42+C32+C20</f>
        <v>-588</v>
      </c>
      <c r="D43" s="104">
        <v>-35</v>
      </c>
      <c r="E43" s="192"/>
      <c r="F43" s="192"/>
      <c r="G43" s="195"/>
      <c r="H43" s="196"/>
    </row>
    <row r="44" spans="1:8" ht="12">
      <c r="A44" s="306" t="s">
        <v>300</v>
      </c>
      <c r="B44" s="315" t="s">
        <v>301</v>
      </c>
      <c r="C44" s="481">
        <v>619</v>
      </c>
      <c r="D44" s="481">
        <v>44</v>
      </c>
      <c r="E44" s="192"/>
      <c r="F44" s="192"/>
      <c r="G44" s="195"/>
      <c r="H44" s="196"/>
    </row>
    <row r="45" spans="1:8" ht="12">
      <c r="A45" s="306" t="s">
        <v>302</v>
      </c>
      <c r="B45" s="315" t="s">
        <v>303</v>
      </c>
      <c r="C45" s="104">
        <f>C44+C43</f>
        <v>31</v>
      </c>
      <c r="D45" s="104">
        <v>9</v>
      </c>
      <c r="E45" s="192"/>
      <c r="F45" s="192"/>
      <c r="G45" s="195"/>
      <c r="H45" s="196"/>
    </row>
    <row r="46" spans="1:8" ht="12">
      <c r="A46" s="308" t="s">
        <v>304</v>
      </c>
      <c r="B46" s="315" t="s">
        <v>305</v>
      </c>
      <c r="C46" s="105">
        <v>31</v>
      </c>
      <c r="D46" s="105">
        <v>9</v>
      </c>
      <c r="E46" s="192"/>
      <c r="F46" s="192"/>
      <c r="G46" s="195"/>
      <c r="H46" s="196"/>
    </row>
    <row r="47" spans="1:8" ht="12">
      <c r="A47" s="308" t="s">
        <v>306</v>
      </c>
      <c r="B47" s="315" t="s">
        <v>307</v>
      </c>
      <c r="C47" s="105"/>
      <c r="D47" s="105"/>
      <c r="E47" s="193"/>
      <c r="F47" s="193"/>
      <c r="G47" s="195"/>
      <c r="H47" s="196"/>
    </row>
    <row r="48" spans="1:8" ht="12">
      <c r="A48" s="192"/>
      <c r="B48" s="483"/>
      <c r="C48" s="484"/>
      <c r="D48" s="484"/>
      <c r="E48" s="193"/>
      <c r="F48" s="193"/>
      <c r="G48" s="195"/>
      <c r="H48" s="196"/>
    </row>
    <row r="49" spans="1:8" ht="12">
      <c r="A49" s="192"/>
      <c r="B49" s="483"/>
      <c r="C49" s="484"/>
      <c r="D49" s="484"/>
      <c r="E49" s="193"/>
      <c r="F49" s="193"/>
      <c r="G49" s="195"/>
      <c r="H49" s="196"/>
    </row>
    <row r="50" spans="1:8" ht="12">
      <c r="A50" s="192"/>
      <c r="B50" s="483"/>
      <c r="C50" s="484"/>
      <c r="D50" s="484"/>
      <c r="E50" s="193"/>
      <c r="F50" s="193"/>
      <c r="G50" s="195"/>
      <c r="H50" s="196"/>
    </row>
    <row r="51" spans="1:8" ht="12">
      <c r="A51" s="192"/>
      <c r="B51" s="483"/>
      <c r="C51" s="484"/>
      <c r="D51" s="484"/>
      <c r="E51" s="193"/>
      <c r="F51" s="193"/>
      <c r="G51" s="195"/>
      <c r="H51" s="196"/>
    </row>
    <row r="52" spans="1:8" ht="12">
      <c r="A52" s="192"/>
      <c r="B52" s="318"/>
      <c r="C52" s="319"/>
      <c r="D52" s="319"/>
      <c r="E52" s="193"/>
      <c r="F52" s="193"/>
      <c r="G52" s="195"/>
      <c r="H52" s="196"/>
    </row>
    <row r="53" spans="1:8" ht="16.5" customHeight="1">
      <c r="A53" s="320" t="s">
        <v>882</v>
      </c>
      <c r="B53" s="321"/>
      <c r="C53" s="48" t="s">
        <v>628</v>
      </c>
      <c r="D53" s="48"/>
      <c r="E53" s="323"/>
      <c r="F53" s="193"/>
      <c r="G53" s="195"/>
      <c r="H53" s="196"/>
    </row>
    <row r="54" spans="1:8" ht="13.5" customHeight="1">
      <c r="A54" s="477" t="s">
        <v>721</v>
      </c>
      <c r="B54" s="476"/>
      <c r="D54" s="322" t="s">
        <v>717</v>
      </c>
      <c r="G54" s="196"/>
      <c r="H54" s="196"/>
    </row>
  </sheetData>
  <sheetProtection/>
  <autoFilter ref="A8:D47"/>
  <mergeCells count="2">
    <mergeCell ref="B4:D4"/>
    <mergeCell ref="A2:D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1">
      <formula1>0</formula1>
      <formula2>9999999999999990</formula2>
    </dataValidation>
  </dataValidations>
  <printOptions horizontalCentered="1"/>
  <pageMargins left="0.7480314960629921" right="0.25" top="1.1023622047244095" bottom="0.984251968503937" header="0.5118110236220472" footer="0.5118110236220472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I16" sqref="I16"/>
    </sheetView>
  </sheetViews>
  <sheetFormatPr defaultColWidth="9.25390625" defaultRowHeight="12.75"/>
  <cols>
    <col min="1" max="1" width="48.375" style="28" customWidth="1"/>
    <col min="2" max="2" width="8.25390625" style="45" customWidth="1"/>
    <col min="3" max="4" width="9.125" style="22" customWidth="1"/>
    <col min="5" max="5" width="8.75390625" style="22" customWidth="1"/>
    <col min="6" max="6" width="7.375" style="22" customWidth="1"/>
    <col min="7" max="7" width="9.7539062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2.875" style="22" customWidth="1"/>
    <col min="13" max="13" width="15.875" style="22" customWidth="1"/>
    <col min="14" max="14" width="11.00390625" style="22" customWidth="1"/>
    <col min="15" max="16384" width="9.25390625" style="22" customWidth="1"/>
  </cols>
  <sheetData>
    <row r="1" spans="1:14" s="6" customFormat="1" ht="20.25" customHeight="1">
      <c r="A1" s="606" t="s">
        <v>872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4"/>
    </row>
    <row r="2" spans="1:14" s="6" customFormat="1" ht="12">
      <c r="A2" s="5"/>
      <c r="B2" s="41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spans="1:14" s="6" customFormat="1" ht="18" customHeight="1">
      <c r="A3" s="601" t="s">
        <v>867</v>
      </c>
      <c r="B3" s="601"/>
      <c r="C3" s="601"/>
      <c r="D3" s="3"/>
      <c r="E3" s="3"/>
      <c r="F3" s="3"/>
      <c r="G3" s="3"/>
      <c r="H3" s="3"/>
      <c r="I3" s="3"/>
      <c r="J3" s="3"/>
      <c r="K3" s="604" t="s">
        <v>693</v>
      </c>
      <c r="L3" s="604"/>
      <c r="M3" s="604"/>
      <c r="N3" s="4"/>
    </row>
    <row r="4" spans="1:15" s="6" customFormat="1" ht="13.5" customHeight="1">
      <c r="A4" s="7" t="s">
        <v>868</v>
      </c>
      <c r="B4" s="42"/>
      <c r="C4" s="200"/>
      <c r="D4" s="200"/>
      <c r="E4" s="200"/>
      <c r="F4" s="200"/>
      <c r="G4" s="200"/>
      <c r="H4" s="200"/>
      <c r="I4" s="200"/>
      <c r="J4" s="200"/>
      <c r="K4" s="8"/>
      <c r="L4" s="1" t="s">
        <v>694</v>
      </c>
      <c r="M4" s="1"/>
      <c r="N4" s="9"/>
      <c r="O4" s="10"/>
    </row>
    <row r="5" spans="1:14" s="6" customFormat="1" ht="12.75" customHeight="1">
      <c r="A5" s="7" t="s">
        <v>879</v>
      </c>
      <c r="B5" s="42"/>
      <c r="C5" s="201"/>
      <c r="D5" s="201"/>
      <c r="E5" s="201"/>
      <c r="F5" s="201"/>
      <c r="G5" s="201"/>
      <c r="H5" s="201"/>
      <c r="I5" s="201"/>
      <c r="J5" s="201"/>
      <c r="K5" s="11"/>
      <c r="L5" s="12"/>
      <c r="M5" s="13" t="s">
        <v>0</v>
      </c>
      <c r="N5" s="12"/>
    </row>
    <row r="6" spans="1:14" s="17" customFormat="1" ht="21.75" customHeight="1">
      <c r="A6" s="243"/>
      <c r="B6" s="247"/>
      <c r="C6" s="211"/>
      <c r="D6" s="236" t="s">
        <v>308</v>
      </c>
      <c r="E6" s="15"/>
      <c r="F6" s="15"/>
      <c r="G6" s="15"/>
      <c r="H6" s="15"/>
      <c r="I6" s="15" t="s">
        <v>309</v>
      </c>
      <c r="J6" s="235"/>
      <c r="K6" s="220"/>
      <c r="L6" s="211"/>
      <c r="M6" s="214"/>
      <c r="N6" s="199"/>
    </row>
    <row r="7" spans="1:14" s="17" customFormat="1" ht="60">
      <c r="A7" s="244" t="s">
        <v>310</v>
      </c>
      <c r="B7" s="248" t="s">
        <v>311</v>
      </c>
      <c r="C7" s="212" t="s">
        <v>312</v>
      </c>
      <c r="D7" s="245" t="s">
        <v>313</v>
      </c>
      <c r="E7" s="211" t="s">
        <v>314</v>
      </c>
      <c r="F7" s="15" t="s">
        <v>315</v>
      </c>
      <c r="G7" s="15"/>
      <c r="H7" s="15"/>
      <c r="I7" s="211" t="s">
        <v>316</v>
      </c>
      <c r="J7" s="237" t="s">
        <v>317</v>
      </c>
      <c r="K7" s="212" t="s">
        <v>318</v>
      </c>
      <c r="L7" s="212" t="s">
        <v>319</v>
      </c>
      <c r="M7" s="242" t="s">
        <v>320</v>
      </c>
      <c r="N7" s="199"/>
    </row>
    <row r="8" spans="1:14" s="17" customFormat="1" ht="54" customHeight="1">
      <c r="A8" s="241"/>
      <c r="B8" s="249"/>
      <c r="C8" s="213"/>
      <c r="D8" s="246"/>
      <c r="E8" s="213"/>
      <c r="F8" s="14" t="s">
        <v>321</v>
      </c>
      <c r="G8" s="14" t="s">
        <v>322</v>
      </c>
      <c r="H8" s="14" t="s">
        <v>323</v>
      </c>
      <c r="I8" s="213"/>
      <c r="J8" s="238"/>
      <c r="K8" s="213"/>
      <c r="L8" s="213"/>
      <c r="M8" s="215"/>
      <c r="N8" s="16"/>
    </row>
    <row r="9" spans="1:14" s="17" customFormat="1" ht="12" customHeight="1">
      <c r="A9" s="14" t="s">
        <v>7</v>
      </c>
      <c r="B9" s="39"/>
      <c r="C9" s="239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239">
        <v>9</v>
      </c>
      <c r="L9" s="239">
        <v>10</v>
      </c>
      <c r="M9" s="240">
        <v>11</v>
      </c>
      <c r="N9" s="16"/>
    </row>
    <row r="10" spans="1:14" s="17" customFormat="1" ht="12" customHeight="1">
      <c r="A10" s="14" t="s">
        <v>324</v>
      </c>
      <c r="B10" s="40"/>
      <c r="C10" s="106" t="s">
        <v>24</v>
      </c>
      <c r="D10" s="106" t="s">
        <v>24</v>
      </c>
      <c r="E10" s="18" t="s">
        <v>30</v>
      </c>
      <c r="F10" s="18" t="s">
        <v>34</v>
      </c>
      <c r="G10" s="18" t="s">
        <v>36</v>
      </c>
      <c r="H10" s="18" t="s">
        <v>38</v>
      </c>
      <c r="I10" s="18" t="s">
        <v>46</v>
      </c>
      <c r="J10" s="18" t="s">
        <v>48</v>
      </c>
      <c r="K10" s="46" t="s">
        <v>325</v>
      </c>
      <c r="L10" s="18" t="s">
        <v>60</v>
      </c>
      <c r="M10" s="19" t="s">
        <v>64</v>
      </c>
      <c r="N10" s="16"/>
    </row>
    <row r="11" spans="1:23" ht="15.75" customHeight="1">
      <c r="A11" s="20" t="s">
        <v>326</v>
      </c>
      <c r="B11" s="40" t="s">
        <v>327</v>
      </c>
      <c r="C11" s="589">
        <v>1157</v>
      </c>
      <c r="D11" s="107">
        <f>'справка №1- БАЛАНС'!G17</f>
        <v>0</v>
      </c>
      <c r="E11" s="107">
        <f>'справка №1- БАЛАНС'!G18</f>
        <v>100</v>
      </c>
      <c r="F11" s="107">
        <v>658</v>
      </c>
      <c r="G11" s="107">
        <f>'справка №1- БАЛАНС'!G21</f>
        <v>0</v>
      </c>
      <c r="H11" s="109">
        <v>522</v>
      </c>
      <c r="I11" s="107">
        <v>16</v>
      </c>
      <c r="J11" s="107">
        <v>-58</v>
      </c>
      <c r="K11" s="109"/>
      <c r="L11" s="324">
        <f>SUM(C11:K11)</f>
        <v>2395</v>
      </c>
      <c r="M11" s="107"/>
      <c r="N11" s="234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0" t="s">
        <v>328</v>
      </c>
      <c r="B12" s="40" t="s">
        <v>329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324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3" t="s">
        <v>330</v>
      </c>
      <c r="B13" s="18" t="s">
        <v>331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324">
        <f t="shared" si="1"/>
        <v>0</v>
      </c>
      <c r="M13" s="109"/>
      <c r="N13" s="21"/>
    </row>
    <row r="14" spans="1:14" ht="12" customHeight="1">
      <c r="A14" s="23" t="s">
        <v>332</v>
      </c>
      <c r="B14" s="18" t="s">
        <v>333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324">
        <f t="shared" si="1"/>
        <v>0</v>
      </c>
      <c r="M14" s="109"/>
      <c r="N14" s="21"/>
    </row>
    <row r="15" spans="1:23" ht="12">
      <c r="A15" s="20" t="s">
        <v>334</v>
      </c>
      <c r="B15" s="40" t="s">
        <v>335</v>
      </c>
      <c r="C15" s="110">
        <f>C11+C12</f>
        <v>1157</v>
      </c>
      <c r="D15" s="110">
        <f aca="true" t="shared" si="2" ref="D15:M15">D11+D12</f>
        <v>0</v>
      </c>
      <c r="E15" s="110">
        <f t="shared" si="2"/>
        <v>100</v>
      </c>
      <c r="F15" s="110">
        <f t="shared" si="2"/>
        <v>658</v>
      </c>
      <c r="G15" s="110">
        <f t="shared" si="2"/>
        <v>0</v>
      </c>
      <c r="H15" s="110">
        <f t="shared" si="2"/>
        <v>522</v>
      </c>
      <c r="I15" s="110">
        <f t="shared" si="2"/>
        <v>16</v>
      </c>
      <c r="J15" s="110">
        <f t="shared" si="2"/>
        <v>-58</v>
      </c>
      <c r="K15" s="110">
        <f t="shared" si="2"/>
        <v>0</v>
      </c>
      <c r="L15" s="324">
        <f t="shared" si="1"/>
        <v>2395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0" t="s">
        <v>336</v>
      </c>
      <c r="B16" s="49" t="s">
        <v>337</v>
      </c>
      <c r="C16" s="216"/>
      <c r="D16" s="217"/>
      <c r="E16" s="217"/>
      <c r="F16" s="217"/>
      <c r="G16" s="217"/>
      <c r="H16" s="218"/>
      <c r="I16" s="233">
        <f>'справка №1- БАЛАНС'!G29</f>
        <v>66</v>
      </c>
      <c r="J16" s="325"/>
      <c r="K16" s="109"/>
      <c r="L16" s="324">
        <f t="shared" si="1"/>
        <v>66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3" t="s">
        <v>338</v>
      </c>
      <c r="B17" s="18" t="s">
        <v>339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>I18+I19</f>
        <v>0</v>
      </c>
      <c r="J17" s="111">
        <f>'справка №1- БАЛАНС'!G30</f>
        <v>0</v>
      </c>
      <c r="K17" s="111">
        <f t="shared" si="3"/>
        <v>0</v>
      </c>
      <c r="L17" s="324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4" t="s">
        <v>340</v>
      </c>
      <c r="B18" s="43" t="s">
        <v>341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324">
        <f t="shared" si="1"/>
        <v>0</v>
      </c>
      <c r="M18" s="109"/>
      <c r="N18" s="21"/>
    </row>
    <row r="19" spans="1:14" ht="12" customHeight="1">
      <c r="A19" s="24" t="s">
        <v>342</v>
      </c>
      <c r="B19" s="43" t="s">
        <v>343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324">
        <f t="shared" si="1"/>
        <v>0</v>
      </c>
      <c r="M19" s="109"/>
      <c r="N19" s="21"/>
    </row>
    <row r="20" spans="1:14" ht="12.75" customHeight="1">
      <c r="A20" s="23" t="s">
        <v>344</v>
      </c>
      <c r="B20" s="18" t="s">
        <v>345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324">
        <f t="shared" si="1"/>
        <v>0</v>
      </c>
      <c r="M20" s="109"/>
      <c r="N20" s="21"/>
    </row>
    <row r="21" spans="1:23" ht="23.25" customHeight="1">
      <c r="A21" s="23" t="s">
        <v>346</v>
      </c>
      <c r="B21" s="18" t="s">
        <v>347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324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3" t="s">
        <v>348</v>
      </c>
      <c r="B22" s="18" t="s">
        <v>349</v>
      </c>
      <c r="C22" s="219"/>
      <c r="D22" s="219"/>
      <c r="E22" s="219"/>
      <c r="F22" s="219"/>
      <c r="G22" s="219"/>
      <c r="H22" s="219"/>
      <c r="I22" s="219"/>
      <c r="J22" s="219"/>
      <c r="K22" s="219"/>
      <c r="L22" s="324">
        <f t="shared" si="1"/>
        <v>0</v>
      </c>
      <c r="M22" s="219"/>
      <c r="N22" s="21"/>
    </row>
    <row r="23" spans="1:14" ht="12">
      <c r="A23" s="23" t="s">
        <v>350</v>
      </c>
      <c r="B23" s="18" t="s">
        <v>351</v>
      </c>
      <c r="C23" s="219"/>
      <c r="D23" s="219"/>
      <c r="E23" s="219"/>
      <c r="F23" s="219"/>
      <c r="G23" s="219"/>
      <c r="H23" s="219"/>
      <c r="I23" s="219"/>
      <c r="J23" s="219"/>
      <c r="K23" s="219"/>
      <c r="L23" s="324">
        <f t="shared" si="1"/>
        <v>0</v>
      </c>
      <c r="M23" s="219"/>
      <c r="N23" s="21"/>
    </row>
    <row r="24" spans="1:23" ht="22.5" customHeight="1">
      <c r="A24" s="23" t="s">
        <v>352</v>
      </c>
      <c r="B24" s="18" t="s">
        <v>353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324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3" t="s">
        <v>348</v>
      </c>
      <c r="B25" s="18" t="s">
        <v>354</v>
      </c>
      <c r="C25" s="219"/>
      <c r="D25" s="219"/>
      <c r="E25" s="219"/>
      <c r="F25" s="219"/>
      <c r="G25" s="219"/>
      <c r="H25" s="219"/>
      <c r="I25" s="219"/>
      <c r="J25" s="219"/>
      <c r="K25" s="219"/>
      <c r="L25" s="324">
        <f t="shared" si="1"/>
        <v>0</v>
      </c>
      <c r="M25" s="219"/>
      <c r="N25" s="21"/>
    </row>
    <row r="26" spans="1:14" ht="12">
      <c r="A26" s="23" t="s">
        <v>350</v>
      </c>
      <c r="B26" s="18" t="s">
        <v>355</v>
      </c>
      <c r="C26" s="219"/>
      <c r="D26" s="219"/>
      <c r="E26" s="219"/>
      <c r="F26" s="219"/>
      <c r="G26" s="219"/>
      <c r="H26" s="219"/>
      <c r="I26" s="219"/>
      <c r="J26" s="219"/>
      <c r="K26" s="219"/>
      <c r="L26" s="324">
        <f t="shared" si="1"/>
        <v>0</v>
      </c>
      <c r="M26" s="219"/>
      <c r="N26" s="21"/>
    </row>
    <row r="27" spans="1:14" ht="12">
      <c r="A27" s="23" t="s">
        <v>356</v>
      </c>
      <c r="B27" s="18" t="s">
        <v>357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324">
        <f t="shared" si="1"/>
        <v>0</v>
      </c>
      <c r="M27" s="109"/>
      <c r="N27" s="21"/>
    </row>
    <row r="28" spans="1:14" ht="12">
      <c r="A28" s="23" t="s">
        <v>358</v>
      </c>
      <c r="B28" s="18" t="s">
        <v>359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324">
        <f t="shared" si="1"/>
        <v>0</v>
      </c>
      <c r="M28" s="109"/>
      <c r="N28" s="21"/>
    </row>
    <row r="29" spans="1:23" ht="14.25" customHeight="1">
      <c r="A29" s="20" t="s">
        <v>360</v>
      </c>
      <c r="B29" s="40" t="s">
        <v>361</v>
      </c>
      <c r="C29" s="108">
        <f>C11+C17+C20+C21+C24+C28+C27+C16</f>
        <v>1157</v>
      </c>
      <c r="D29" s="108">
        <f aca="true" t="shared" si="6" ref="D29:K29">D11+D17+D20+D21+D24+D28+D27+D16</f>
        <v>0</v>
      </c>
      <c r="E29" s="108">
        <f t="shared" si="6"/>
        <v>100</v>
      </c>
      <c r="F29" s="108">
        <f t="shared" si="6"/>
        <v>658</v>
      </c>
      <c r="G29" s="108">
        <f t="shared" si="6"/>
        <v>0</v>
      </c>
      <c r="H29" s="108">
        <f>H11+H17+H20+H21+H24+H28+H27+H16+H12</f>
        <v>522</v>
      </c>
      <c r="I29" s="108">
        <f t="shared" si="6"/>
        <v>82</v>
      </c>
      <c r="J29" s="108">
        <f>J11+J17+J20+J21+J24+J28+J27+J16</f>
        <v>-58</v>
      </c>
      <c r="K29" s="108">
        <f t="shared" si="6"/>
        <v>0</v>
      </c>
      <c r="L29" s="324">
        <f t="shared" si="1"/>
        <v>2461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3" t="s">
        <v>362</v>
      </c>
      <c r="B30" s="18" t="s">
        <v>363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324">
        <f t="shared" si="1"/>
        <v>0</v>
      </c>
      <c r="M30" s="109"/>
      <c r="N30" s="21"/>
    </row>
    <row r="31" spans="1:14" ht="24" customHeight="1">
      <c r="A31" s="23" t="s">
        <v>364</v>
      </c>
      <c r="B31" s="18" t="s">
        <v>365</v>
      </c>
      <c r="C31" s="109"/>
      <c r="D31" s="109"/>
      <c r="E31" s="109"/>
      <c r="F31" s="109"/>
      <c r="G31" s="109"/>
      <c r="H31" s="109"/>
      <c r="I31" s="109"/>
      <c r="J31" s="109"/>
      <c r="K31" s="109"/>
      <c r="L31" s="324">
        <f t="shared" si="1"/>
        <v>0</v>
      </c>
      <c r="M31" s="109"/>
      <c r="N31" s="21"/>
    </row>
    <row r="32" spans="1:23" ht="23.25" customHeight="1">
      <c r="A32" s="20" t="s">
        <v>366</v>
      </c>
      <c r="B32" s="40" t="s">
        <v>367</v>
      </c>
      <c r="C32" s="108">
        <f aca="true" t="shared" si="7" ref="C32:K32">C29+C30+C31</f>
        <v>1157</v>
      </c>
      <c r="D32" s="108">
        <f t="shared" si="7"/>
        <v>0</v>
      </c>
      <c r="E32" s="108">
        <f t="shared" si="7"/>
        <v>100</v>
      </c>
      <c r="F32" s="108">
        <f t="shared" si="7"/>
        <v>658</v>
      </c>
      <c r="G32" s="108">
        <f t="shared" si="7"/>
        <v>0</v>
      </c>
      <c r="H32" s="108">
        <f>H29+H30+H31</f>
        <v>522</v>
      </c>
      <c r="I32" s="108">
        <f t="shared" si="7"/>
        <v>82</v>
      </c>
      <c r="J32" s="108">
        <f t="shared" si="7"/>
        <v>-58</v>
      </c>
      <c r="K32" s="108">
        <f t="shared" si="7"/>
        <v>0</v>
      </c>
      <c r="L32" s="324">
        <f t="shared" si="1"/>
        <v>2461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23" ht="23.25" customHeight="1">
      <c r="A33" s="485"/>
      <c r="B33" s="486"/>
      <c r="C33" s="487"/>
      <c r="D33" s="487"/>
      <c r="E33" s="487"/>
      <c r="F33" s="487"/>
      <c r="G33" s="487"/>
      <c r="H33" s="487"/>
      <c r="I33" s="487"/>
      <c r="J33" s="487"/>
      <c r="K33" s="487"/>
      <c r="L33" s="488"/>
      <c r="M33" s="487"/>
      <c r="N33" s="197"/>
      <c r="O33" s="198"/>
      <c r="P33" s="198"/>
      <c r="Q33" s="198"/>
      <c r="R33" s="198"/>
      <c r="S33" s="198"/>
      <c r="T33" s="198"/>
      <c r="U33" s="198"/>
      <c r="V33" s="198"/>
      <c r="W33" s="198"/>
    </row>
    <row r="34" spans="1:14" ht="18" customHeight="1">
      <c r="A34" s="326"/>
      <c r="B34" s="327"/>
      <c r="C34" s="25"/>
      <c r="D34" s="25"/>
      <c r="E34" s="25"/>
      <c r="F34" s="25"/>
      <c r="G34" s="25"/>
      <c r="H34" s="25"/>
      <c r="I34" s="25"/>
      <c r="J34" s="25"/>
      <c r="K34" s="25"/>
      <c r="L34" s="328"/>
      <c r="M34" s="328"/>
      <c r="N34" s="21"/>
    </row>
    <row r="35" spans="1:14" ht="13.5" customHeight="1">
      <c r="A35" s="579" t="s">
        <v>881</v>
      </c>
      <c r="B35" s="327"/>
      <c r="C35" s="25"/>
      <c r="D35" s="605" t="s">
        <v>706</v>
      </c>
      <c r="E35" s="605"/>
      <c r="F35" s="605"/>
      <c r="G35" s="605"/>
      <c r="H35" s="605"/>
      <c r="I35" s="25"/>
      <c r="J35" s="27" t="s">
        <v>707</v>
      </c>
      <c r="K35" s="27"/>
      <c r="L35" s="328"/>
      <c r="M35" s="329"/>
      <c r="N35" s="21"/>
    </row>
    <row r="36" spans="1:14" ht="18" customHeight="1">
      <c r="A36" s="26"/>
      <c r="B36" s="44"/>
      <c r="C36" s="27"/>
      <c r="D36" s="27"/>
      <c r="E36" s="27"/>
      <c r="G36" s="332" t="s">
        <v>721</v>
      </c>
      <c r="H36" s="332"/>
      <c r="I36" s="332"/>
      <c r="J36" s="27"/>
      <c r="K36" s="332" t="s">
        <v>718</v>
      </c>
      <c r="L36" s="332"/>
      <c r="M36" s="328"/>
      <c r="N36" s="21"/>
    </row>
    <row r="37" spans="1:13" ht="12">
      <c r="A37" s="330"/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3"/>
    </row>
    <row r="38" spans="1:13" ht="12">
      <c r="A38" s="330"/>
      <c r="B38" s="331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3"/>
    </row>
    <row r="39" spans="1:13" ht="12">
      <c r="A39" s="330"/>
      <c r="B39" s="331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3"/>
    </row>
    <row r="40" spans="1:13" ht="12">
      <c r="A40" s="330"/>
      <c r="B40" s="331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3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  <row r="535" ht="12">
      <c r="M535" s="29"/>
    </row>
  </sheetData>
  <sheetProtection/>
  <mergeCells count="4">
    <mergeCell ref="K3:M3"/>
    <mergeCell ref="D35:H35"/>
    <mergeCell ref="A3:C3"/>
    <mergeCell ref="A1:M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15748031496062992" top="0.03937007874015748" bottom="0.03937007874015748" header="0" footer="0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2" sqref="L12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0.2421875" style="51" customWidth="1"/>
    <col min="9" max="9" width="11.00390625" style="51" hidden="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.75" customHeight="1">
      <c r="A1" s="607" t="s">
        <v>873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</row>
    <row r="2" spans="1:18" ht="27.75" customHeight="1">
      <c r="A2" s="608" t="s">
        <v>866</v>
      </c>
      <c r="B2" s="608"/>
      <c r="C2" s="608"/>
      <c r="D2" s="608"/>
      <c r="E2" s="608"/>
      <c r="F2" s="608"/>
      <c r="G2" s="340"/>
      <c r="H2" s="340"/>
      <c r="I2" s="340"/>
      <c r="J2" s="340"/>
      <c r="K2" s="340"/>
      <c r="L2" s="340"/>
      <c r="M2" s="340"/>
      <c r="N2" s="340"/>
      <c r="O2" s="340"/>
      <c r="P2" s="610" t="s">
        <v>693</v>
      </c>
      <c r="Q2" s="610"/>
      <c r="R2" s="610"/>
    </row>
    <row r="3" spans="1:18" ht="15" customHeight="1">
      <c r="A3" s="609" t="s">
        <v>879</v>
      </c>
      <c r="B3" s="609"/>
      <c r="C3" s="609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254" t="s">
        <v>694</v>
      </c>
      <c r="R3" s="254"/>
    </row>
    <row r="4" spans="1:18" ht="12">
      <c r="A4" s="336" t="s">
        <v>368</v>
      </c>
      <c r="B4" s="341"/>
      <c r="C4" s="341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38"/>
      <c r="R4" s="338" t="s">
        <v>369</v>
      </c>
    </row>
    <row r="5" spans="1:18" s="52" customFormat="1" ht="63.75" customHeight="1">
      <c r="A5" s="348" t="s">
        <v>310</v>
      </c>
      <c r="B5" s="348"/>
      <c r="C5" s="349"/>
      <c r="D5" s="348" t="s">
        <v>370</v>
      </c>
      <c r="E5" s="348"/>
      <c r="F5" s="348"/>
      <c r="G5" s="348"/>
      <c r="H5" s="348" t="s">
        <v>371</v>
      </c>
      <c r="I5" s="348"/>
      <c r="J5" s="348" t="s">
        <v>372</v>
      </c>
      <c r="K5" s="348" t="s">
        <v>373</v>
      </c>
      <c r="L5" s="348"/>
      <c r="M5" s="348"/>
      <c r="N5" s="348"/>
      <c r="O5" s="348" t="s">
        <v>371</v>
      </c>
      <c r="P5" s="348"/>
      <c r="Q5" s="348" t="s">
        <v>374</v>
      </c>
      <c r="R5" s="348" t="s">
        <v>375</v>
      </c>
    </row>
    <row r="6" spans="1:18" s="52" customFormat="1" ht="120">
      <c r="A6" s="348"/>
      <c r="B6" s="348"/>
      <c r="C6" s="350" t="s">
        <v>1</v>
      </c>
      <c r="D6" s="349" t="s">
        <v>376</v>
      </c>
      <c r="E6" s="349" t="s">
        <v>377</v>
      </c>
      <c r="F6" s="349" t="s">
        <v>378</v>
      </c>
      <c r="G6" s="349" t="s">
        <v>379</v>
      </c>
      <c r="H6" s="349" t="s">
        <v>380</v>
      </c>
      <c r="I6" s="349" t="s">
        <v>381</v>
      </c>
      <c r="J6" s="348"/>
      <c r="K6" s="349" t="s">
        <v>376</v>
      </c>
      <c r="L6" s="349" t="s">
        <v>382</v>
      </c>
      <c r="M6" s="349" t="s">
        <v>383</v>
      </c>
      <c r="N6" s="349" t="s">
        <v>384</v>
      </c>
      <c r="O6" s="349" t="s">
        <v>380</v>
      </c>
      <c r="P6" s="349" t="s">
        <v>381</v>
      </c>
      <c r="Q6" s="348"/>
      <c r="R6" s="348"/>
    </row>
    <row r="7" spans="1:18" s="52" customFormat="1" ht="12">
      <c r="A7" s="351" t="s">
        <v>385</v>
      </c>
      <c r="B7" s="351"/>
      <c r="C7" s="352" t="s">
        <v>8</v>
      </c>
      <c r="D7" s="349">
        <v>1</v>
      </c>
      <c r="E7" s="349">
        <v>2</v>
      </c>
      <c r="F7" s="349">
        <v>3</v>
      </c>
      <c r="G7" s="349">
        <v>4</v>
      </c>
      <c r="H7" s="349">
        <v>5</v>
      </c>
      <c r="I7" s="349">
        <v>6</v>
      </c>
      <c r="J7" s="349">
        <v>7</v>
      </c>
      <c r="K7" s="349">
        <v>8</v>
      </c>
      <c r="L7" s="349">
        <v>9</v>
      </c>
      <c r="M7" s="349">
        <v>10</v>
      </c>
      <c r="N7" s="349">
        <v>11</v>
      </c>
      <c r="O7" s="349">
        <v>12</v>
      </c>
      <c r="P7" s="349">
        <v>13</v>
      </c>
      <c r="Q7" s="349">
        <v>14</v>
      </c>
      <c r="R7" s="349">
        <v>15</v>
      </c>
    </row>
    <row r="8" spans="1:18" ht="23.25" customHeight="1">
      <c r="A8" s="353" t="s">
        <v>386</v>
      </c>
      <c r="B8" s="354" t="s">
        <v>387</v>
      </c>
      <c r="C8" s="355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28" ht="12">
      <c r="A9" s="357" t="s">
        <v>388</v>
      </c>
      <c r="B9" s="357" t="s">
        <v>389</v>
      </c>
      <c r="C9" s="358" t="s">
        <v>390</v>
      </c>
      <c r="D9" s="223">
        <v>53</v>
      </c>
      <c r="E9" s="223"/>
      <c r="F9" s="223"/>
      <c r="G9" s="464">
        <f>D9+E9-F9</f>
        <v>53</v>
      </c>
      <c r="H9" s="114"/>
      <c r="I9" s="114"/>
      <c r="J9" s="464">
        <f>G9+H9-I9</f>
        <v>53</v>
      </c>
      <c r="K9" s="466">
        <v>0</v>
      </c>
      <c r="L9" s="466">
        <v>0</v>
      </c>
      <c r="M9" s="466"/>
      <c r="N9" s="464">
        <f>K9+L9-M9</f>
        <v>0</v>
      </c>
      <c r="O9" s="114"/>
      <c r="P9" s="114"/>
      <c r="Q9" s="464">
        <f aca="true" t="shared" si="0" ref="Q9:Q14">N9+O9-P9</f>
        <v>0</v>
      </c>
      <c r="R9" s="464">
        <f aca="true" t="shared" si="1" ref="R9:R14">J9-Q9</f>
        <v>53</v>
      </c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12">
      <c r="A10" s="357" t="s">
        <v>391</v>
      </c>
      <c r="B10" s="357" t="s">
        <v>392</v>
      </c>
      <c r="C10" s="358" t="s">
        <v>393</v>
      </c>
      <c r="D10" s="223">
        <v>285</v>
      </c>
      <c r="E10" s="223"/>
      <c r="F10" s="223"/>
      <c r="G10" s="464">
        <f aca="true" t="shared" si="2" ref="G10:G40">D10+E10-F10</f>
        <v>285</v>
      </c>
      <c r="H10" s="114"/>
      <c r="I10" s="114"/>
      <c r="J10" s="464">
        <f aca="true" t="shared" si="3" ref="J10:J40">G10+H10-I10</f>
        <v>285</v>
      </c>
      <c r="K10" s="466">
        <v>120</v>
      </c>
      <c r="L10" s="466">
        <v>5</v>
      </c>
      <c r="M10" s="466"/>
      <c r="N10" s="464">
        <f aca="true" t="shared" si="4" ref="N10:N40">K10+L10-M10</f>
        <v>125</v>
      </c>
      <c r="O10" s="114"/>
      <c r="P10" s="114"/>
      <c r="Q10" s="464">
        <f t="shared" si="0"/>
        <v>125</v>
      </c>
      <c r="R10" s="464">
        <f t="shared" si="1"/>
        <v>160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12">
      <c r="A11" s="357" t="s">
        <v>394</v>
      </c>
      <c r="B11" s="357" t="s">
        <v>395</v>
      </c>
      <c r="C11" s="358" t="s">
        <v>396</v>
      </c>
      <c r="D11" s="223">
        <v>600</v>
      </c>
      <c r="E11" s="223"/>
      <c r="F11" s="223"/>
      <c r="G11" s="464">
        <f t="shared" si="2"/>
        <v>600</v>
      </c>
      <c r="H11" s="114"/>
      <c r="I11" s="114"/>
      <c r="J11" s="464">
        <f t="shared" si="3"/>
        <v>600</v>
      </c>
      <c r="K11" s="466">
        <v>214</v>
      </c>
      <c r="L11" s="466">
        <v>13</v>
      </c>
      <c r="M11" s="466"/>
      <c r="N11" s="464">
        <f t="shared" si="4"/>
        <v>227</v>
      </c>
      <c r="O11" s="114"/>
      <c r="P11" s="114"/>
      <c r="Q11" s="464">
        <f t="shared" si="0"/>
        <v>227</v>
      </c>
      <c r="R11" s="464">
        <f t="shared" si="1"/>
        <v>373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357" t="s">
        <v>397</v>
      </c>
      <c r="B12" s="357" t="s">
        <v>398</v>
      </c>
      <c r="C12" s="358" t="s">
        <v>399</v>
      </c>
      <c r="D12" s="223">
        <v>7</v>
      </c>
      <c r="E12" s="223"/>
      <c r="F12" s="223"/>
      <c r="G12" s="464">
        <f t="shared" si="2"/>
        <v>7</v>
      </c>
      <c r="H12" s="114"/>
      <c r="I12" s="114"/>
      <c r="J12" s="464">
        <f t="shared" si="3"/>
        <v>7</v>
      </c>
      <c r="K12" s="466">
        <v>7</v>
      </c>
      <c r="L12" s="466"/>
      <c r="M12" s="466"/>
      <c r="N12" s="464">
        <f t="shared" si="4"/>
        <v>7</v>
      </c>
      <c r="O12" s="114"/>
      <c r="P12" s="114"/>
      <c r="Q12" s="464">
        <f t="shared" si="0"/>
        <v>7</v>
      </c>
      <c r="R12" s="464">
        <f t="shared" si="1"/>
        <v>0</v>
      </c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357" t="s">
        <v>400</v>
      </c>
      <c r="B13" s="357" t="s">
        <v>401</v>
      </c>
      <c r="C13" s="358" t="s">
        <v>402</v>
      </c>
      <c r="D13" s="223">
        <v>87</v>
      </c>
      <c r="E13" s="223"/>
      <c r="F13" s="223"/>
      <c r="G13" s="464">
        <f t="shared" si="2"/>
        <v>87</v>
      </c>
      <c r="H13" s="114"/>
      <c r="I13" s="114"/>
      <c r="J13" s="464">
        <f t="shared" si="3"/>
        <v>87</v>
      </c>
      <c r="K13" s="466">
        <v>87</v>
      </c>
      <c r="L13" s="466"/>
      <c r="M13" s="466"/>
      <c r="N13" s="464">
        <f t="shared" si="4"/>
        <v>87</v>
      </c>
      <c r="O13" s="114"/>
      <c r="P13" s="114"/>
      <c r="Q13" s="464">
        <f t="shared" si="0"/>
        <v>87</v>
      </c>
      <c r="R13" s="464">
        <f t="shared" si="1"/>
        <v>0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357" t="s">
        <v>403</v>
      </c>
      <c r="B14" s="357" t="s">
        <v>404</v>
      </c>
      <c r="C14" s="358" t="s">
        <v>405</v>
      </c>
      <c r="D14" s="223">
        <v>89</v>
      </c>
      <c r="E14" s="223"/>
      <c r="F14" s="223"/>
      <c r="G14" s="464">
        <f t="shared" si="2"/>
        <v>89</v>
      </c>
      <c r="H14" s="114"/>
      <c r="I14" s="114"/>
      <c r="J14" s="464">
        <f t="shared" si="3"/>
        <v>89</v>
      </c>
      <c r="K14" s="466">
        <v>89</v>
      </c>
      <c r="L14" s="466"/>
      <c r="M14" s="466"/>
      <c r="N14" s="464">
        <f t="shared" si="4"/>
        <v>89</v>
      </c>
      <c r="O14" s="114"/>
      <c r="P14" s="114"/>
      <c r="Q14" s="464">
        <f t="shared" si="0"/>
        <v>89</v>
      </c>
      <c r="R14" s="464">
        <f t="shared" si="1"/>
        <v>0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24" customHeight="1">
      <c r="A15" s="357" t="s">
        <v>406</v>
      </c>
      <c r="B15" s="359" t="s">
        <v>407</v>
      </c>
      <c r="C15" s="358" t="s">
        <v>408</v>
      </c>
      <c r="D15" s="223">
        <v>4</v>
      </c>
      <c r="E15" s="223"/>
      <c r="F15" s="223"/>
      <c r="G15" s="464">
        <f t="shared" si="2"/>
        <v>4</v>
      </c>
      <c r="H15" s="114"/>
      <c r="I15" s="114"/>
      <c r="J15" s="464">
        <f t="shared" si="3"/>
        <v>4</v>
      </c>
      <c r="K15" s="466"/>
      <c r="L15" s="466"/>
      <c r="M15" s="466"/>
      <c r="N15" s="464">
        <f t="shared" si="4"/>
        <v>0</v>
      </c>
      <c r="O15" s="114"/>
      <c r="P15" s="114"/>
      <c r="Q15" s="464">
        <f aca="true" t="shared" si="5" ref="Q15:Q25">N15+O15-P15</f>
        <v>0</v>
      </c>
      <c r="R15" s="464">
        <f aca="true" t="shared" si="6" ref="R15:R25">J15-Q15</f>
        <v>4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357" t="s">
        <v>409</v>
      </c>
      <c r="B16" s="226" t="s">
        <v>410</v>
      </c>
      <c r="C16" s="358" t="s">
        <v>411</v>
      </c>
      <c r="D16" s="223">
        <v>0</v>
      </c>
      <c r="E16" s="223"/>
      <c r="F16" s="223"/>
      <c r="G16" s="464">
        <f t="shared" si="2"/>
        <v>0</v>
      </c>
      <c r="H16" s="114"/>
      <c r="I16" s="114"/>
      <c r="J16" s="464">
        <f t="shared" si="3"/>
        <v>0</v>
      </c>
      <c r="K16" s="466"/>
      <c r="L16" s="466"/>
      <c r="M16" s="466"/>
      <c r="N16" s="464">
        <f t="shared" si="4"/>
        <v>0</v>
      </c>
      <c r="O16" s="114"/>
      <c r="P16" s="114"/>
      <c r="Q16" s="464">
        <f t="shared" si="5"/>
        <v>0</v>
      </c>
      <c r="R16" s="464">
        <f t="shared" si="6"/>
        <v>0</v>
      </c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357"/>
      <c r="B17" s="360" t="s">
        <v>412</v>
      </c>
      <c r="C17" s="361" t="s">
        <v>413</v>
      </c>
      <c r="D17" s="374">
        <f>SUM(D9:D16)</f>
        <v>1125</v>
      </c>
      <c r="E17" s="374">
        <f aca="true" t="shared" si="7" ref="E17:P17">SUM(E9:E16)</f>
        <v>0</v>
      </c>
      <c r="F17" s="374">
        <f t="shared" si="7"/>
        <v>0</v>
      </c>
      <c r="G17" s="464">
        <f t="shared" si="2"/>
        <v>1125</v>
      </c>
      <c r="H17" s="123">
        <f t="shared" si="7"/>
        <v>0</v>
      </c>
      <c r="I17" s="123">
        <f t="shared" si="7"/>
        <v>0</v>
      </c>
      <c r="J17" s="464">
        <f t="shared" si="3"/>
        <v>1125</v>
      </c>
      <c r="K17" s="470">
        <f t="shared" si="7"/>
        <v>517</v>
      </c>
      <c r="L17" s="470">
        <f t="shared" si="7"/>
        <v>18</v>
      </c>
      <c r="M17" s="470">
        <f t="shared" si="7"/>
        <v>0</v>
      </c>
      <c r="N17" s="464">
        <f t="shared" si="4"/>
        <v>535</v>
      </c>
      <c r="O17" s="123">
        <f t="shared" si="7"/>
        <v>0</v>
      </c>
      <c r="P17" s="123">
        <f t="shared" si="7"/>
        <v>0</v>
      </c>
      <c r="Q17" s="464">
        <f t="shared" si="5"/>
        <v>535</v>
      </c>
      <c r="R17" s="464">
        <f>SUM(R9:R16)</f>
        <v>590</v>
      </c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362" t="s">
        <v>414</v>
      </c>
      <c r="B18" s="363" t="s">
        <v>415</v>
      </c>
      <c r="C18" s="361" t="s">
        <v>416</v>
      </c>
      <c r="D18" s="221"/>
      <c r="E18" s="221"/>
      <c r="F18" s="221"/>
      <c r="G18" s="464">
        <f t="shared" si="2"/>
        <v>0</v>
      </c>
      <c r="H18" s="112"/>
      <c r="I18" s="112"/>
      <c r="J18" s="464">
        <f t="shared" si="3"/>
        <v>0</v>
      </c>
      <c r="K18" s="467"/>
      <c r="L18" s="467"/>
      <c r="M18" s="467"/>
      <c r="N18" s="464">
        <f t="shared" si="4"/>
        <v>0</v>
      </c>
      <c r="O18" s="112"/>
      <c r="P18" s="112"/>
      <c r="Q18" s="464">
        <f t="shared" si="5"/>
        <v>0</v>
      </c>
      <c r="R18" s="464">
        <f t="shared" si="6"/>
        <v>0</v>
      </c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 customHeight="1">
      <c r="A19" s="364" t="s">
        <v>417</v>
      </c>
      <c r="B19" s="363" t="s">
        <v>418</v>
      </c>
      <c r="C19" s="361" t="s">
        <v>419</v>
      </c>
      <c r="D19" s="491">
        <v>21</v>
      </c>
      <c r="E19" s="223"/>
      <c r="F19" s="221"/>
      <c r="G19" s="464">
        <f t="shared" si="2"/>
        <v>21</v>
      </c>
      <c r="H19" s="112"/>
      <c r="I19" s="112"/>
      <c r="J19" s="464">
        <f t="shared" si="3"/>
        <v>21</v>
      </c>
      <c r="K19" s="467"/>
      <c r="L19" s="467"/>
      <c r="M19" s="467"/>
      <c r="N19" s="464">
        <f t="shared" si="4"/>
        <v>0</v>
      </c>
      <c r="O19" s="112"/>
      <c r="P19" s="112"/>
      <c r="Q19" s="464">
        <f t="shared" si="5"/>
        <v>0</v>
      </c>
      <c r="R19" s="464">
        <f t="shared" si="6"/>
        <v>21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 customHeight="1">
      <c r="A20" s="365" t="s">
        <v>420</v>
      </c>
      <c r="B20" s="354" t="s">
        <v>421</v>
      </c>
      <c r="C20" s="358"/>
      <c r="D20" s="222"/>
      <c r="E20" s="222"/>
      <c r="F20" s="222"/>
      <c r="G20" s="464">
        <f t="shared" si="2"/>
        <v>0</v>
      </c>
      <c r="H20" s="113"/>
      <c r="I20" s="113"/>
      <c r="J20" s="464">
        <f t="shared" si="3"/>
        <v>0</v>
      </c>
      <c r="K20" s="468"/>
      <c r="L20" s="468"/>
      <c r="M20" s="468"/>
      <c r="N20" s="464">
        <f t="shared" si="4"/>
        <v>0</v>
      </c>
      <c r="O20" s="113"/>
      <c r="P20" s="113"/>
      <c r="Q20" s="464">
        <f t="shared" si="5"/>
        <v>0</v>
      </c>
      <c r="R20" s="464">
        <f t="shared" si="6"/>
        <v>0</v>
      </c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357" t="s">
        <v>388</v>
      </c>
      <c r="B21" s="357" t="s">
        <v>422</v>
      </c>
      <c r="C21" s="358" t="s">
        <v>423</v>
      </c>
      <c r="D21" s="223"/>
      <c r="E21" s="223"/>
      <c r="F21" s="223"/>
      <c r="G21" s="464">
        <f t="shared" si="2"/>
        <v>0</v>
      </c>
      <c r="H21" s="114"/>
      <c r="I21" s="114"/>
      <c r="J21" s="464">
        <f t="shared" si="3"/>
        <v>0</v>
      </c>
      <c r="K21" s="466"/>
      <c r="L21" s="466"/>
      <c r="M21" s="466"/>
      <c r="N21" s="464">
        <f t="shared" si="4"/>
        <v>0</v>
      </c>
      <c r="O21" s="114"/>
      <c r="P21" s="114"/>
      <c r="Q21" s="464">
        <f t="shared" si="5"/>
        <v>0</v>
      </c>
      <c r="R21" s="464">
        <f t="shared" si="6"/>
        <v>0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357" t="s">
        <v>391</v>
      </c>
      <c r="B22" s="357" t="s">
        <v>424</v>
      </c>
      <c r="C22" s="358" t="s">
        <v>425</v>
      </c>
      <c r="D22" s="223">
        <v>3</v>
      </c>
      <c r="E22" s="223"/>
      <c r="F22" s="223"/>
      <c r="G22" s="464">
        <f t="shared" si="2"/>
        <v>3</v>
      </c>
      <c r="H22" s="114"/>
      <c r="I22" s="114"/>
      <c r="J22" s="464">
        <f t="shared" si="3"/>
        <v>3</v>
      </c>
      <c r="K22" s="466">
        <v>3</v>
      </c>
      <c r="L22" s="466"/>
      <c r="M22" s="466"/>
      <c r="N22" s="464">
        <f t="shared" si="4"/>
        <v>3</v>
      </c>
      <c r="O22" s="114"/>
      <c r="P22" s="114"/>
      <c r="Q22" s="464">
        <f t="shared" si="5"/>
        <v>3</v>
      </c>
      <c r="R22" s="464">
        <f t="shared" si="6"/>
        <v>0</v>
      </c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366" t="s">
        <v>394</v>
      </c>
      <c r="B23" s="366" t="s">
        <v>426</v>
      </c>
      <c r="C23" s="358" t="s">
        <v>427</v>
      </c>
      <c r="D23" s="223"/>
      <c r="E23" s="223"/>
      <c r="F23" s="223"/>
      <c r="G23" s="464">
        <f t="shared" si="2"/>
        <v>0</v>
      </c>
      <c r="H23" s="114"/>
      <c r="I23" s="114"/>
      <c r="J23" s="464">
        <f t="shared" si="3"/>
        <v>0</v>
      </c>
      <c r="K23" s="466"/>
      <c r="L23" s="466"/>
      <c r="M23" s="466"/>
      <c r="N23" s="464">
        <f t="shared" si="4"/>
        <v>0</v>
      </c>
      <c r="O23" s="114"/>
      <c r="P23" s="114"/>
      <c r="Q23" s="464">
        <f t="shared" si="5"/>
        <v>0</v>
      </c>
      <c r="R23" s="464">
        <f t="shared" si="6"/>
        <v>0</v>
      </c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357" t="s">
        <v>397</v>
      </c>
      <c r="B24" s="367" t="s">
        <v>410</v>
      </c>
      <c r="C24" s="358" t="s">
        <v>428</v>
      </c>
      <c r="D24" s="223"/>
      <c r="E24" s="223"/>
      <c r="F24" s="223"/>
      <c r="G24" s="464">
        <f t="shared" si="2"/>
        <v>0</v>
      </c>
      <c r="H24" s="114"/>
      <c r="I24" s="114"/>
      <c r="J24" s="464">
        <f t="shared" si="3"/>
        <v>0</v>
      </c>
      <c r="K24" s="466"/>
      <c r="L24" s="466"/>
      <c r="M24" s="466"/>
      <c r="N24" s="464">
        <f t="shared" si="4"/>
        <v>0</v>
      </c>
      <c r="O24" s="114"/>
      <c r="P24" s="114"/>
      <c r="Q24" s="464">
        <f t="shared" si="5"/>
        <v>0</v>
      </c>
      <c r="R24" s="464">
        <f t="shared" si="6"/>
        <v>0</v>
      </c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357"/>
      <c r="B25" s="360" t="s">
        <v>429</v>
      </c>
      <c r="C25" s="368" t="s">
        <v>430</v>
      </c>
      <c r="D25" s="471">
        <f>SUM(D21:D24)</f>
        <v>3</v>
      </c>
      <c r="E25" s="471">
        <f aca="true" t="shared" si="8" ref="E25:P25">SUM(E21:E24)</f>
        <v>0</v>
      </c>
      <c r="F25" s="471">
        <f t="shared" si="8"/>
        <v>0</v>
      </c>
      <c r="G25" s="465">
        <f t="shared" si="2"/>
        <v>3</v>
      </c>
      <c r="H25" s="115">
        <f t="shared" si="8"/>
        <v>0</v>
      </c>
      <c r="I25" s="115">
        <f t="shared" si="8"/>
        <v>0</v>
      </c>
      <c r="J25" s="465">
        <f t="shared" si="3"/>
        <v>3</v>
      </c>
      <c r="K25" s="469">
        <f t="shared" si="8"/>
        <v>3</v>
      </c>
      <c r="L25" s="469">
        <f t="shared" si="8"/>
        <v>0</v>
      </c>
      <c r="M25" s="469">
        <f t="shared" si="8"/>
        <v>0</v>
      </c>
      <c r="N25" s="465">
        <f t="shared" si="4"/>
        <v>3</v>
      </c>
      <c r="O25" s="115">
        <f t="shared" si="8"/>
        <v>0</v>
      </c>
      <c r="P25" s="115">
        <f t="shared" si="8"/>
        <v>0</v>
      </c>
      <c r="Q25" s="465">
        <f t="shared" si="5"/>
        <v>3</v>
      </c>
      <c r="R25" s="465">
        <f t="shared" si="6"/>
        <v>0</v>
      </c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18" ht="24" customHeight="1">
      <c r="A26" s="365" t="s">
        <v>431</v>
      </c>
      <c r="B26" s="369" t="s">
        <v>432</v>
      </c>
      <c r="C26" s="370"/>
      <c r="D26" s="224"/>
      <c r="E26" s="224"/>
      <c r="F26" s="224"/>
      <c r="G26" s="118"/>
      <c r="H26" s="117"/>
      <c r="I26" s="117"/>
      <c r="J26" s="118"/>
      <c r="K26" s="117"/>
      <c r="L26" s="117"/>
      <c r="M26" s="117"/>
      <c r="N26" s="118"/>
      <c r="O26" s="117"/>
      <c r="P26" s="117"/>
      <c r="Q26" s="118"/>
      <c r="R26" s="375"/>
    </row>
    <row r="27" spans="1:28" ht="24">
      <c r="A27" s="357" t="s">
        <v>388</v>
      </c>
      <c r="B27" s="371" t="s">
        <v>433</v>
      </c>
      <c r="C27" s="372" t="s">
        <v>434</v>
      </c>
      <c r="D27" s="225">
        <f>SUM(D28:D31)</f>
        <v>1736</v>
      </c>
      <c r="E27" s="225">
        <f aca="true" t="shared" si="9" ref="E27:P27">SUM(E28:E31)</f>
        <v>0</v>
      </c>
      <c r="F27" s="225">
        <f t="shared" si="9"/>
        <v>0</v>
      </c>
      <c r="G27" s="472">
        <f t="shared" si="2"/>
        <v>1736</v>
      </c>
      <c r="H27" s="119">
        <f t="shared" si="9"/>
        <v>0</v>
      </c>
      <c r="I27" s="119">
        <f t="shared" si="9"/>
        <v>0</v>
      </c>
      <c r="J27" s="472">
        <f t="shared" si="3"/>
        <v>1736</v>
      </c>
      <c r="K27" s="119">
        <f t="shared" si="9"/>
        <v>0</v>
      </c>
      <c r="L27" s="119">
        <f t="shared" si="9"/>
        <v>0</v>
      </c>
      <c r="M27" s="119">
        <f t="shared" si="9"/>
        <v>0</v>
      </c>
      <c r="N27" s="472">
        <f t="shared" si="4"/>
        <v>0</v>
      </c>
      <c r="O27" s="119">
        <f t="shared" si="9"/>
        <v>0</v>
      </c>
      <c r="P27" s="119">
        <f t="shared" si="9"/>
        <v>0</v>
      </c>
      <c r="Q27" s="472">
        <f>N27+O27-P27</f>
        <v>0</v>
      </c>
      <c r="R27" s="472">
        <f>J27-Q27</f>
        <v>1736</v>
      </c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2">
      <c r="A28" s="357"/>
      <c r="B28" s="357" t="s">
        <v>57</v>
      </c>
      <c r="C28" s="358" t="s">
        <v>435</v>
      </c>
      <c r="D28" s="223">
        <v>1736</v>
      </c>
      <c r="E28" s="223"/>
      <c r="F28" s="223"/>
      <c r="G28" s="464">
        <f t="shared" si="2"/>
        <v>1736</v>
      </c>
      <c r="H28" s="114"/>
      <c r="I28" s="114"/>
      <c r="J28" s="464">
        <f t="shared" si="3"/>
        <v>1736</v>
      </c>
      <c r="K28" s="120"/>
      <c r="L28" s="120"/>
      <c r="M28" s="120"/>
      <c r="N28" s="464">
        <f t="shared" si="4"/>
        <v>0</v>
      </c>
      <c r="O28" s="120"/>
      <c r="P28" s="120"/>
      <c r="Q28" s="464">
        <f aca="true" t="shared" si="10" ref="Q28:Q40">N28+O28-P28</f>
        <v>0</v>
      </c>
      <c r="R28" s="464">
        <f aca="true" t="shared" si="11" ref="R28:R40">J28-Q28</f>
        <v>1736</v>
      </c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2">
      <c r="A29" s="357"/>
      <c r="B29" s="357" t="s">
        <v>58</v>
      </c>
      <c r="C29" s="358" t="s">
        <v>436</v>
      </c>
      <c r="D29" s="223"/>
      <c r="E29" s="223"/>
      <c r="F29" s="223"/>
      <c r="G29" s="464">
        <f t="shared" si="2"/>
        <v>0</v>
      </c>
      <c r="H29" s="120"/>
      <c r="I29" s="120"/>
      <c r="J29" s="464">
        <f t="shared" si="3"/>
        <v>0</v>
      </c>
      <c r="K29" s="120"/>
      <c r="L29" s="120"/>
      <c r="M29" s="120"/>
      <c r="N29" s="464">
        <f t="shared" si="4"/>
        <v>0</v>
      </c>
      <c r="O29" s="120"/>
      <c r="P29" s="120"/>
      <c r="Q29" s="464">
        <f t="shared" si="10"/>
        <v>0</v>
      </c>
      <c r="R29" s="464">
        <f t="shared" si="11"/>
        <v>0</v>
      </c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12">
      <c r="A30" s="357"/>
      <c r="B30" s="357" t="s">
        <v>61</v>
      </c>
      <c r="C30" s="358" t="s">
        <v>437</v>
      </c>
      <c r="D30" s="223"/>
      <c r="E30" s="223"/>
      <c r="F30" s="223"/>
      <c r="G30" s="464">
        <f t="shared" si="2"/>
        <v>0</v>
      </c>
      <c r="H30" s="120"/>
      <c r="I30" s="120"/>
      <c r="J30" s="464">
        <f t="shared" si="3"/>
        <v>0</v>
      </c>
      <c r="K30" s="120"/>
      <c r="L30" s="120"/>
      <c r="M30" s="120"/>
      <c r="N30" s="464">
        <f t="shared" si="4"/>
        <v>0</v>
      </c>
      <c r="O30" s="120"/>
      <c r="P30" s="120"/>
      <c r="Q30" s="464">
        <f t="shared" si="10"/>
        <v>0</v>
      </c>
      <c r="R30" s="464">
        <f t="shared" si="11"/>
        <v>0</v>
      </c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2">
      <c r="A31" s="357"/>
      <c r="B31" s="357" t="s">
        <v>62</v>
      </c>
      <c r="C31" s="358" t="s">
        <v>438</v>
      </c>
      <c r="D31" s="223"/>
      <c r="E31" s="223"/>
      <c r="F31" s="223"/>
      <c r="G31" s="464">
        <f t="shared" si="2"/>
        <v>0</v>
      </c>
      <c r="H31" s="120"/>
      <c r="I31" s="120"/>
      <c r="J31" s="464">
        <f t="shared" si="3"/>
        <v>0</v>
      </c>
      <c r="K31" s="120"/>
      <c r="L31" s="120"/>
      <c r="M31" s="120"/>
      <c r="N31" s="464">
        <f t="shared" si="4"/>
        <v>0</v>
      </c>
      <c r="O31" s="120"/>
      <c r="P31" s="120"/>
      <c r="Q31" s="464">
        <f t="shared" si="10"/>
        <v>0</v>
      </c>
      <c r="R31" s="464">
        <f t="shared" si="11"/>
        <v>0</v>
      </c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2">
      <c r="A32" s="357" t="s">
        <v>391</v>
      </c>
      <c r="B32" s="371" t="s">
        <v>439</v>
      </c>
      <c r="C32" s="358" t="s">
        <v>440</v>
      </c>
      <c r="D32" s="226">
        <f>SUM(D33:D36)</f>
        <v>0</v>
      </c>
      <c r="E32" s="226">
        <f aca="true" t="shared" si="12" ref="E32:P32">SUM(E33:E36)</f>
        <v>0</v>
      </c>
      <c r="F32" s="226">
        <f t="shared" si="12"/>
        <v>0</v>
      </c>
      <c r="G32" s="464">
        <f t="shared" si="2"/>
        <v>0</v>
      </c>
      <c r="H32" s="121">
        <f t="shared" si="12"/>
        <v>0</v>
      </c>
      <c r="I32" s="121">
        <f t="shared" si="12"/>
        <v>0</v>
      </c>
      <c r="J32" s="464">
        <f t="shared" si="3"/>
        <v>0</v>
      </c>
      <c r="K32" s="121">
        <f t="shared" si="12"/>
        <v>0</v>
      </c>
      <c r="L32" s="121">
        <f t="shared" si="12"/>
        <v>0</v>
      </c>
      <c r="M32" s="121">
        <f t="shared" si="12"/>
        <v>0</v>
      </c>
      <c r="N32" s="464">
        <f t="shared" si="4"/>
        <v>0</v>
      </c>
      <c r="O32" s="121">
        <f t="shared" si="12"/>
        <v>0</v>
      </c>
      <c r="P32" s="121">
        <f t="shared" si="12"/>
        <v>0</v>
      </c>
      <c r="Q32" s="464">
        <f t="shared" si="10"/>
        <v>0</v>
      </c>
      <c r="R32" s="464">
        <f t="shared" si="11"/>
        <v>0</v>
      </c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2">
      <c r="A33" s="357"/>
      <c r="B33" s="373" t="s">
        <v>65</v>
      </c>
      <c r="C33" s="358" t="s">
        <v>441</v>
      </c>
      <c r="D33" s="223"/>
      <c r="E33" s="223"/>
      <c r="F33" s="223"/>
      <c r="G33" s="464">
        <f t="shared" si="2"/>
        <v>0</v>
      </c>
      <c r="H33" s="120"/>
      <c r="I33" s="120"/>
      <c r="J33" s="464">
        <f t="shared" si="3"/>
        <v>0</v>
      </c>
      <c r="K33" s="120"/>
      <c r="L33" s="120"/>
      <c r="M33" s="120"/>
      <c r="N33" s="464">
        <f t="shared" si="4"/>
        <v>0</v>
      </c>
      <c r="O33" s="120"/>
      <c r="P33" s="120"/>
      <c r="Q33" s="464">
        <f t="shared" si="10"/>
        <v>0</v>
      </c>
      <c r="R33" s="464">
        <f t="shared" si="11"/>
        <v>0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2">
      <c r="A34" s="357"/>
      <c r="B34" s="373" t="s">
        <v>442</v>
      </c>
      <c r="C34" s="358" t="s">
        <v>443</v>
      </c>
      <c r="D34" s="223"/>
      <c r="E34" s="223"/>
      <c r="F34" s="223"/>
      <c r="G34" s="464">
        <f t="shared" si="2"/>
        <v>0</v>
      </c>
      <c r="H34" s="120"/>
      <c r="I34" s="120"/>
      <c r="J34" s="464">
        <f t="shared" si="3"/>
        <v>0</v>
      </c>
      <c r="K34" s="120"/>
      <c r="L34" s="120"/>
      <c r="M34" s="120"/>
      <c r="N34" s="464">
        <f t="shared" si="4"/>
        <v>0</v>
      </c>
      <c r="O34" s="120"/>
      <c r="P34" s="120"/>
      <c r="Q34" s="464">
        <f t="shared" si="10"/>
        <v>0</v>
      </c>
      <c r="R34" s="464">
        <f t="shared" si="11"/>
        <v>0</v>
      </c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">
      <c r="A35" s="357"/>
      <c r="B35" s="373" t="s">
        <v>444</v>
      </c>
      <c r="C35" s="358" t="s">
        <v>445</v>
      </c>
      <c r="D35" s="223"/>
      <c r="E35" s="223"/>
      <c r="F35" s="223"/>
      <c r="G35" s="464">
        <f t="shared" si="2"/>
        <v>0</v>
      </c>
      <c r="H35" s="120"/>
      <c r="I35" s="120"/>
      <c r="J35" s="464">
        <f t="shared" si="3"/>
        <v>0</v>
      </c>
      <c r="K35" s="120"/>
      <c r="L35" s="120"/>
      <c r="M35" s="120"/>
      <c r="N35" s="464">
        <f t="shared" si="4"/>
        <v>0</v>
      </c>
      <c r="O35" s="120"/>
      <c r="P35" s="120"/>
      <c r="Q35" s="464">
        <f t="shared" si="10"/>
        <v>0</v>
      </c>
      <c r="R35" s="464">
        <f t="shared" si="11"/>
        <v>0</v>
      </c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24">
      <c r="A36" s="357"/>
      <c r="B36" s="373" t="s">
        <v>446</v>
      </c>
      <c r="C36" s="358" t="s">
        <v>447</v>
      </c>
      <c r="D36" s="223"/>
      <c r="E36" s="223"/>
      <c r="F36" s="223"/>
      <c r="G36" s="464">
        <f t="shared" si="2"/>
        <v>0</v>
      </c>
      <c r="H36" s="120"/>
      <c r="I36" s="120"/>
      <c r="J36" s="464">
        <f t="shared" si="3"/>
        <v>0</v>
      </c>
      <c r="K36" s="120"/>
      <c r="L36" s="120"/>
      <c r="M36" s="120"/>
      <c r="N36" s="464">
        <f t="shared" si="4"/>
        <v>0</v>
      </c>
      <c r="O36" s="120"/>
      <c r="P36" s="120"/>
      <c r="Q36" s="464">
        <f t="shared" si="10"/>
        <v>0</v>
      </c>
      <c r="R36" s="464">
        <f t="shared" si="11"/>
        <v>0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2">
      <c r="A37" s="357" t="s">
        <v>394</v>
      </c>
      <c r="B37" s="373" t="s">
        <v>410</v>
      </c>
      <c r="C37" s="358" t="s">
        <v>448</v>
      </c>
      <c r="D37" s="223"/>
      <c r="E37" s="223"/>
      <c r="F37" s="223"/>
      <c r="G37" s="464">
        <f t="shared" si="2"/>
        <v>0</v>
      </c>
      <c r="H37" s="120"/>
      <c r="I37" s="120"/>
      <c r="J37" s="464">
        <f t="shared" si="3"/>
        <v>0</v>
      </c>
      <c r="K37" s="120"/>
      <c r="L37" s="120"/>
      <c r="M37" s="120"/>
      <c r="N37" s="464">
        <f t="shared" si="4"/>
        <v>0</v>
      </c>
      <c r="O37" s="120"/>
      <c r="P37" s="120"/>
      <c r="Q37" s="464">
        <f t="shared" si="10"/>
        <v>0</v>
      </c>
      <c r="R37" s="464">
        <f t="shared" si="11"/>
        <v>0</v>
      </c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2">
      <c r="A38" s="357"/>
      <c r="B38" s="360" t="s">
        <v>449</v>
      </c>
      <c r="C38" s="361" t="s">
        <v>450</v>
      </c>
      <c r="D38" s="374">
        <f>D27+D32+D37</f>
        <v>1736</v>
      </c>
      <c r="E38" s="374">
        <f aca="true" t="shared" si="13" ref="E38:P38">E27+E32+E37</f>
        <v>0</v>
      </c>
      <c r="F38" s="227">
        <f t="shared" si="13"/>
        <v>0</v>
      </c>
      <c r="G38" s="464">
        <f t="shared" si="2"/>
        <v>1736</v>
      </c>
      <c r="H38" s="123">
        <f t="shared" si="13"/>
        <v>0</v>
      </c>
      <c r="I38" s="123">
        <f t="shared" si="13"/>
        <v>0</v>
      </c>
      <c r="J38" s="464">
        <f t="shared" si="3"/>
        <v>1736</v>
      </c>
      <c r="K38" s="123">
        <f t="shared" si="13"/>
        <v>0</v>
      </c>
      <c r="L38" s="123">
        <f t="shared" si="13"/>
        <v>0</v>
      </c>
      <c r="M38" s="123">
        <f t="shared" si="13"/>
        <v>0</v>
      </c>
      <c r="N38" s="464">
        <f t="shared" si="4"/>
        <v>0</v>
      </c>
      <c r="O38" s="123">
        <f t="shared" si="13"/>
        <v>0</v>
      </c>
      <c r="P38" s="123">
        <f t="shared" si="13"/>
        <v>0</v>
      </c>
      <c r="Q38" s="464">
        <f t="shared" si="10"/>
        <v>0</v>
      </c>
      <c r="R38" s="464">
        <f t="shared" si="11"/>
        <v>1736</v>
      </c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2">
      <c r="A39" s="362" t="s">
        <v>451</v>
      </c>
      <c r="B39" s="362" t="s">
        <v>452</v>
      </c>
      <c r="C39" s="361" t="s">
        <v>453</v>
      </c>
      <c r="D39" s="223"/>
      <c r="E39" s="223"/>
      <c r="F39" s="223"/>
      <c r="G39" s="122">
        <f t="shared" si="2"/>
        <v>0</v>
      </c>
      <c r="H39" s="120"/>
      <c r="I39" s="120"/>
      <c r="J39" s="122">
        <f t="shared" si="3"/>
        <v>0</v>
      </c>
      <c r="K39" s="120"/>
      <c r="L39" s="120"/>
      <c r="M39" s="120"/>
      <c r="N39" s="464">
        <f t="shared" si="4"/>
        <v>0</v>
      </c>
      <c r="O39" s="120"/>
      <c r="P39" s="120"/>
      <c r="Q39" s="464">
        <f t="shared" si="10"/>
        <v>0</v>
      </c>
      <c r="R39" s="464">
        <f t="shared" si="11"/>
        <v>0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2">
      <c r="A40" s="357"/>
      <c r="B40" s="362" t="s">
        <v>454</v>
      </c>
      <c r="C40" s="350" t="s">
        <v>455</v>
      </c>
      <c r="D40" s="490">
        <f>D17+D19+D25+D38+D39</f>
        <v>2885</v>
      </c>
      <c r="E40" s="374">
        <f aca="true" t="shared" si="14" ref="E40:P40">E17++E25+E38+E39</f>
        <v>0</v>
      </c>
      <c r="F40" s="374">
        <f t="shared" si="14"/>
        <v>0</v>
      </c>
      <c r="G40" s="464">
        <f t="shared" si="2"/>
        <v>2885</v>
      </c>
      <c r="H40" s="349">
        <f t="shared" si="14"/>
        <v>0</v>
      </c>
      <c r="I40" s="349">
        <f t="shared" si="14"/>
        <v>0</v>
      </c>
      <c r="J40" s="464">
        <f t="shared" si="3"/>
        <v>2885</v>
      </c>
      <c r="K40" s="470">
        <f t="shared" si="14"/>
        <v>520</v>
      </c>
      <c r="L40" s="470">
        <f t="shared" si="14"/>
        <v>18</v>
      </c>
      <c r="M40" s="470">
        <f t="shared" si="14"/>
        <v>0</v>
      </c>
      <c r="N40" s="492">
        <f t="shared" si="4"/>
        <v>538</v>
      </c>
      <c r="O40" s="349">
        <f t="shared" si="14"/>
        <v>0</v>
      </c>
      <c r="P40" s="349">
        <f t="shared" si="14"/>
        <v>0</v>
      </c>
      <c r="Q40" s="464">
        <f t="shared" si="10"/>
        <v>538</v>
      </c>
      <c r="R40" s="464">
        <f t="shared" si="11"/>
        <v>2347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18" ht="12">
      <c r="A41" s="336"/>
      <c r="B41" s="336"/>
      <c r="C41" s="336"/>
      <c r="D41" s="376"/>
      <c r="E41" s="376"/>
      <c r="F41" s="376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</row>
    <row r="42" spans="1:18" ht="12">
      <c r="A42" s="336"/>
      <c r="B42" s="336" t="s">
        <v>456</v>
      </c>
      <c r="C42" s="336"/>
      <c r="D42" s="343"/>
      <c r="E42" s="343"/>
      <c r="F42" s="343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6"/>
      <c r="B43" s="336"/>
      <c r="C43" s="336"/>
      <c r="D43" s="343"/>
      <c r="E43" s="343"/>
      <c r="F43" s="343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6"/>
      <c r="B44" s="344" t="s">
        <v>880</v>
      </c>
      <c r="C44" s="344"/>
      <c r="D44" s="345"/>
      <c r="E44" s="345"/>
      <c r="F44" s="345"/>
      <c r="G44" s="336"/>
      <c r="H44" s="346" t="s">
        <v>457</v>
      </c>
      <c r="I44" s="346"/>
      <c r="J44" s="346"/>
      <c r="K44" s="336"/>
      <c r="L44" s="336"/>
      <c r="M44" s="336"/>
      <c r="N44" s="336"/>
      <c r="O44" s="336"/>
      <c r="P44" s="335" t="s">
        <v>705</v>
      </c>
      <c r="Q44" s="335"/>
      <c r="R44" s="335"/>
    </row>
    <row r="45" spans="1:18" ht="12">
      <c r="A45" s="337"/>
      <c r="B45" s="337"/>
      <c r="C45" s="337"/>
      <c r="D45" s="347"/>
      <c r="E45" s="347"/>
      <c r="F45" s="347"/>
      <c r="G45" s="337"/>
      <c r="H45" s="337"/>
      <c r="I45" s="334" t="s">
        <v>716</v>
      </c>
      <c r="J45" s="337" t="s">
        <v>721</v>
      </c>
      <c r="K45" s="337"/>
      <c r="L45" s="337"/>
      <c r="M45" s="337"/>
      <c r="N45" s="337"/>
      <c r="O45" s="337"/>
      <c r="P45" s="337"/>
      <c r="Q45" s="334" t="s">
        <v>704</v>
      </c>
      <c r="R45" s="337"/>
    </row>
    <row r="46" spans="1:18" ht="12">
      <c r="A46" s="337"/>
      <c r="B46" s="337"/>
      <c r="C46" s="337"/>
      <c r="D46" s="347"/>
      <c r="E46" s="347"/>
      <c r="F46" s="34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">
      <c r="A47" s="337"/>
      <c r="B47" s="337"/>
      <c r="C47" s="337"/>
      <c r="D47" s="347"/>
      <c r="E47" s="347"/>
      <c r="F47" s="34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2">
      <c r="A48" s="337"/>
      <c r="B48" s="337"/>
      <c r="C48" s="337"/>
      <c r="D48" s="347"/>
      <c r="E48" s="347"/>
      <c r="F48" s="34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2">
      <c r="A49" s="337"/>
      <c r="B49" s="337"/>
      <c r="C49" s="337"/>
      <c r="D49" s="347"/>
      <c r="E49" s="347"/>
      <c r="F49" s="34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2">
      <c r="A50" s="337"/>
      <c r="B50" s="337"/>
      <c r="C50" s="337"/>
      <c r="D50" s="347"/>
      <c r="E50" s="347"/>
      <c r="F50" s="34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2">
      <c r="D51" s="228"/>
      <c r="E51" s="228"/>
      <c r="F51" s="228"/>
    </row>
    <row r="52" spans="4:6" ht="12">
      <c r="D52" s="228"/>
      <c r="E52" s="228"/>
      <c r="F52" s="228"/>
    </row>
    <row r="53" spans="4:6" ht="12">
      <c r="D53" s="228"/>
      <c r="E53" s="228"/>
      <c r="F53" s="228"/>
    </row>
    <row r="54" spans="4:6" ht="12">
      <c r="D54" s="228"/>
      <c r="E54" s="228"/>
      <c r="F54" s="228"/>
    </row>
    <row r="55" spans="4:6" ht="12">
      <c r="D55" s="228"/>
      <c r="E55" s="228"/>
      <c r="F55" s="228"/>
    </row>
    <row r="56" spans="4:6" ht="12">
      <c r="D56" s="228"/>
      <c r="E56" s="228"/>
      <c r="F56" s="228"/>
    </row>
    <row r="57" spans="4:6" ht="12">
      <c r="D57" s="228"/>
      <c r="E57" s="228"/>
      <c r="F57" s="228"/>
    </row>
    <row r="58" spans="4:6" ht="12">
      <c r="D58" s="228"/>
      <c r="E58" s="228"/>
      <c r="F58" s="228"/>
    </row>
    <row r="59" spans="4:6" ht="12">
      <c r="D59" s="228"/>
      <c r="E59" s="228"/>
      <c r="F59" s="228"/>
    </row>
    <row r="60" spans="4:6" ht="12">
      <c r="D60" s="228"/>
      <c r="E60" s="228"/>
      <c r="F60" s="228"/>
    </row>
    <row r="61" spans="4:6" ht="12">
      <c r="D61" s="228"/>
      <c r="E61" s="228"/>
      <c r="F61" s="228"/>
    </row>
    <row r="62" spans="4:6" ht="12">
      <c r="D62" s="228"/>
      <c r="E62" s="228"/>
      <c r="F62" s="228"/>
    </row>
    <row r="63" spans="4:6" ht="12">
      <c r="D63" s="228"/>
      <c r="E63" s="228"/>
      <c r="F63" s="228"/>
    </row>
    <row r="64" spans="4:6" ht="12">
      <c r="D64" s="228"/>
      <c r="E64" s="228"/>
      <c r="F64" s="228"/>
    </row>
    <row r="65" spans="4:6" ht="12">
      <c r="D65" s="228"/>
      <c r="E65" s="228"/>
      <c r="F65" s="228"/>
    </row>
    <row r="66" spans="4:6" ht="12">
      <c r="D66" s="228"/>
      <c r="E66" s="228"/>
      <c r="F66" s="228"/>
    </row>
    <row r="67" spans="4:6" ht="12">
      <c r="D67" s="228"/>
      <c r="E67" s="228"/>
      <c r="F67" s="228"/>
    </row>
    <row r="68" spans="5:6" ht="12">
      <c r="E68" s="228"/>
      <c r="F68" s="228"/>
    </row>
    <row r="69" spans="5:6" ht="12">
      <c r="E69" s="228"/>
      <c r="F69" s="228"/>
    </row>
    <row r="70" spans="5:6" ht="12">
      <c r="E70" s="228"/>
      <c r="F70" s="228"/>
    </row>
    <row r="71" spans="5:6" ht="12">
      <c r="E71" s="228"/>
      <c r="F71" s="228"/>
    </row>
    <row r="72" spans="5:6" ht="12">
      <c r="E72" s="228"/>
      <c r="F72" s="228"/>
    </row>
    <row r="73" spans="5:6" ht="12">
      <c r="E73" s="228"/>
      <c r="F73" s="228"/>
    </row>
    <row r="74" spans="5:6" ht="12">
      <c r="E74" s="228"/>
      <c r="F74" s="228"/>
    </row>
    <row r="75" spans="5:6" ht="12">
      <c r="E75" s="228"/>
      <c r="F75" s="228"/>
    </row>
    <row r="76" spans="5:6" ht="12">
      <c r="E76" s="228"/>
      <c r="F76" s="228"/>
    </row>
    <row r="77" spans="5:6" ht="12">
      <c r="E77" s="228"/>
      <c r="F77" s="228"/>
    </row>
    <row r="78" spans="5:6" ht="12">
      <c r="E78" s="228"/>
      <c r="F78" s="228"/>
    </row>
    <row r="79" spans="5:6" ht="12">
      <c r="E79" s="228"/>
      <c r="F79" s="228"/>
    </row>
    <row r="80" spans="5:6" ht="12">
      <c r="E80" s="228"/>
      <c r="F80" s="228"/>
    </row>
    <row r="81" spans="5:6" ht="12">
      <c r="E81" s="228"/>
      <c r="F81" s="228"/>
    </row>
    <row r="82" spans="5:6" ht="12">
      <c r="E82" s="228"/>
      <c r="F82" s="228"/>
    </row>
    <row r="83" spans="5:6" ht="12">
      <c r="E83" s="228"/>
      <c r="F83" s="228"/>
    </row>
    <row r="84" spans="5:6" ht="12">
      <c r="E84" s="228"/>
      <c r="F84" s="228"/>
    </row>
    <row r="85" spans="5:6" ht="12">
      <c r="E85" s="228"/>
      <c r="F85" s="228"/>
    </row>
    <row r="86" spans="5:6" ht="12">
      <c r="E86" s="228"/>
      <c r="F86" s="228"/>
    </row>
    <row r="87" spans="5:6" ht="12">
      <c r="E87" s="228"/>
      <c r="F87" s="228"/>
    </row>
    <row r="88" spans="5:6" ht="12">
      <c r="E88" s="228"/>
      <c r="F88" s="228"/>
    </row>
    <row r="89" spans="5:6" ht="12">
      <c r="E89" s="228"/>
      <c r="F89" s="228"/>
    </row>
    <row r="90" spans="5:6" ht="12">
      <c r="E90" s="228"/>
      <c r="F90" s="228"/>
    </row>
    <row r="91" spans="5:6" ht="12">
      <c r="E91" s="228"/>
      <c r="F91" s="228"/>
    </row>
    <row r="92" spans="5:6" ht="12">
      <c r="E92" s="228"/>
      <c r="F92" s="228"/>
    </row>
    <row r="93" spans="5:6" ht="12">
      <c r="E93" s="228"/>
      <c r="F93" s="228"/>
    </row>
    <row r="94" spans="5:6" ht="12">
      <c r="E94" s="228"/>
      <c r="F94" s="228"/>
    </row>
    <row r="95" spans="5:6" ht="12">
      <c r="E95" s="228"/>
      <c r="F95" s="228"/>
    </row>
    <row r="96" spans="5:6" ht="12">
      <c r="E96" s="228"/>
      <c r="F96" s="228"/>
    </row>
    <row r="97" spans="5:6" ht="12">
      <c r="E97" s="228"/>
      <c r="F97" s="228"/>
    </row>
    <row r="98" spans="5:6" ht="12">
      <c r="E98" s="228"/>
      <c r="F98" s="228"/>
    </row>
    <row r="99" spans="5:6" ht="12">
      <c r="E99" s="228"/>
      <c r="F99" s="228"/>
    </row>
    <row r="100" spans="5:6" ht="12">
      <c r="E100" s="228"/>
      <c r="F100" s="228"/>
    </row>
    <row r="101" spans="5:6" ht="12">
      <c r="E101" s="228"/>
      <c r="F101" s="228"/>
    </row>
    <row r="102" spans="5:6" ht="12">
      <c r="E102" s="228"/>
      <c r="F102" s="228"/>
    </row>
    <row r="103" spans="5:6" ht="12">
      <c r="E103" s="228"/>
      <c r="F103" s="228"/>
    </row>
    <row r="104" spans="5:6" ht="12">
      <c r="E104" s="228"/>
      <c r="F104" s="228"/>
    </row>
    <row r="105" spans="5:6" ht="12">
      <c r="E105" s="228"/>
      <c r="F105" s="228"/>
    </row>
    <row r="106" spans="5:6" ht="12">
      <c r="E106" s="228"/>
      <c r="F106" s="228"/>
    </row>
    <row r="107" spans="5:6" ht="12">
      <c r="E107" s="228"/>
      <c r="F107" s="228"/>
    </row>
    <row r="108" spans="5:6" ht="12">
      <c r="E108" s="228"/>
      <c r="F108" s="228"/>
    </row>
    <row r="109" spans="5:6" ht="12">
      <c r="E109" s="228"/>
      <c r="F109" s="228"/>
    </row>
    <row r="110" spans="5:6" ht="12">
      <c r="E110" s="228"/>
      <c r="F110" s="228"/>
    </row>
    <row r="111" spans="5:6" ht="12">
      <c r="E111" s="228"/>
      <c r="F111" s="228"/>
    </row>
    <row r="112" spans="5:6" ht="12">
      <c r="E112" s="228"/>
      <c r="F112" s="228"/>
    </row>
    <row r="113" spans="5:6" ht="12">
      <c r="E113" s="228"/>
      <c r="F113" s="228"/>
    </row>
    <row r="114" spans="5:6" ht="12">
      <c r="E114" s="228"/>
      <c r="F114" s="228"/>
    </row>
    <row r="115" spans="5:6" ht="12">
      <c r="E115" s="228"/>
      <c r="F115" s="228"/>
    </row>
    <row r="116" spans="5:6" ht="12">
      <c r="E116" s="228"/>
      <c r="F116" s="228"/>
    </row>
    <row r="117" spans="5:6" ht="12">
      <c r="E117" s="228"/>
      <c r="F117" s="228"/>
    </row>
    <row r="118" spans="5:6" ht="12">
      <c r="E118" s="228"/>
      <c r="F118" s="228"/>
    </row>
    <row r="119" spans="5:6" ht="12">
      <c r="E119" s="228"/>
      <c r="F119" s="228"/>
    </row>
    <row r="120" spans="5:6" ht="12">
      <c r="E120" s="228"/>
      <c r="F120" s="228"/>
    </row>
    <row r="121" spans="5:6" ht="12">
      <c r="E121" s="228"/>
      <c r="F121" s="228"/>
    </row>
    <row r="122" spans="5:6" ht="12">
      <c r="E122" s="228"/>
      <c r="F122" s="228"/>
    </row>
    <row r="123" spans="5:6" ht="12">
      <c r="E123" s="228"/>
      <c r="F123" s="228"/>
    </row>
    <row r="124" spans="5:6" ht="12">
      <c r="E124" s="228"/>
      <c r="F124" s="228"/>
    </row>
    <row r="125" spans="5:6" ht="12">
      <c r="E125" s="228"/>
      <c r="F125" s="228"/>
    </row>
    <row r="126" spans="5:6" ht="12">
      <c r="E126" s="228"/>
      <c r="F126" s="228"/>
    </row>
    <row r="127" spans="5:6" ht="12">
      <c r="E127" s="228"/>
      <c r="F127" s="228"/>
    </row>
    <row r="128" spans="5:6" ht="12">
      <c r="E128" s="228"/>
      <c r="F128" s="228"/>
    </row>
    <row r="129" spans="5:6" ht="12">
      <c r="E129" s="228"/>
      <c r="F129" s="228"/>
    </row>
    <row r="130" spans="5:6" ht="12">
      <c r="E130" s="228"/>
      <c r="F130" s="228"/>
    </row>
    <row r="131" spans="5:6" ht="12">
      <c r="E131" s="228"/>
      <c r="F131" s="228"/>
    </row>
    <row r="132" spans="5:6" ht="12">
      <c r="E132" s="228"/>
      <c r="F132" s="228"/>
    </row>
    <row r="133" spans="5:6" ht="12">
      <c r="E133" s="228"/>
      <c r="F133" s="228"/>
    </row>
    <row r="134" spans="5:6" ht="12">
      <c r="E134" s="228"/>
      <c r="F134" s="228"/>
    </row>
    <row r="135" spans="5:6" ht="12">
      <c r="E135" s="228"/>
      <c r="F135" s="228"/>
    </row>
    <row r="136" spans="5:6" ht="12">
      <c r="E136" s="228"/>
      <c r="F136" s="228"/>
    </row>
    <row r="137" spans="5:6" ht="12">
      <c r="E137" s="228"/>
      <c r="F137" s="228"/>
    </row>
    <row r="138" spans="5:6" ht="12">
      <c r="E138" s="228"/>
      <c r="F138" s="228"/>
    </row>
    <row r="139" spans="5:6" ht="12">
      <c r="E139" s="228"/>
      <c r="F139" s="228"/>
    </row>
    <row r="140" spans="5:6" ht="12">
      <c r="E140" s="228"/>
      <c r="F140" s="228"/>
    </row>
    <row r="141" spans="5:6" ht="12">
      <c r="E141" s="228"/>
      <c r="F141" s="228"/>
    </row>
    <row r="142" spans="5:6" ht="12">
      <c r="E142" s="228"/>
      <c r="F142" s="228"/>
    </row>
    <row r="143" spans="5:6" ht="12">
      <c r="E143" s="228"/>
      <c r="F143" s="228"/>
    </row>
    <row r="144" spans="5:6" ht="12">
      <c r="E144" s="228"/>
      <c r="F144" s="228"/>
    </row>
    <row r="145" spans="5:6" ht="12">
      <c r="E145" s="228"/>
      <c r="F145" s="228"/>
    </row>
    <row r="146" spans="5:6" ht="12">
      <c r="E146" s="228"/>
      <c r="F146" s="228"/>
    </row>
    <row r="147" spans="5:6" ht="12">
      <c r="E147" s="228"/>
      <c r="F147" s="228"/>
    </row>
    <row r="148" spans="5:6" ht="12">
      <c r="E148" s="228"/>
      <c r="F148" s="228"/>
    </row>
    <row r="149" spans="5:6" ht="12">
      <c r="E149" s="228"/>
      <c r="F149" s="228"/>
    </row>
    <row r="150" spans="5:6" ht="12">
      <c r="E150" s="228"/>
      <c r="F150" s="228"/>
    </row>
    <row r="151" spans="5:6" ht="12">
      <c r="E151" s="228"/>
      <c r="F151" s="228"/>
    </row>
    <row r="152" spans="5:6" ht="12">
      <c r="E152" s="228"/>
      <c r="F152" s="228"/>
    </row>
    <row r="153" spans="5:6" ht="12">
      <c r="E153" s="228"/>
      <c r="F153" s="228"/>
    </row>
    <row r="154" spans="5:6" ht="12">
      <c r="E154" s="228"/>
      <c r="F154" s="228"/>
    </row>
    <row r="155" spans="5:6" ht="12">
      <c r="E155" s="228"/>
      <c r="F155" s="228"/>
    </row>
    <row r="156" spans="5:6" ht="12">
      <c r="E156" s="228"/>
      <c r="F156" s="228"/>
    </row>
    <row r="157" spans="5:6" ht="12">
      <c r="E157" s="228"/>
      <c r="F157" s="228"/>
    </row>
    <row r="158" spans="5:6" ht="12">
      <c r="E158" s="228"/>
      <c r="F158" s="228"/>
    </row>
    <row r="159" spans="5:6" ht="12">
      <c r="E159" s="228"/>
      <c r="F159" s="228"/>
    </row>
    <row r="160" spans="5:6" ht="12">
      <c r="E160" s="228"/>
      <c r="F160" s="228"/>
    </row>
    <row r="161" spans="5:6" ht="12">
      <c r="E161" s="228"/>
      <c r="F161" s="228"/>
    </row>
    <row r="162" spans="5:6" ht="12">
      <c r="E162" s="228"/>
      <c r="F162" s="228"/>
    </row>
    <row r="163" spans="5:6" ht="12">
      <c r="E163" s="228"/>
      <c r="F163" s="228"/>
    </row>
    <row r="164" spans="5:6" ht="12">
      <c r="E164" s="228"/>
      <c r="F164" s="228"/>
    </row>
    <row r="165" spans="5:6" ht="12">
      <c r="E165" s="228"/>
      <c r="F165" s="228"/>
    </row>
    <row r="166" spans="5:6" ht="12">
      <c r="E166" s="228"/>
      <c r="F166" s="228"/>
    </row>
    <row r="167" spans="5:6" ht="12">
      <c r="E167" s="228"/>
      <c r="F167" s="228"/>
    </row>
    <row r="168" spans="5:6" ht="12">
      <c r="E168" s="228"/>
      <c r="F168" s="228"/>
    </row>
    <row r="169" spans="5:6" ht="12">
      <c r="E169" s="228"/>
      <c r="F169" s="228"/>
    </row>
    <row r="170" spans="5:6" ht="12">
      <c r="E170" s="228"/>
      <c r="F170" s="228"/>
    </row>
    <row r="171" spans="5:6" ht="12">
      <c r="E171" s="228"/>
      <c r="F171" s="228"/>
    </row>
    <row r="172" spans="5:6" ht="12">
      <c r="E172" s="228"/>
      <c r="F172" s="228"/>
    </row>
    <row r="173" spans="5:6" ht="12">
      <c r="E173" s="228"/>
      <c r="F173" s="228"/>
    </row>
    <row r="174" spans="5:6" ht="12">
      <c r="E174" s="228"/>
      <c r="F174" s="228"/>
    </row>
    <row r="175" spans="5:6" ht="12">
      <c r="E175" s="228"/>
      <c r="F175" s="228"/>
    </row>
    <row r="176" spans="5:6" ht="12">
      <c r="E176" s="228"/>
      <c r="F176" s="228"/>
    </row>
    <row r="177" spans="5:6" ht="12">
      <c r="E177" s="228"/>
      <c r="F177" s="228"/>
    </row>
    <row r="178" spans="5:6" ht="12">
      <c r="E178" s="228"/>
      <c r="F178" s="228"/>
    </row>
    <row r="179" spans="5:6" ht="12">
      <c r="E179" s="228"/>
      <c r="F179" s="228"/>
    </row>
    <row r="180" spans="5:6" ht="12">
      <c r="E180" s="228"/>
      <c r="F180" s="228"/>
    </row>
    <row r="181" spans="5:6" ht="12">
      <c r="E181" s="228"/>
      <c r="F181" s="228"/>
    </row>
    <row r="182" spans="5:6" ht="12">
      <c r="E182" s="228"/>
      <c r="F182" s="228"/>
    </row>
    <row r="183" spans="5:6" ht="12">
      <c r="E183" s="228"/>
      <c r="F183" s="228"/>
    </row>
    <row r="184" spans="5:6" ht="12">
      <c r="E184" s="228"/>
      <c r="F184" s="228"/>
    </row>
    <row r="185" spans="5:6" ht="12">
      <c r="E185" s="228"/>
      <c r="F185" s="228"/>
    </row>
    <row r="186" spans="5:6" ht="12">
      <c r="E186" s="228"/>
      <c r="F186" s="228"/>
    </row>
    <row r="187" spans="5:6" ht="12">
      <c r="E187" s="228"/>
      <c r="F187" s="228"/>
    </row>
    <row r="188" spans="5:6" ht="12">
      <c r="E188" s="228"/>
      <c r="F188" s="228"/>
    </row>
    <row r="189" spans="5:6" ht="12">
      <c r="E189" s="228"/>
      <c r="F189" s="228"/>
    </row>
    <row r="190" spans="5:6" ht="12">
      <c r="E190" s="228"/>
      <c r="F190" s="228"/>
    </row>
    <row r="191" spans="5:6" ht="12">
      <c r="E191" s="228"/>
      <c r="F191" s="228"/>
    </row>
    <row r="192" spans="5:6" ht="12">
      <c r="E192" s="228"/>
      <c r="F192" s="228"/>
    </row>
    <row r="193" spans="5:6" ht="12">
      <c r="E193" s="228"/>
      <c r="F193" s="228"/>
    </row>
    <row r="194" spans="5:6" ht="12">
      <c r="E194" s="228"/>
      <c r="F194" s="228"/>
    </row>
    <row r="195" spans="5:6" ht="12">
      <c r="E195" s="228"/>
      <c r="F195" s="228"/>
    </row>
    <row r="196" spans="5:6" ht="12">
      <c r="E196" s="228"/>
      <c r="F196" s="228"/>
    </row>
    <row r="197" spans="5:6" ht="12">
      <c r="E197" s="228"/>
      <c r="F197" s="228"/>
    </row>
    <row r="198" spans="5:6" ht="12">
      <c r="E198" s="228"/>
      <c r="F198" s="228"/>
    </row>
    <row r="199" spans="5:6" ht="12">
      <c r="E199" s="228"/>
      <c r="F199" s="228"/>
    </row>
    <row r="200" spans="5:6" ht="12">
      <c r="E200" s="228"/>
      <c r="F200" s="228"/>
    </row>
    <row r="201" spans="5:6" ht="12">
      <c r="E201" s="228"/>
      <c r="F201" s="228"/>
    </row>
    <row r="202" spans="5:6" ht="12">
      <c r="E202" s="228"/>
      <c r="F202" s="228"/>
    </row>
    <row r="203" spans="5:6" ht="12">
      <c r="E203" s="228"/>
      <c r="F203" s="228"/>
    </row>
    <row r="204" spans="5:6" ht="12">
      <c r="E204" s="228"/>
      <c r="F204" s="228"/>
    </row>
    <row r="205" spans="5:6" ht="12">
      <c r="E205" s="228"/>
      <c r="F205" s="228"/>
    </row>
    <row r="206" spans="5:6" ht="12">
      <c r="E206" s="228"/>
      <c r="F206" s="228"/>
    </row>
    <row r="207" spans="5:6" ht="12">
      <c r="E207" s="228"/>
      <c r="F207" s="228"/>
    </row>
    <row r="208" spans="5:6" ht="12">
      <c r="E208" s="228"/>
      <c r="F208" s="228"/>
    </row>
    <row r="209" spans="5:6" ht="12">
      <c r="E209" s="228"/>
      <c r="F209" s="228"/>
    </row>
    <row r="210" spans="5:6" ht="12">
      <c r="E210" s="228"/>
      <c r="F210" s="228"/>
    </row>
    <row r="211" spans="5:6" ht="12">
      <c r="E211" s="228"/>
      <c r="F211" s="228"/>
    </row>
    <row r="212" spans="5:6" ht="12">
      <c r="E212" s="228"/>
      <c r="F212" s="228"/>
    </row>
    <row r="213" spans="5:6" ht="12">
      <c r="E213" s="228"/>
      <c r="F213" s="228"/>
    </row>
    <row r="214" spans="5:6" ht="12">
      <c r="E214" s="228"/>
      <c r="F214" s="228"/>
    </row>
    <row r="215" spans="5:6" ht="12">
      <c r="E215" s="228"/>
      <c r="F215" s="228"/>
    </row>
    <row r="216" spans="5:6" ht="12">
      <c r="E216" s="228"/>
      <c r="F216" s="228"/>
    </row>
    <row r="217" spans="5:6" ht="12">
      <c r="E217" s="228"/>
      <c r="F217" s="228"/>
    </row>
    <row r="218" spans="5:6" ht="12">
      <c r="E218" s="228"/>
      <c r="F218" s="228"/>
    </row>
    <row r="219" spans="5:6" ht="12">
      <c r="E219" s="228"/>
      <c r="F219" s="228"/>
    </row>
    <row r="220" spans="5:6" ht="12">
      <c r="E220" s="228"/>
      <c r="F220" s="228"/>
    </row>
    <row r="221" spans="5:6" ht="12">
      <c r="E221" s="228"/>
      <c r="F221" s="228"/>
    </row>
    <row r="222" spans="5:6" ht="12">
      <c r="E222" s="228"/>
      <c r="F222" s="228"/>
    </row>
    <row r="223" spans="5:6" ht="12">
      <c r="E223" s="228"/>
      <c r="F223" s="228"/>
    </row>
    <row r="224" spans="5:6" ht="12">
      <c r="E224" s="228"/>
      <c r="F224" s="228"/>
    </row>
    <row r="225" spans="5:6" ht="12">
      <c r="E225" s="228"/>
      <c r="F225" s="228"/>
    </row>
    <row r="226" spans="5:6" ht="12">
      <c r="E226" s="228"/>
      <c r="F226" s="228"/>
    </row>
    <row r="227" spans="5:6" ht="12">
      <c r="E227" s="228"/>
      <c r="F227" s="228"/>
    </row>
    <row r="228" spans="5:6" ht="12">
      <c r="E228" s="228"/>
      <c r="F228" s="228"/>
    </row>
    <row r="229" spans="5:6" ht="12">
      <c r="E229" s="228"/>
      <c r="F229" s="228"/>
    </row>
    <row r="230" spans="5:6" ht="12">
      <c r="E230" s="228"/>
      <c r="F230" s="228"/>
    </row>
    <row r="231" spans="5:6" ht="12">
      <c r="E231" s="228"/>
      <c r="F231" s="228"/>
    </row>
    <row r="232" spans="5:6" ht="12">
      <c r="E232" s="228"/>
      <c r="F232" s="228"/>
    </row>
  </sheetData>
  <sheetProtection/>
  <mergeCells count="4">
    <mergeCell ref="A1:R1"/>
    <mergeCell ref="A2:F2"/>
    <mergeCell ref="A3:C3"/>
    <mergeCell ref="P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5118110236220472" header="0.15748031496062992" footer="0.5118110236220472"/>
  <pageSetup fitToHeight="1000" fitToWidth="1" horizontalDpi="300" verticalDpi="300" orientation="landscape" paperSize="9" scale="7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49">
      <selection activeCell="C105" sqref="C105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753906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 customHeight="1">
      <c r="A1" s="611" t="s">
        <v>874</v>
      </c>
      <c r="B1" s="611"/>
      <c r="C1" s="611"/>
      <c r="D1" s="611"/>
      <c r="E1" s="611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411"/>
      <c r="B2" s="412"/>
      <c r="C2" s="413"/>
      <c r="D2" s="252" t="s">
        <v>693</v>
      </c>
      <c r="E2" s="414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7.25" customHeight="1">
      <c r="A3" s="608" t="s">
        <v>866</v>
      </c>
      <c r="B3" s="608"/>
      <c r="C3" s="608"/>
      <c r="D3" s="254" t="s">
        <v>694</v>
      </c>
      <c r="E3" s="414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415" t="s">
        <v>879</v>
      </c>
      <c r="B4" s="415"/>
      <c r="C4" s="416"/>
      <c r="D4" s="416"/>
      <c r="E4" s="416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417" t="s">
        <v>458</v>
      </c>
      <c r="B5" s="418"/>
      <c r="C5" s="419"/>
      <c r="D5" s="419"/>
      <c r="E5" s="475" t="s">
        <v>459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384" t="s">
        <v>310</v>
      </c>
      <c r="B6" s="385" t="s">
        <v>1</v>
      </c>
      <c r="C6" s="386" t="s">
        <v>460</v>
      </c>
      <c r="D6" s="203" t="s">
        <v>461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384"/>
      <c r="B7" s="387"/>
      <c r="C7" s="386"/>
      <c r="D7" s="388" t="s">
        <v>462</v>
      </c>
      <c r="E7" s="182" t="s">
        <v>463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7</v>
      </c>
      <c r="B8" s="387" t="s">
        <v>8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388" t="s">
        <v>464</v>
      </c>
      <c r="B9" s="389" t="s">
        <v>465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388" t="s">
        <v>466</v>
      </c>
      <c r="B10" s="390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391" t="s">
        <v>467</v>
      </c>
      <c r="B11" s="392" t="s">
        <v>468</v>
      </c>
      <c r="C11" s="176">
        <f>SUM(C12:C14)</f>
        <v>0</v>
      </c>
      <c r="D11" s="176">
        <f>SUM(D12:D14)</f>
        <v>0</v>
      </c>
      <c r="E11" s="177">
        <f>SUM(E12:E14)</f>
        <v>0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391" t="s">
        <v>469</v>
      </c>
      <c r="B12" s="392" t="s">
        <v>470</v>
      </c>
      <c r="C12" s="164"/>
      <c r="D12" s="164"/>
      <c r="E12" s="177">
        <f aca="true" t="shared" si="0" ref="E12:E42">C12-D12</f>
        <v>0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391" t="s">
        <v>471</v>
      </c>
      <c r="B13" s="392" t="s">
        <v>472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391" t="s">
        <v>473</v>
      </c>
      <c r="B14" s="392" t="s">
        <v>474</v>
      </c>
      <c r="C14" s="164"/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391" t="s">
        <v>475</v>
      </c>
      <c r="B15" s="392" t="s">
        <v>476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391" t="s">
        <v>477</v>
      </c>
      <c r="B16" s="392" t="s">
        <v>478</v>
      </c>
      <c r="C16" s="176">
        <f>+C17+C18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391" t="s">
        <v>479</v>
      </c>
      <c r="B17" s="392" t="s">
        <v>480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391" t="s">
        <v>473</v>
      </c>
      <c r="B18" s="392" t="s">
        <v>481</v>
      </c>
      <c r="C18" s="164"/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393" t="s">
        <v>482</v>
      </c>
      <c r="B19" s="389" t="s">
        <v>483</v>
      </c>
      <c r="C19" s="160">
        <f>C11+C15+C16</f>
        <v>0</v>
      </c>
      <c r="D19" s="160">
        <f>D11+D15+D16</f>
        <v>0</v>
      </c>
      <c r="E19" s="175">
        <f>E11+E15+E16</f>
        <v>0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388" t="s">
        <v>484</v>
      </c>
      <c r="B20" s="390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391" t="s">
        <v>485</v>
      </c>
      <c r="B21" s="389" t="s">
        <v>486</v>
      </c>
      <c r="C21" s="164"/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391"/>
      <c r="B22" s="390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388" t="s">
        <v>487</v>
      </c>
      <c r="B23" s="394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391" t="s">
        <v>488</v>
      </c>
      <c r="B24" s="392" t="s">
        <v>489</v>
      </c>
      <c r="C24" s="176">
        <f>SUM(C25:C27)</f>
        <v>0</v>
      </c>
      <c r="D24" s="176">
        <f>SUM(D25:D27)</f>
        <v>0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391" t="s">
        <v>490</v>
      </c>
      <c r="B25" s="392" t="s">
        <v>491</v>
      </c>
      <c r="C25" s="164"/>
      <c r="D25" s="164"/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391" t="s">
        <v>492</v>
      </c>
      <c r="B26" s="392" t="s">
        <v>493</v>
      </c>
      <c r="C26" s="164"/>
      <c r="D26" s="164"/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391" t="s">
        <v>494</v>
      </c>
      <c r="B27" s="392" t="s">
        <v>495</v>
      </c>
      <c r="C27" s="164"/>
      <c r="D27" s="164"/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391" t="s">
        <v>496</v>
      </c>
      <c r="B28" s="392" t="s">
        <v>497</v>
      </c>
      <c r="C28" s="164"/>
      <c r="D28" s="164"/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391" t="s">
        <v>498</v>
      </c>
      <c r="B29" s="392" t="s">
        <v>499</v>
      </c>
      <c r="C29" s="164"/>
      <c r="D29" s="164"/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391" t="s">
        <v>500</v>
      </c>
      <c r="B30" s="392" t="s">
        <v>501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391" t="s">
        <v>502</v>
      </c>
      <c r="B31" s="392" t="s">
        <v>503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391" t="s">
        <v>504</v>
      </c>
      <c r="B32" s="392" t="s">
        <v>505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391" t="s">
        <v>506</v>
      </c>
      <c r="B33" s="392" t="s">
        <v>507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391" t="s">
        <v>508</v>
      </c>
      <c r="B34" s="392" t="s">
        <v>509</v>
      </c>
      <c r="C34" s="164"/>
      <c r="D34" s="164"/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391" t="s">
        <v>510</v>
      </c>
      <c r="B35" s="392" t="s">
        <v>511</v>
      </c>
      <c r="C35" s="164"/>
      <c r="D35" s="164"/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391" t="s">
        <v>512</v>
      </c>
      <c r="B36" s="392" t="s">
        <v>513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391" t="s">
        <v>514</v>
      </c>
      <c r="B37" s="392" t="s">
        <v>515</v>
      </c>
      <c r="C37" s="164"/>
      <c r="D37" s="164"/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391" t="s">
        <v>516</v>
      </c>
      <c r="B38" s="392" t="s">
        <v>517</v>
      </c>
      <c r="C38" s="176">
        <f>SUM(C39:C42)</f>
        <v>108</v>
      </c>
      <c r="D38" s="161">
        <f>SUM(D39:D42)</f>
        <v>108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391" t="s">
        <v>518</v>
      </c>
      <c r="B39" s="392" t="s">
        <v>519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391" t="s">
        <v>520</v>
      </c>
      <c r="B40" s="392" t="s">
        <v>521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391" t="s">
        <v>522</v>
      </c>
      <c r="B41" s="392" t="s">
        <v>523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391" t="s">
        <v>524</v>
      </c>
      <c r="B42" s="392" t="s">
        <v>525</v>
      </c>
      <c r="C42" s="164">
        <v>108</v>
      </c>
      <c r="D42" s="164">
        <v>108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393" t="s">
        <v>526</v>
      </c>
      <c r="B43" s="389" t="s">
        <v>527</v>
      </c>
      <c r="C43" s="160">
        <f>C24+C28+C29+C31+C30+C32+C33+C38</f>
        <v>108</v>
      </c>
      <c r="D43" s="160">
        <f>D24+D28+D29+D31+D30+D32+D33+D38</f>
        <v>108</v>
      </c>
      <c r="E43" s="175">
        <f>E24+E28+E29+E31+E30+E32+E33+E38</f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388" t="s">
        <v>528</v>
      </c>
      <c r="B44" s="390" t="s">
        <v>529</v>
      </c>
      <c r="C44" s="159">
        <f>C43+C21+C19+C9</f>
        <v>108</v>
      </c>
      <c r="D44" s="159">
        <f>D43+D21+D19+D9</f>
        <v>108</v>
      </c>
      <c r="E44" s="175">
        <f>E43+E21+E19+E9</f>
        <v>0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395"/>
      <c r="B45" s="396"/>
      <c r="C45" s="397"/>
      <c r="D45" s="397"/>
      <c r="E45" s="397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395"/>
      <c r="B46" s="396"/>
      <c r="C46" s="397"/>
      <c r="D46" s="397"/>
      <c r="E46" s="397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395" t="s">
        <v>530</v>
      </c>
      <c r="B47" s="396"/>
      <c r="C47" s="398"/>
      <c r="D47" s="398"/>
      <c r="E47" s="398"/>
      <c r="F47" s="180" t="s">
        <v>125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384" t="s">
        <v>310</v>
      </c>
      <c r="B48" s="385" t="s">
        <v>1</v>
      </c>
      <c r="C48" s="399" t="s">
        <v>531</v>
      </c>
      <c r="D48" s="203" t="s">
        <v>532</v>
      </c>
      <c r="E48" s="203"/>
      <c r="F48" s="203" t="s">
        <v>533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384"/>
      <c r="B49" s="387"/>
      <c r="C49" s="399"/>
      <c r="D49" s="388" t="s">
        <v>462</v>
      </c>
      <c r="E49" s="388" t="s">
        <v>463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7</v>
      </c>
      <c r="B50" s="387" t="s">
        <v>8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388" t="s">
        <v>534</v>
      </c>
      <c r="B51" s="394"/>
      <c r="C51" s="159"/>
      <c r="D51" s="159"/>
      <c r="E51" s="159"/>
      <c r="F51" s="400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391" t="s">
        <v>535</v>
      </c>
      <c r="B52" s="392" t="s">
        <v>536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6"/>
    </row>
    <row r="53" spans="1:15" ht="12">
      <c r="A53" s="391" t="s">
        <v>537</v>
      </c>
      <c r="B53" s="392" t="s">
        <v>538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391" t="s">
        <v>539</v>
      </c>
      <c r="B54" s="392" t="s">
        <v>540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391" t="s">
        <v>524</v>
      </c>
      <c r="B55" s="392" t="s">
        <v>541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391" t="s">
        <v>542</v>
      </c>
      <c r="B56" s="392" t="s">
        <v>543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6"/>
    </row>
    <row r="57" spans="1:15" ht="12">
      <c r="A57" s="391" t="s">
        <v>544</v>
      </c>
      <c r="B57" s="392" t="s">
        <v>545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401" t="s">
        <v>546</v>
      </c>
      <c r="B58" s="392" t="s">
        <v>547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401" t="s">
        <v>548</v>
      </c>
      <c r="B59" s="392" t="s">
        <v>549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401" t="s">
        <v>546</v>
      </c>
      <c r="B60" s="392" t="s">
        <v>550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391" t="s">
        <v>72</v>
      </c>
      <c r="B61" s="392" t="s">
        <v>551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391" t="s">
        <v>74</v>
      </c>
      <c r="B62" s="392" t="s">
        <v>552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391" t="s">
        <v>553</v>
      </c>
      <c r="B63" s="392" t="s">
        <v>554</v>
      </c>
      <c r="C63" s="164"/>
      <c r="D63" s="164"/>
      <c r="E63" s="176">
        <f t="shared" si="1"/>
        <v>0</v>
      </c>
      <c r="F63" s="166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391" t="s">
        <v>555</v>
      </c>
      <c r="B64" s="392" t="s">
        <v>556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391" t="s">
        <v>557</v>
      </c>
      <c r="B65" s="392" t="s">
        <v>558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393" t="s">
        <v>559</v>
      </c>
      <c r="B66" s="389" t="s">
        <v>560</v>
      </c>
      <c r="C66" s="159">
        <f>C52+C56+C61+C62+C63+C64</f>
        <v>0</v>
      </c>
      <c r="D66" s="159">
        <f>D52+D56+D61+D62+D63+D64</f>
        <v>0</v>
      </c>
      <c r="E66" s="176">
        <f t="shared" si="1"/>
        <v>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6"/>
    </row>
    <row r="67" spans="1:15" ht="12">
      <c r="A67" s="388" t="s">
        <v>561</v>
      </c>
      <c r="B67" s="390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391" t="s">
        <v>562</v>
      </c>
      <c r="B68" s="402" t="s">
        <v>563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388"/>
      <c r="B69" s="390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388" t="s">
        <v>564</v>
      </c>
      <c r="B70" s="394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391" t="s">
        <v>535</v>
      </c>
      <c r="B71" s="392" t="s">
        <v>565</v>
      </c>
      <c r="C71" s="161">
        <f>SUM(C72:C74)</f>
        <v>45</v>
      </c>
      <c r="D71" s="161">
        <f>SUM(D72:D74)</f>
        <v>45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6"/>
    </row>
    <row r="72" spans="1:15" ht="12">
      <c r="A72" s="391" t="s">
        <v>566</v>
      </c>
      <c r="B72" s="392" t="s">
        <v>567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391" t="s">
        <v>568</v>
      </c>
      <c r="B73" s="392" t="s">
        <v>569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403" t="s">
        <v>570</v>
      </c>
      <c r="B74" s="392" t="s">
        <v>571</v>
      </c>
      <c r="C74" s="164">
        <v>45</v>
      </c>
      <c r="D74" s="164">
        <v>45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391" t="s">
        <v>542</v>
      </c>
      <c r="B75" s="392" t="s">
        <v>572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6"/>
    </row>
    <row r="76" spans="1:15" ht="14.25" customHeight="1">
      <c r="A76" s="391" t="s">
        <v>573</v>
      </c>
      <c r="B76" s="392" t="s">
        <v>574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4.25" customHeight="1">
      <c r="A77" s="391" t="s">
        <v>700</v>
      </c>
      <c r="B77" s="392" t="s">
        <v>575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6.5" customHeight="1">
      <c r="A78" s="391" t="s">
        <v>576</v>
      </c>
      <c r="B78" s="392" t="s">
        <v>577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5" customHeight="1">
      <c r="A79" s="391" t="s">
        <v>701</v>
      </c>
      <c r="B79" s="392" t="s">
        <v>578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5.75" customHeight="1">
      <c r="A80" s="391" t="s">
        <v>579</v>
      </c>
      <c r="B80" s="392" t="s">
        <v>580</v>
      </c>
      <c r="C80" s="159">
        <f>SUM(C81:C84)</f>
        <v>0</v>
      </c>
      <c r="D80" s="159">
        <f>SUM(D81:D84)</f>
        <v>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6"/>
    </row>
    <row r="81" spans="1:15" ht="14.25" customHeight="1">
      <c r="A81" s="391" t="s">
        <v>581</v>
      </c>
      <c r="B81" s="392" t="s">
        <v>582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3.5" customHeight="1">
      <c r="A82" s="391" t="s">
        <v>583</v>
      </c>
      <c r="B82" s="392" t="s">
        <v>584</v>
      </c>
      <c r="C82" s="164"/>
      <c r="D82" s="164"/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 customHeight="1">
      <c r="A83" s="391" t="s">
        <v>585</v>
      </c>
      <c r="B83" s="392" t="s">
        <v>586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3.5" customHeight="1">
      <c r="A84" s="391" t="s">
        <v>587</v>
      </c>
      <c r="B84" s="392" t="s">
        <v>588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391" t="s">
        <v>589</v>
      </c>
      <c r="B85" s="392" t="s">
        <v>590</v>
      </c>
      <c r="C85" s="160">
        <f>SUM(C86:C90)+C94</f>
        <v>17</v>
      </c>
      <c r="D85" s="160">
        <f>SUM(D86:D90)+D94</f>
        <v>17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6"/>
    </row>
    <row r="86" spans="1:15" ht="12">
      <c r="A86" s="391" t="s">
        <v>591</v>
      </c>
      <c r="B86" s="392" t="s">
        <v>592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391" t="s">
        <v>593</v>
      </c>
      <c r="B87" s="392" t="s">
        <v>594</v>
      </c>
      <c r="C87" s="164">
        <v>3</v>
      </c>
      <c r="D87" s="164">
        <v>3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391" t="s">
        <v>595</v>
      </c>
      <c r="B88" s="392" t="s">
        <v>596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391" t="s">
        <v>597</v>
      </c>
      <c r="B89" s="392" t="s">
        <v>598</v>
      </c>
      <c r="C89" s="164">
        <v>7</v>
      </c>
      <c r="D89" s="164">
        <v>7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391" t="s">
        <v>599</v>
      </c>
      <c r="B90" s="392" t="s">
        <v>600</v>
      </c>
      <c r="C90" s="159">
        <f>SUM(C91:C93)</f>
        <v>3</v>
      </c>
      <c r="D90" s="159">
        <f>SUM(D91:D93)</f>
        <v>3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6"/>
    </row>
    <row r="91" spans="1:15" ht="12">
      <c r="A91" s="391" t="s">
        <v>601</v>
      </c>
      <c r="B91" s="392" t="s">
        <v>602</v>
      </c>
      <c r="C91" s="164"/>
      <c r="D91" s="164"/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391" t="s">
        <v>510</v>
      </c>
      <c r="B92" s="392" t="s">
        <v>603</v>
      </c>
      <c r="C92" s="164">
        <v>3</v>
      </c>
      <c r="D92" s="164">
        <v>3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391" t="s">
        <v>514</v>
      </c>
      <c r="B93" s="392" t="s">
        <v>604</v>
      </c>
      <c r="C93" s="164"/>
      <c r="D93" s="164"/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391" t="s">
        <v>605</v>
      </c>
      <c r="B94" s="392" t="s">
        <v>606</v>
      </c>
      <c r="C94" s="164">
        <v>4</v>
      </c>
      <c r="D94" s="164">
        <v>4</v>
      </c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391" t="s">
        <v>607</v>
      </c>
      <c r="B95" s="392" t="s">
        <v>608</v>
      </c>
      <c r="C95" s="164">
        <v>9</v>
      </c>
      <c r="D95" s="164">
        <v>9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393" t="s">
        <v>609</v>
      </c>
      <c r="B96" s="402" t="s">
        <v>610</v>
      </c>
      <c r="C96" s="160">
        <f>C85+C80+C75+C71+C95</f>
        <v>71</v>
      </c>
      <c r="D96" s="160">
        <f>D85+D80+D75+D71+D95</f>
        <v>71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6"/>
    </row>
    <row r="97" spans="1:16" ht="12">
      <c r="A97" s="388" t="s">
        <v>611</v>
      </c>
      <c r="B97" s="390" t="s">
        <v>612</v>
      </c>
      <c r="C97" s="160">
        <f>C96+C68+C66</f>
        <v>71</v>
      </c>
      <c r="D97" s="160">
        <f>D96+D68+D66</f>
        <v>71</v>
      </c>
      <c r="E97" s="160">
        <f>E96+E68+E66</f>
        <v>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6"/>
    </row>
    <row r="98" spans="1:15" ht="12">
      <c r="A98" s="398"/>
      <c r="B98" s="404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395" t="s">
        <v>613</v>
      </c>
      <c r="B99" s="405"/>
      <c r="C99" s="169"/>
      <c r="D99" s="169"/>
      <c r="E99" s="169"/>
      <c r="F99" s="406" t="s">
        <v>369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310</v>
      </c>
      <c r="B100" s="390" t="s">
        <v>311</v>
      </c>
      <c r="C100" s="171" t="s">
        <v>614</v>
      </c>
      <c r="D100" s="171" t="s">
        <v>615</v>
      </c>
      <c r="E100" s="171" t="s">
        <v>616</v>
      </c>
      <c r="F100" s="171" t="s">
        <v>617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7</v>
      </c>
      <c r="B101" s="390" t="s">
        <v>8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391" t="s">
        <v>618</v>
      </c>
      <c r="B102" s="392" t="s">
        <v>619</v>
      </c>
      <c r="C102" s="164"/>
      <c r="D102" s="164"/>
      <c r="E102" s="164"/>
      <c r="F102" s="183">
        <f>C102+D102-E102</f>
        <v>0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391" t="s">
        <v>620</v>
      </c>
      <c r="B103" s="392" t="s">
        <v>621</v>
      </c>
      <c r="C103" s="164"/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391" t="s">
        <v>622</v>
      </c>
      <c r="B104" s="392" t="s">
        <v>623</v>
      </c>
      <c r="C104" s="164">
        <v>9</v>
      </c>
      <c r="D104" s="164"/>
      <c r="E104" s="164"/>
      <c r="F104" s="183">
        <f>C104+D104-E104</f>
        <v>9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407" t="s">
        <v>624</v>
      </c>
      <c r="B105" s="390" t="s">
        <v>625</v>
      </c>
      <c r="C105" s="159">
        <f>SUM(C102:C104)</f>
        <v>9</v>
      </c>
      <c r="D105" s="159">
        <f>SUM(D102:D104)</f>
        <v>0</v>
      </c>
      <c r="E105" s="159">
        <f>SUM(E102:E104)</f>
        <v>0</v>
      </c>
      <c r="F105" s="159">
        <f>SUM(F102:F104)</f>
        <v>9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6"/>
    </row>
    <row r="106" spans="1:27" ht="12">
      <c r="A106" s="408" t="s">
        <v>626</v>
      </c>
      <c r="B106" s="409"/>
      <c r="C106" s="395"/>
      <c r="D106" s="395"/>
      <c r="E106" s="395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410" t="s">
        <v>627</v>
      </c>
      <c r="B107" s="410"/>
      <c r="C107" s="410"/>
      <c r="D107" s="410"/>
      <c r="E107" s="410"/>
      <c r="F107" s="410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395"/>
      <c r="B108" s="396"/>
      <c r="C108" s="395"/>
      <c r="D108" s="395"/>
      <c r="E108" s="395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378" t="s">
        <v>878</v>
      </c>
      <c r="B109" s="379"/>
      <c r="C109" s="378" t="s">
        <v>232</v>
      </c>
      <c r="D109" s="378"/>
      <c r="E109" s="378" t="s">
        <v>628</v>
      </c>
      <c r="F109" s="378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380"/>
      <c r="B110" s="381"/>
      <c r="C110" s="473" t="s">
        <v>721</v>
      </c>
      <c r="D110" s="380"/>
      <c r="E110" s="380"/>
      <c r="F110" s="382" t="s">
        <v>695</v>
      </c>
    </row>
    <row r="111" spans="1:6" ht="12">
      <c r="A111" s="380"/>
      <c r="B111" s="381"/>
      <c r="C111" s="380"/>
      <c r="D111" s="380"/>
      <c r="E111" s="380"/>
      <c r="F111" s="382"/>
    </row>
    <row r="112" spans="1:6" ht="12">
      <c r="A112" s="334"/>
      <c r="B112" s="383"/>
      <c r="C112" s="334"/>
      <c r="D112" s="334"/>
      <c r="E112" s="334"/>
      <c r="F112" s="334"/>
    </row>
    <row r="113" spans="1:6" ht="12">
      <c r="A113" s="334"/>
      <c r="B113" s="383"/>
      <c r="C113" s="334"/>
      <c r="D113" s="334"/>
      <c r="E113" s="334"/>
      <c r="F113" s="334"/>
    </row>
    <row r="114" spans="1:6" ht="12">
      <c r="A114" s="334"/>
      <c r="B114" s="383"/>
      <c r="C114" s="334"/>
      <c r="D114" s="334"/>
      <c r="E114" s="334"/>
      <c r="F114" s="334"/>
    </row>
    <row r="115" spans="1:6" ht="12">
      <c r="A115" s="334"/>
      <c r="B115" s="383"/>
      <c r="C115" s="334"/>
      <c r="D115" s="334"/>
      <c r="E115" s="334"/>
      <c r="F115" s="334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mergeCells count="2">
    <mergeCell ref="A1:E1"/>
    <mergeCell ref="A3:C3"/>
  </mergeCells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511811023622047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16" customWidth="1"/>
    <col min="2" max="2" width="9.125" style="150" customWidth="1"/>
    <col min="3" max="3" width="12.875" style="116" customWidth="1"/>
    <col min="4" max="4" width="11.875" style="116" customWidth="1"/>
    <col min="5" max="5" width="12.875" style="116" customWidth="1"/>
    <col min="6" max="6" width="11.375" style="116" customWidth="1"/>
    <col min="7" max="7" width="12.375" style="116" customWidth="1"/>
    <col min="8" max="8" width="14.125" style="116" customWidth="1"/>
    <col min="9" max="9" width="16.75390625" style="116" customWidth="1"/>
    <col min="10" max="16384" width="10.75390625" style="116" customWidth="1"/>
  </cols>
  <sheetData>
    <row r="1" spans="1:9" ht="12.75" customHeight="1">
      <c r="A1" s="612" t="s">
        <v>875</v>
      </c>
      <c r="B1" s="612"/>
      <c r="C1" s="612"/>
      <c r="D1" s="612"/>
      <c r="E1" s="612"/>
      <c r="F1" s="612"/>
      <c r="G1" s="612"/>
      <c r="H1" s="612"/>
      <c r="I1" s="612"/>
    </row>
    <row r="2" spans="1:9" ht="16.5" customHeight="1">
      <c r="A2" s="608" t="s">
        <v>866</v>
      </c>
      <c r="B2" s="608"/>
      <c r="C2" s="608"/>
      <c r="D2" s="427"/>
      <c r="E2" s="427"/>
      <c r="F2" s="427"/>
      <c r="G2" s="427"/>
      <c r="H2" s="252" t="s">
        <v>693</v>
      </c>
      <c r="I2" s="427"/>
    </row>
    <row r="3" spans="1:9" ht="15">
      <c r="A3" s="428" t="s">
        <v>879</v>
      </c>
      <c r="B3" s="429"/>
      <c r="C3" s="430"/>
      <c r="D3" s="430"/>
      <c r="E3" s="430"/>
      <c r="F3" s="430"/>
      <c r="G3" s="430"/>
      <c r="H3" s="254" t="s">
        <v>694</v>
      </c>
      <c r="I3" s="430"/>
    </row>
    <row r="4" spans="1:9" ht="12">
      <c r="A4" s="341"/>
      <c r="B4" s="431"/>
      <c r="C4" s="342"/>
      <c r="D4" s="342"/>
      <c r="E4" s="342"/>
      <c r="F4" s="342"/>
      <c r="G4" s="342"/>
      <c r="H4" s="342"/>
      <c r="I4" s="474" t="s">
        <v>629</v>
      </c>
    </row>
    <row r="5" spans="1:9" s="132" customFormat="1" ht="12">
      <c r="A5" s="205" t="s">
        <v>310</v>
      </c>
      <c r="B5" s="130"/>
      <c r="C5" s="205" t="s">
        <v>630</v>
      </c>
      <c r="D5" s="206"/>
      <c r="E5" s="207"/>
      <c r="F5" s="208" t="s">
        <v>631</v>
      </c>
      <c r="G5" s="208"/>
      <c r="H5" s="208"/>
      <c r="I5" s="208"/>
    </row>
    <row r="6" spans="1:9" s="132" customFormat="1" ht="21.75" customHeight="1">
      <c r="A6" s="205"/>
      <c r="B6" s="133" t="s">
        <v>1</v>
      </c>
      <c r="C6" s="134" t="s">
        <v>632</v>
      </c>
      <c r="D6" s="134" t="s">
        <v>633</v>
      </c>
      <c r="E6" s="134" t="s">
        <v>634</v>
      </c>
      <c r="F6" s="207" t="s">
        <v>635</v>
      </c>
      <c r="G6" s="209" t="s">
        <v>636</v>
      </c>
      <c r="H6" s="209"/>
      <c r="I6" s="209" t="s">
        <v>637</v>
      </c>
    </row>
    <row r="7" spans="1:9" s="132" customFormat="1" ht="15.75" customHeight="1">
      <c r="A7" s="205"/>
      <c r="B7" s="135"/>
      <c r="C7" s="136"/>
      <c r="D7" s="136"/>
      <c r="E7" s="136"/>
      <c r="F7" s="207"/>
      <c r="G7" s="131" t="s">
        <v>380</v>
      </c>
      <c r="H7" s="131" t="s">
        <v>381</v>
      </c>
      <c r="I7" s="209"/>
    </row>
    <row r="8" spans="1:9" s="125" customFormat="1" ht="12">
      <c r="A8" s="137" t="s">
        <v>7</v>
      </c>
      <c r="B8" s="138" t="s">
        <v>8</v>
      </c>
      <c r="C8" s="139">
        <v>1</v>
      </c>
      <c r="D8" s="139">
        <v>2</v>
      </c>
      <c r="E8" s="139">
        <v>3</v>
      </c>
      <c r="F8" s="137">
        <v>4</v>
      </c>
      <c r="G8" s="137">
        <v>5</v>
      </c>
      <c r="H8" s="137">
        <v>6</v>
      </c>
      <c r="I8" s="137">
        <v>7</v>
      </c>
    </row>
    <row r="9" spans="1:9" s="125" customFormat="1" ht="12">
      <c r="A9" s="140" t="s">
        <v>638</v>
      </c>
      <c r="B9" s="141"/>
      <c r="C9" s="137"/>
      <c r="D9" s="137"/>
      <c r="E9" s="137"/>
      <c r="F9" s="137"/>
      <c r="G9" s="137"/>
      <c r="H9" s="137"/>
      <c r="I9" s="137"/>
    </row>
    <row r="10" spans="1:9" s="125" customFormat="1" ht="12">
      <c r="A10" s="127" t="s">
        <v>639</v>
      </c>
      <c r="B10" s="142" t="s">
        <v>640</v>
      </c>
      <c r="C10" s="463">
        <v>4461836</v>
      </c>
      <c r="D10" s="151"/>
      <c r="E10" s="151"/>
      <c r="F10" s="461">
        <v>1815</v>
      </c>
      <c r="G10" s="151"/>
      <c r="H10" s="151"/>
      <c r="I10" s="493">
        <f>F10+G10-H10</f>
        <v>1815</v>
      </c>
    </row>
    <row r="11" spans="1:9" s="125" customFormat="1" ht="12">
      <c r="A11" s="127" t="s">
        <v>641</v>
      </c>
      <c r="B11" s="142" t="s">
        <v>642</v>
      </c>
      <c r="C11" s="151"/>
      <c r="D11" s="151"/>
      <c r="E11" s="151"/>
      <c r="F11" s="151"/>
      <c r="G11" s="151"/>
      <c r="H11" s="151"/>
      <c r="I11" s="493">
        <f aca="true" t="shared" si="0" ref="I11:I24">F11+G11-H11</f>
        <v>0</v>
      </c>
    </row>
    <row r="12" spans="1:9" s="125" customFormat="1" ht="12">
      <c r="A12" s="127" t="s">
        <v>444</v>
      </c>
      <c r="B12" s="142" t="s">
        <v>643</v>
      </c>
      <c r="C12" s="229"/>
      <c r="D12" s="229"/>
      <c r="E12" s="229"/>
      <c r="F12" s="229"/>
      <c r="G12" s="229"/>
      <c r="H12" s="229"/>
      <c r="I12" s="493">
        <f t="shared" si="0"/>
        <v>0</v>
      </c>
    </row>
    <row r="13" spans="1:9" s="125" customFormat="1" ht="12">
      <c r="A13" s="127" t="s">
        <v>644</v>
      </c>
      <c r="B13" s="142" t="s">
        <v>645</v>
      </c>
      <c r="C13" s="151"/>
      <c r="D13" s="151"/>
      <c r="E13" s="151"/>
      <c r="F13" s="151"/>
      <c r="G13" s="151"/>
      <c r="H13" s="151"/>
      <c r="I13" s="493">
        <f t="shared" si="0"/>
        <v>0</v>
      </c>
    </row>
    <row r="14" spans="1:9" s="125" customFormat="1" ht="12">
      <c r="A14" s="127" t="s">
        <v>41</v>
      </c>
      <c r="B14" s="142" t="s">
        <v>646</v>
      </c>
      <c r="C14" s="461"/>
      <c r="D14" s="151"/>
      <c r="E14" s="151"/>
      <c r="F14" s="461"/>
      <c r="G14" s="151"/>
      <c r="H14" s="151"/>
      <c r="I14" s="493">
        <f t="shared" si="0"/>
        <v>0</v>
      </c>
    </row>
    <row r="15" spans="1:9" s="125" customFormat="1" ht="12">
      <c r="A15" s="143" t="s">
        <v>412</v>
      </c>
      <c r="B15" s="144" t="s">
        <v>647</v>
      </c>
      <c r="C15" s="230">
        <f aca="true" t="shared" si="1" ref="C15:H15">C10+C11+C13+C14</f>
        <v>4461836</v>
      </c>
      <c r="D15" s="230">
        <f t="shared" si="1"/>
        <v>0</v>
      </c>
      <c r="E15" s="230">
        <f t="shared" si="1"/>
        <v>0</v>
      </c>
      <c r="F15" s="230">
        <f t="shared" si="1"/>
        <v>1815</v>
      </c>
      <c r="G15" s="230">
        <f t="shared" si="1"/>
        <v>0</v>
      </c>
      <c r="H15" s="230">
        <f t="shared" si="1"/>
        <v>0</v>
      </c>
      <c r="I15" s="462">
        <f t="shared" si="0"/>
        <v>1815</v>
      </c>
    </row>
    <row r="16" spans="1:9" s="125" customFormat="1" ht="12">
      <c r="A16" s="140" t="s">
        <v>648</v>
      </c>
      <c r="B16" s="145"/>
      <c r="C16" s="152"/>
      <c r="D16" s="152"/>
      <c r="E16" s="152"/>
      <c r="F16" s="152"/>
      <c r="G16" s="152"/>
      <c r="H16" s="152"/>
      <c r="I16" s="457"/>
    </row>
    <row r="17" spans="1:16" s="125" customFormat="1" ht="12">
      <c r="A17" s="127" t="s">
        <v>639</v>
      </c>
      <c r="B17" s="142" t="s">
        <v>649</v>
      </c>
      <c r="C17" s="124"/>
      <c r="D17" s="124"/>
      <c r="E17" s="124"/>
      <c r="F17" s="124"/>
      <c r="G17" s="124"/>
      <c r="H17" s="124"/>
      <c r="I17" s="462">
        <f t="shared" si="0"/>
        <v>0</v>
      </c>
      <c r="J17" s="126"/>
      <c r="K17" s="126"/>
      <c r="L17" s="126"/>
      <c r="M17" s="126"/>
      <c r="N17" s="126"/>
      <c r="O17" s="126"/>
      <c r="P17" s="126"/>
    </row>
    <row r="18" spans="1:16" s="125" customFormat="1" ht="12">
      <c r="A18" s="127" t="s">
        <v>650</v>
      </c>
      <c r="B18" s="142" t="s">
        <v>651</v>
      </c>
      <c r="C18" s="124"/>
      <c r="D18" s="124"/>
      <c r="E18" s="124"/>
      <c r="F18" s="124"/>
      <c r="G18" s="124"/>
      <c r="H18" s="124"/>
      <c r="I18" s="462">
        <f t="shared" si="0"/>
        <v>0</v>
      </c>
      <c r="J18" s="126"/>
      <c r="K18" s="126"/>
      <c r="L18" s="126"/>
      <c r="M18" s="126"/>
      <c r="N18" s="126"/>
      <c r="O18" s="126"/>
      <c r="P18" s="126"/>
    </row>
    <row r="19" spans="1:16" s="125" customFormat="1" ht="12">
      <c r="A19" s="127" t="s">
        <v>652</v>
      </c>
      <c r="B19" s="142" t="s">
        <v>653</v>
      </c>
      <c r="C19" s="124"/>
      <c r="D19" s="124"/>
      <c r="E19" s="124"/>
      <c r="F19" s="124"/>
      <c r="G19" s="124"/>
      <c r="H19" s="124"/>
      <c r="I19" s="462">
        <f t="shared" si="0"/>
        <v>0</v>
      </c>
      <c r="J19" s="126"/>
      <c r="K19" s="126"/>
      <c r="L19" s="126"/>
      <c r="M19" s="126"/>
      <c r="N19" s="126"/>
      <c r="O19" s="126"/>
      <c r="P19" s="126"/>
    </row>
    <row r="20" spans="1:16" s="125" customFormat="1" ht="12">
      <c r="A20" s="127" t="s">
        <v>654</v>
      </c>
      <c r="B20" s="142" t="s">
        <v>655</v>
      </c>
      <c r="C20" s="124"/>
      <c r="D20" s="124"/>
      <c r="E20" s="124"/>
      <c r="F20" s="458"/>
      <c r="G20" s="124"/>
      <c r="H20" s="124"/>
      <c r="I20" s="462">
        <f t="shared" si="0"/>
        <v>0</v>
      </c>
      <c r="J20" s="126"/>
      <c r="K20" s="126"/>
      <c r="L20" s="126"/>
      <c r="M20" s="126"/>
      <c r="N20" s="126"/>
      <c r="O20" s="126"/>
      <c r="P20" s="126"/>
    </row>
    <row r="21" spans="1:16" s="125" customFormat="1" ht="12">
      <c r="A21" s="127" t="s">
        <v>656</v>
      </c>
      <c r="B21" s="142" t="s">
        <v>657</v>
      </c>
      <c r="C21" s="124"/>
      <c r="D21" s="124"/>
      <c r="E21" s="124"/>
      <c r="F21" s="124"/>
      <c r="G21" s="124"/>
      <c r="H21" s="124"/>
      <c r="I21" s="462">
        <f t="shared" si="0"/>
        <v>0</v>
      </c>
      <c r="J21" s="126"/>
      <c r="K21" s="126"/>
      <c r="L21" s="126"/>
      <c r="M21" s="126"/>
      <c r="N21" s="126"/>
      <c r="O21" s="126"/>
      <c r="P21" s="126"/>
    </row>
    <row r="22" spans="1:16" s="125" customFormat="1" ht="12">
      <c r="A22" s="127" t="s">
        <v>658</v>
      </c>
      <c r="B22" s="142" t="s">
        <v>659</v>
      </c>
      <c r="C22" s="124"/>
      <c r="D22" s="124"/>
      <c r="E22" s="124"/>
      <c r="F22" s="124"/>
      <c r="G22" s="124"/>
      <c r="H22" s="124"/>
      <c r="I22" s="462">
        <f t="shared" si="0"/>
        <v>0</v>
      </c>
      <c r="J22" s="126"/>
      <c r="K22" s="126"/>
      <c r="L22" s="126"/>
      <c r="M22" s="126"/>
      <c r="N22" s="126"/>
      <c r="O22" s="126"/>
      <c r="P22" s="126"/>
    </row>
    <row r="23" spans="1:16" s="125" customFormat="1" ht="12">
      <c r="A23" s="146" t="s">
        <v>660</v>
      </c>
      <c r="B23" s="147" t="s">
        <v>661</v>
      </c>
      <c r="C23" s="124"/>
      <c r="D23" s="124"/>
      <c r="E23" s="124"/>
      <c r="F23" s="124"/>
      <c r="G23" s="124"/>
      <c r="H23" s="124"/>
      <c r="I23" s="462">
        <f t="shared" si="0"/>
        <v>0</v>
      </c>
      <c r="J23" s="126"/>
      <c r="K23" s="126"/>
      <c r="L23" s="126"/>
      <c r="M23" s="126"/>
      <c r="N23" s="126"/>
      <c r="O23" s="126"/>
      <c r="P23" s="126"/>
    </row>
    <row r="24" spans="1:16" s="125" customFormat="1" ht="12">
      <c r="A24" s="143" t="s">
        <v>429</v>
      </c>
      <c r="B24" s="144" t="s">
        <v>662</v>
      </c>
      <c r="C24" s="230">
        <f aca="true" t="shared" si="2" ref="C24:H24">SUM(C17:C23)</f>
        <v>0</v>
      </c>
      <c r="D24" s="230">
        <f t="shared" si="2"/>
        <v>0</v>
      </c>
      <c r="E24" s="230">
        <f t="shared" si="2"/>
        <v>0</v>
      </c>
      <c r="F24" s="230">
        <f t="shared" si="2"/>
        <v>0</v>
      </c>
      <c r="G24" s="230">
        <f t="shared" si="2"/>
        <v>0</v>
      </c>
      <c r="H24" s="230">
        <f t="shared" si="2"/>
        <v>0</v>
      </c>
      <c r="I24" s="462">
        <f t="shared" si="0"/>
        <v>0</v>
      </c>
      <c r="J24" s="126"/>
      <c r="K24" s="126"/>
      <c r="L24" s="126"/>
      <c r="M24" s="126"/>
      <c r="N24" s="126"/>
      <c r="O24" s="126"/>
      <c r="P24" s="126"/>
    </row>
    <row r="25" spans="1:16" s="125" customFormat="1" ht="12">
      <c r="A25" s="148"/>
      <c r="B25" s="149"/>
      <c r="C25" s="128"/>
      <c r="D25" s="129"/>
      <c r="E25" s="129"/>
      <c r="F25" s="129"/>
      <c r="G25" s="129"/>
      <c r="H25" s="129"/>
      <c r="I25" s="129"/>
      <c r="J25" s="126"/>
      <c r="K25" s="126"/>
      <c r="L25" s="126"/>
      <c r="M25" s="126"/>
      <c r="N25" s="126"/>
      <c r="O25" s="126"/>
      <c r="P25" s="126"/>
    </row>
    <row r="26" spans="1:9" s="125" customFormat="1" ht="12">
      <c r="A26" s="231" t="s">
        <v>663</v>
      </c>
      <c r="B26" s="231"/>
      <c r="C26" s="231"/>
      <c r="D26" s="432"/>
      <c r="E26" s="432"/>
      <c r="F26" s="432"/>
      <c r="G26" s="432"/>
      <c r="H26" s="432"/>
      <c r="I26" s="432"/>
    </row>
    <row r="27" spans="1:9" s="125" customFormat="1" ht="12">
      <c r="A27" s="420"/>
      <c r="B27" s="421"/>
      <c r="C27" s="420"/>
      <c r="D27" s="433"/>
      <c r="E27" s="433"/>
      <c r="F27" s="433"/>
      <c r="G27" s="433"/>
      <c r="H27" s="433"/>
      <c r="I27" s="433"/>
    </row>
    <row r="28" spans="1:9" s="125" customFormat="1" ht="12">
      <c r="A28" s="422" t="s">
        <v>878</v>
      </c>
      <c r="B28" s="423"/>
      <c r="C28" s="422"/>
      <c r="D28" s="424" t="s">
        <v>664</v>
      </c>
      <c r="E28" s="434"/>
      <c r="F28" s="435"/>
      <c r="G28" s="436"/>
      <c r="H28" s="425" t="s">
        <v>628</v>
      </c>
      <c r="I28" s="435"/>
    </row>
    <row r="29" spans="1:9" s="125" customFormat="1" ht="12">
      <c r="A29" s="337"/>
      <c r="B29" s="426"/>
      <c r="C29" s="337"/>
      <c r="D29" s="414"/>
      <c r="E29" s="479" t="s">
        <v>721</v>
      </c>
      <c r="F29" s="414"/>
      <c r="G29" s="414"/>
      <c r="H29" s="414"/>
      <c r="I29" s="479" t="s">
        <v>695</v>
      </c>
    </row>
    <row r="30" spans="1:9" s="125" customFormat="1" ht="12">
      <c r="A30" s="337"/>
      <c r="B30" s="426"/>
      <c r="C30" s="337"/>
      <c r="D30" s="414"/>
      <c r="E30" s="414"/>
      <c r="F30" s="414"/>
      <c r="G30" s="414"/>
      <c r="H30" s="414"/>
      <c r="I30" s="414"/>
    </row>
    <row r="31" spans="1:9" s="125" customFormat="1" ht="12">
      <c r="A31" s="116"/>
      <c r="B31" s="150"/>
      <c r="C31" s="116"/>
      <c r="D31" s="179"/>
      <c r="E31" s="179"/>
      <c r="F31" s="179"/>
      <c r="G31" s="179"/>
      <c r="H31" s="179"/>
      <c r="I31" s="179"/>
    </row>
    <row r="32" spans="1:9" s="125" customFormat="1" ht="12">
      <c r="A32" s="116"/>
      <c r="B32" s="150"/>
      <c r="C32" s="116"/>
      <c r="D32" s="179"/>
      <c r="E32" s="179"/>
      <c r="F32" s="179"/>
      <c r="G32" s="179"/>
      <c r="H32" s="179"/>
      <c r="I32" s="179"/>
    </row>
    <row r="33" spans="1:9" s="125" customFormat="1" ht="12">
      <c r="A33" s="116"/>
      <c r="B33" s="150"/>
      <c r="C33" s="116"/>
      <c r="D33" s="179"/>
      <c r="E33" s="179"/>
      <c r="F33" s="179"/>
      <c r="G33" s="179"/>
      <c r="H33" s="179"/>
      <c r="I33" s="179"/>
    </row>
    <row r="34" spans="1:9" s="125" customFormat="1" ht="12">
      <c r="A34" s="116"/>
      <c r="B34" s="150"/>
      <c r="C34" s="116"/>
      <c r="D34" s="179"/>
      <c r="E34" s="179"/>
      <c r="F34" s="179"/>
      <c r="G34" s="179"/>
      <c r="H34" s="179"/>
      <c r="I34" s="179"/>
    </row>
    <row r="35" spans="1:9" s="125" customFormat="1" ht="12">
      <c r="A35" s="116"/>
      <c r="B35" s="150"/>
      <c r="C35" s="116"/>
      <c r="D35" s="179"/>
      <c r="E35" s="179"/>
      <c r="F35" s="179"/>
      <c r="G35" s="179"/>
      <c r="H35" s="179"/>
      <c r="I35" s="179"/>
    </row>
    <row r="36" spans="1:9" s="125" customFormat="1" ht="12">
      <c r="A36" s="116"/>
      <c r="B36" s="150"/>
      <c r="C36" s="116"/>
      <c r="D36" s="179"/>
      <c r="E36" s="179"/>
      <c r="F36" s="179"/>
      <c r="G36" s="179"/>
      <c r="H36" s="179"/>
      <c r="I36" s="179"/>
    </row>
    <row r="37" spans="1:9" s="125" customFormat="1" ht="12">
      <c r="A37" s="116"/>
      <c r="B37" s="150"/>
      <c r="C37" s="116"/>
      <c r="D37" s="179"/>
      <c r="E37" s="179"/>
      <c r="F37" s="179"/>
      <c r="G37" s="179"/>
      <c r="H37" s="179"/>
      <c r="I37" s="179"/>
    </row>
    <row r="38" spans="1:9" s="125" customFormat="1" ht="12">
      <c r="A38" s="116"/>
      <c r="B38" s="150"/>
      <c r="C38" s="116"/>
      <c r="D38" s="179"/>
      <c r="E38" s="179"/>
      <c r="F38" s="179"/>
      <c r="G38" s="179"/>
      <c r="H38" s="179"/>
      <c r="I38" s="179"/>
    </row>
    <row r="39" spans="1:9" s="125" customFormat="1" ht="12">
      <c r="A39" s="116"/>
      <c r="B39" s="150"/>
      <c r="C39" s="116"/>
      <c r="D39" s="179"/>
      <c r="E39" s="179"/>
      <c r="F39" s="179"/>
      <c r="G39" s="179"/>
      <c r="H39" s="179"/>
      <c r="I39" s="179"/>
    </row>
    <row r="40" spans="1:9" s="125" customFormat="1" ht="12">
      <c r="A40" s="116"/>
      <c r="B40" s="150"/>
      <c r="C40" s="116"/>
      <c r="D40" s="179"/>
      <c r="E40" s="179"/>
      <c r="F40" s="179"/>
      <c r="G40" s="179"/>
      <c r="H40" s="179"/>
      <c r="I40" s="179"/>
    </row>
    <row r="41" spans="1:9" s="125" customFormat="1" ht="12">
      <c r="A41" s="116"/>
      <c r="B41" s="150"/>
      <c r="C41" s="116"/>
      <c r="D41" s="179"/>
      <c r="E41" s="179"/>
      <c r="F41" s="179"/>
      <c r="G41" s="179"/>
      <c r="H41" s="179"/>
      <c r="I41" s="179"/>
    </row>
    <row r="42" spans="1:9" s="125" customFormat="1" ht="12">
      <c r="A42" s="116"/>
      <c r="B42" s="150"/>
      <c r="C42" s="116"/>
      <c r="D42" s="179"/>
      <c r="E42" s="179"/>
      <c r="F42" s="179"/>
      <c r="G42" s="179"/>
      <c r="H42" s="179"/>
      <c r="I42" s="179"/>
    </row>
    <row r="43" spans="1:9" s="125" customFormat="1" ht="12">
      <c r="A43" s="116"/>
      <c r="B43" s="150"/>
      <c r="C43" s="116"/>
      <c r="D43" s="179"/>
      <c r="E43" s="179"/>
      <c r="F43" s="179"/>
      <c r="G43" s="179"/>
      <c r="H43" s="179"/>
      <c r="I43" s="179"/>
    </row>
    <row r="44" spans="1:9" s="125" customFormat="1" ht="12">
      <c r="A44" s="116"/>
      <c r="B44" s="150"/>
      <c r="C44" s="116"/>
      <c r="D44" s="179"/>
      <c r="E44" s="179"/>
      <c r="F44" s="179"/>
      <c r="G44" s="179"/>
      <c r="H44" s="179"/>
      <c r="I44" s="179"/>
    </row>
    <row r="45" spans="1:9" s="125" customFormat="1" ht="12">
      <c r="A45" s="116"/>
      <c r="B45" s="150"/>
      <c r="C45" s="116"/>
      <c r="D45" s="179"/>
      <c r="E45" s="179"/>
      <c r="F45" s="179"/>
      <c r="G45" s="179"/>
      <c r="H45" s="179"/>
      <c r="I45" s="179"/>
    </row>
    <row r="46" spans="1:9" s="125" customFormat="1" ht="12">
      <c r="A46" s="116"/>
      <c r="B46" s="150"/>
      <c r="C46" s="116"/>
      <c r="D46" s="179"/>
      <c r="E46" s="179"/>
      <c r="F46" s="179"/>
      <c r="G46" s="179"/>
      <c r="H46" s="179"/>
      <c r="I46" s="179"/>
    </row>
    <row r="47" spans="1:9" s="125" customFormat="1" ht="12">
      <c r="A47" s="116"/>
      <c r="B47" s="150"/>
      <c r="C47" s="116"/>
      <c r="D47" s="179"/>
      <c r="E47" s="179"/>
      <c r="F47" s="179"/>
      <c r="G47" s="179"/>
      <c r="H47" s="179"/>
      <c r="I47" s="179"/>
    </row>
    <row r="48" spans="1:9" s="125" customFormat="1" ht="12">
      <c r="A48" s="116"/>
      <c r="B48" s="150"/>
      <c r="C48" s="116"/>
      <c r="D48" s="179"/>
      <c r="E48" s="179"/>
      <c r="F48" s="179"/>
      <c r="G48" s="179"/>
      <c r="H48" s="179"/>
      <c r="I48" s="179"/>
    </row>
    <row r="49" spans="1:9" s="125" customFormat="1" ht="12">
      <c r="A49" s="116"/>
      <c r="B49" s="150"/>
      <c r="C49" s="116"/>
      <c r="D49" s="179"/>
      <c r="E49" s="179"/>
      <c r="F49" s="179"/>
      <c r="G49" s="179"/>
      <c r="H49" s="179"/>
      <c r="I49" s="179"/>
    </row>
    <row r="50" spans="1:9" s="125" customFormat="1" ht="12">
      <c r="A50" s="116"/>
      <c r="B50" s="150"/>
      <c r="C50" s="116"/>
      <c r="D50" s="179"/>
      <c r="E50" s="179"/>
      <c r="F50" s="179"/>
      <c r="G50" s="179"/>
      <c r="H50" s="179"/>
      <c r="I50" s="179"/>
    </row>
    <row r="51" spans="1:9" s="125" customFormat="1" ht="12">
      <c r="A51" s="116"/>
      <c r="B51" s="150"/>
      <c r="C51" s="116"/>
      <c r="D51" s="179"/>
      <c r="E51" s="179"/>
      <c r="F51" s="179"/>
      <c r="G51" s="179"/>
      <c r="H51" s="179"/>
      <c r="I51" s="179"/>
    </row>
    <row r="52" spans="1:9" s="125" customFormat="1" ht="12">
      <c r="A52" s="116"/>
      <c r="B52" s="150"/>
      <c r="C52" s="116"/>
      <c r="D52" s="179"/>
      <c r="E52" s="179"/>
      <c r="F52" s="179"/>
      <c r="G52" s="179"/>
      <c r="H52" s="179"/>
      <c r="I52" s="179"/>
    </row>
    <row r="53" spans="1:9" s="125" customFormat="1" ht="12">
      <c r="A53" s="116"/>
      <c r="B53" s="150"/>
      <c r="C53" s="116"/>
      <c r="D53" s="179"/>
      <c r="E53" s="179"/>
      <c r="F53" s="179"/>
      <c r="G53" s="179"/>
      <c r="H53" s="179"/>
      <c r="I53" s="179"/>
    </row>
    <row r="54" spans="1:9" s="125" customFormat="1" ht="12">
      <c r="A54" s="116"/>
      <c r="B54" s="150"/>
      <c r="C54" s="116"/>
      <c r="D54" s="179"/>
      <c r="E54" s="179"/>
      <c r="F54" s="179"/>
      <c r="G54" s="179"/>
      <c r="H54" s="179"/>
      <c r="I54" s="179"/>
    </row>
    <row r="55" spans="1:9" s="125" customFormat="1" ht="12">
      <c r="A55" s="116"/>
      <c r="B55" s="150"/>
      <c r="C55" s="116"/>
      <c r="D55" s="179"/>
      <c r="E55" s="179"/>
      <c r="F55" s="179"/>
      <c r="G55" s="179"/>
      <c r="H55" s="179"/>
      <c r="I55" s="179"/>
    </row>
    <row r="56" spans="1:9" s="125" customFormat="1" ht="12">
      <c r="A56" s="116"/>
      <c r="B56" s="150"/>
      <c r="C56" s="116"/>
      <c r="D56" s="179"/>
      <c r="E56" s="179"/>
      <c r="F56" s="179"/>
      <c r="G56" s="179"/>
      <c r="H56" s="179"/>
      <c r="I56" s="179"/>
    </row>
    <row r="57" spans="1:9" s="125" customFormat="1" ht="12">
      <c r="A57" s="116"/>
      <c r="B57" s="150"/>
      <c r="C57" s="116"/>
      <c r="D57" s="179"/>
      <c r="E57" s="179"/>
      <c r="F57" s="179"/>
      <c r="G57" s="179"/>
      <c r="H57" s="179"/>
      <c r="I57" s="179"/>
    </row>
    <row r="58" spans="1:9" s="125" customFormat="1" ht="12">
      <c r="A58" s="116"/>
      <c r="B58" s="150"/>
      <c r="C58" s="116"/>
      <c r="D58" s="179"/>
      <c r="E58" s="179"/>
      <c r="F58" s="179"/>
      <c r="G58" s="179"/>
      <c r="H58" s="179"/>
      <c r="I58" s="179"/>
    </row>
    <row r="59" spans="1:9" s="125" customFormat="1" ht="12">
      <c r="A59" s="116"/>
      <c r="B59" s="150"/>
      <c r="C59" s="116"/>
      <c r="D59" s="179"/>
      <c r="E59" s="179"/>
      <c r="F59" s="179"/>
      <c r="G59" s="179"/>
      <c r="H59" s="179"/>
      <c r="I59" s="179"/>
    </row>
    <row r="60" spans="1:9" s="125" customFormat="1" ht="12">
      <c r="A60" s="116"/>
      <c r="B60" s="150"/>
      <c r="C60" s="116"/>
      <c r="D60" s="179"/>
      <c r="E60" s="179"/>
      <c r="F60" s="179"/>
      <c r="G60" s="179"/>
      <c r="H60" s="179"/>
      <c r="I60" s="179"/>
    </row>
    <row r="61" spans="1:9" s="125" customFormat="1" ht="12">
      <c r="A61" s="116"/>
      <c r="B61" s="150"/>
      <c r="C61" s="116"/>
      <c r="D61" s="179"/>
      <c r="E61" s="179"/>
      <c r="F61" s="179"/>
      <c r="G61" s="179"/>
      <c r="H61" s="179"/>
      <c r="I61" s="179"/>
    </row>
    <row r="62" spans="1:9" s="125" customFormat="1" ht="12">
      <c r="A62" s="116"/>
      <c r="B62" s="150"/>
      <c r="C62" s="116"/>
      <c r="D62" s="179"/>
      <c r="E62" s="179"/>
      <c r="F62" s="179"/>
      <c r="G62" s="179"/>
      <c r="H62" s="179"/>
      <c r="I62" s="179"/>
    </row>
    <row r="63" spans="1:9" s="125" customFormat="1" ht="12">
      <c r="A63" s="116"/>
      <c r="B63" s="150"/>
      <c r="C63" s="116"/>
      <c r="D63" s="179"/>
      <c r="E63" s="179"/>
      <c r="F63" s="179"/>
      <c r="G63" s="179"/>
      <c r="H63" s="179"/>
      <c r="I63" s="179"/>
    </row>
    <row r="64" spans="1:9" s="125" customFormat="1" ht="12">
      <c r="A64" s="116"/>
      <c r="B64" s="150"/>
      <c r="C64" s="116"/>
      <c r="D64" s="179"/>
      <c r="E64" s="179"/>
      <c r="F64" s="179"/>
      <c r="G64" s="179"/>
      <c r="H64" s="179"/>
      <c r="I64" s="179"/>
    </row>
    <row r="65" spans="1:9" s="125" customFormat="1" ht="12">
      <c r="A65" s="116"/>
      <c r="B65" s="150"/>
      <c r="C65" s="116"/>
      <c r="D65" s="179"/>
      <c r="E65" s="179"/>
      <c r="F65" s="179"/>
      <c r="G65" s="179"/>
      <c r="H65" s="179"/>
      <c r="I65" s="179"/>
    </row>
    <row r="66" spans="1:9" s="125" customFormat="1" ht="12">
      <c r="A66" s="116"/>
      <c r="B66" s="150"/>
      <c r="C66" s="116"/>
      <c r="D66" s="179"/>
      <c r="E66" s="179"/>
      <c r="F66" s="179"/>
      <c r="G66" s="179"/>
      <c r="H66" s="179"/>
      <c r="I66" s="179"/>
    </row>
    <row r="67" spans="1:9" s="125" customFormat="1" ht="12">
      <c r="A67" s="116"/>
      <c r="B67" s="150"/>
      <c r="C67" s="116"/>
      <c r="D67" s="179"/>
      <c r="E67" s="179"/>
      <c r="F67" s="179"/>
      <c r="G67" s="179"/>
      <c r="H67" s="179"/>
      <c r="I67" s="179"/>
    </row>
    <row r="68" spans="1:9" s="125" customFormat="1" ht="12">
      <c r="A68" s="116"/>
      <c r="B68" s="150"/>
      <c r="C68" s="116"/>
      <c r="D68" s="179"/>
      <c r="E68" s="179"/>
      <c r="F68" s="179"/>
      <c r="G68" s="179"/>
      <c r="H68" s="179"/>
      <c r="I68" s="179"/>
    </row>
    <row r="69" spans="1:9" s="125" customFormat="1" ht="12">
      <c r="A69" s="116"/>
      <c r="B69" s="150"/>
      <c r="C69" s="116"/>
      <c r="D69" s="179"/>
      <c r="E69" s="179"/>
      <c r="F69" s="179"/>
      <c r="G69" s="179"/>
      <c r="H69" s="179"/>
      <c r="I69" s="179"/>
    </row>
    <row r="70" spans="1:9" s="125" customFormat="1" ht="12">
      <c r="A70" s="116"/>
      <c r="B70" s="150"/>
      <c r="C70" s="116"/>
      <c r="D70" s="179"/>
      <c r="E70" s="179"/>
      <c r="F70" s="179"/>
      <c r="G70" s="179"/>
      <c r="H70" s="179"/>
      <c r="I70" s="179"/>
    </row>
    <row r="71" spans="1:9" s="125" customFormat="1" ht="12">
      <c r="A71" s="116"/>
      <c r="B71" s="150"/>
      <c r="C71" s="116"/>
      <c r="D71" s="179"/>
      <c r="E71" s="179"/>
      <c r="F71" s="179"/>
      <c r="G71" s="179"/>
      <c r="H71" s="179"/>
      <c r="I71" s="179"/>
    </row>
    <row r="72" spans="1:9" s="125" customFormat="1" ht="12">
      <c r="A72" s="116"/>
      <c r="B72" s="150"/>
      <c r="C72" s="116"/>
      <c r="D72" s="179"/>
      <c r="E72" s="179"/>
      <c r="F72" s="179"/>
      <c r="G72" s="179"/>
      <c r="H72" s="179"/>
      <c r="I72" s="179"/>
    </row>
    <row r="73" spans="1:9" s="125" customFormat="1" ht="12">
      <c r="A73" s="116"/>
      <c r="B73" s="150"/>
      <c r="C73" s="116"/>
      <c r="D73" s="179"/>
      <c r="E73" s="179"/>
      <c r="F73" s="179"/>
      <c r="G73" s="179"/>
      <c r="H73" s="179"/>
      <c r="I73" s="179"/>
    </row>
    <row r="74" spans="1:9" s="125" customFormat="1" ht="12">
      <c r="A74" s="116"/>
      <c r="B74" s="150"/>
      <c r="C74" s="116"/>
      <c r="D74" s="179"/>
      <c r="E74" s="179"/>
      <c r="F74" s="179"/>
      <c r="G74" s="179"/>
      <c r="H74" s="179"/>
      <c r="I74" s="179"/>
    </row>
    <row r="75" spans="1:9" s="125" customFormat="1" ht="12">
      <c r="A75" s="116"/>
      <c r="B75" s="150"/>
      <c r="C75" s="116"/>
      <c r="D75" s="179"/>
      <c r="E75" s="179"/>
      <c r="F75" s="179"/>
      <c r="G75" s="179"/>
      <c r="H75" s="179"/>
      <c r="I75" s="179"/>
    </row>
    <row r="76" spans="1:9" s="125" customFormat="1" ht="12">
      <c r="A76" s="116"/>
      <c r="B76" s="150"/>
      <c r="C76" s="116"/>
      <c r="D76" s="179"/>
      <c r="E76" s="179"/>
      <c r="F76" s="179"/>
      <c r="G76" s="179"/>
      <c r="H76" s="179"/>
      <c r="I76" s="179"/>
    </row>
    <row r="77" spans="1:9" s="125" customFormat="1" ht="12">
      <c r="A77" s="116"/>
      <c r="B77" s="150"/>
      <c r="C77" s="116"/>
      <c r="D77" s="179"/>
      <c r="E77" s="179"/>
      <c r="F77" s="179"/>
      <c r="G77" s="179"/>
      <c r="H77" s="179"/>
      <c r="I77" s="179"/>
    </row>
    <row r="78" spans="1:9" s="125" customFormat="1" ht="12">
      <c r="A78" s="116"/>
      <c r="B78" s="150"/>
      <c r="C78" s="116"/>
      <c r="D78" s="179"/>
      <c r="E78" s="179"/>
      <c r="F78" s="179"/>
      <c r="G78" s="179"/>
      <c r="H78" s="179"/>
      <c r="I78" s="179"/>
    </row>
    <row r="79" spans="1:9" s="125" customFormat="1" ht="12">
      <c r="A79" s="116"/>
      <c r="B79" s="150"/>
      <c r="C79" s="116"/>
      <c r="D79" s="179"/>
      <c r="E79" s="179"/>
      <c r="F79" s="179"/>
      <c r="G79" s="179"/>
      <c r="H79" s="179"/>
      <c r="I79" s="179"/>
    </row>
    <row r="80" spans="1:9" s="125" customFormat="1" ht="12">
      <c r="A80" s="116"/>
      <c r="B80" s="150"/>
      <c r="C80" s="116"/>
      <c r="D80" s="179"/>
      <c r="E80" s="179"/>
      <c r="F80" s="179"/>
      <c r="G80" s="179"/>
      <c r="H80" s="179"/>
      <c r="I80" s="179"/>
    </row>
    <row r="81" spans="1:9" s="125" customFormat="1" ht="12">
      <c r="A81" s="116"/>
      <c r="B81" s="150"/>
      <c r="C81" s="116"/>
      <c r="D81" s="179"/>
      <c r="E81" s="179"/>
      <c r="F81" s="179"/>
      <c r="G81" s="179"/>
      <c r="H81" s="179"/>
      <c r="I81" s="179"/>
    </row>
    <row r="82" spans="1:9" s="125" customFormat="1" ht="12">
      <c r="A82" s="116"/>
      <c r="B82" s="150"/>
      <c r="C82" s="116"/>
      <c r="D82" s="179"/>
      <c r="E82" s="179"/>
      <c r="F82" s="179"/>
      <c r="G82" s="179"/>
      <c r="H82" s="179"/>
      <c r="I82" s="179"/>
    </row>
    <row r="83" spans="1:9" s="125" customFormat="1" ht="12">
      <c r="A83" s="116"/>
      <c r="B83" s="150"/>
      <c r="C83" s="116"/>
      <c r="D83" s="179"/>
      <c r="E83" s="179"/>
      <c r="F83" s="179"/>
      <c r="G83" s="179"/>
      <c r="H83" s="179"/>
      <c r="I83" s="179"/>
    </row>
    <row r="84" spans="1:9" s="125" customFormat="1" ht="12">
      <c r="A84" s="116"/>
      <c r="B84" s="150"/>
      <c r="C84" s="116"/>
      <c r="D84" s="179"/>
      <c r="E84" s="179"/>
      <c r="F84" s="179"/>
      <c r="G84" s="179"/>
      <c r="H84" s="179"/>
      <c r="I84" s="179"/>
    </row>
    <row r="85" spans="1:9" s="125" customFormat="1" ht="12">
      <c r="A85" s="116"/>
      <c r="B85" s="150"/>
      <c r="C85" s="116"/>
      <c r="D85" s="179"/>
      <c r="E85" s="179"/>
      <c r="F85" s="179"/>
      <c r="G85" s="179"/>
      <c r="H85" s="179"/>
      <c r="I85" s="179"/>
    </row>
    <row r="86" spans="1:9" s="125" customFormat="1" ht="12">
      <c r="A86" s="116"/>
      <c r="B86" s="150"/>
      <c r="C86" s="116"/>
      <c r="D86" s="179"/>
      <c r="E86" s="179"/>
      <c r="F86" s="179"/>
      <c r="G86" s="179"/>
      <c r="H86" s="179"/>
      <c r="I86" s="179"/>
    </row>
    <row r="87" spans="1:9" s="125" customFormat="1" ht="12">
      <c r="A87" s="116"/>
      <c r="B87" s="150"/>
      <c r="C87" s="116"/>
      <c r="D87" s="179"/>
      <c r="E87" s="179"/>
      <c r="F87" s="179"/>
      <c r="G87" s="179"/>
      <c r="H87" s="179"/>
      <c r="I87" s="179"/>
    </row>
    <row r="88" spans="1:9" s="125" customFormat="1" ht="12">
      <c r="A88" s="116"/>
      <c r="B88" s="150"/>
      <c r="C88" s="116"/>
      <c r="D88" s="179"/>
      <c r="E88" s="179"/>
      <c r="F88" s="179"/>
      <c r="G88" s="179"/>
      <c r="H88" s="179"/>
      <c r="I88" s="179"/>
    </row>
    <row r="89" spans="1:9" s="125" customFormat="1" ht="12">
      <c r="A89" s="116"/>
      <c r="B89" s="150"/>
      <c r="C89" s="116"/>
      <c r="D89" s="179"/>
      <c r="E89" s="179"/>
      <c r="F89" s="179"/>
      <c r="G89" s="179"/>
      <c r="H89" s="179"/>
      <c r="I89" s="179"/>
    </row>
    <row r="90" spans="1:9" s="125" customFormat="1" ht="12">
      <c r="A90" s="116"/>
      <c r="B90" s="150"/>
      <c r="C90" s="116"/>
      <c r="D90" s="179"/>
      <c r="E90" s="179"/>
      <c r="F90" s="179"/>
      <c r="G90" s="179"/>
      <c r="H90" s="179"/>
      <c r="I90" s="179"/>
    </row>
    <row r="91" spans="1:9" s="125" customFormat="1" ht="12">
      <c r="A91" s="116"/>
      <c r="B91" s="150"/>
      <c r="C91" s="116"/>
      <c r="D91" s="179"/>
      <c r="E91" s="179"/>
      <c r="F91" s="179"/>
      <c r="G91" s="179"/>
      <c r="H91" s="179"/>
      <c r="I91" s="179"/>
    </row>
    <row r="92" spans="1:9" s="125" customFormat="1" ht="12">
      <c r="A92" s="116"/>
      <c r="B92" s="150"/>
      <c r="C92" s="116"/>
      <c r="D92" s="179"/>
      <c r="E92" s="179"/>
      <c r="F92" s="179"/>
      <c r="G92" s="179"/>
      <c r="H92" s="179"/>
      <c r="I92" s="179"/>
    </row>
    <row r="93" spans="1:9" s="125" customFormat="1" ht="12">
      <c r="A93" s="116"/>
      <c r="B93" s="150"/>
      <c r="C93" s="116"/>
      <c r="D93" s="179"/>
      <c r="E93" s="179"/>
      <c r="F93" s="179"/>
      <c r="G93" s="179"/>
      <c r="H93" s="179"/>
      <c r="I93" s="179"/>
    </row>
    <row r="94" spans="1:9" s="125" customFormat="1" ht="12">
      <c r="A94" s="116"/>
      <c r="B94" s="150"/>
      <c r="C94" s="116"/>
      <c r="D94" s="179"/>
      <c r="E94" s="179"/>
      <c r="F94" s="179"/>
      <c r="G94" s="179"/>
      <c r="H94" s="179"/>
      <c r="I94" s="179"/>
    </row>
    <row r="95" spans="1:9" s="125" customFormat="1" ht="12">
      <c r="A95" s="116"/>
      <c r="B95" s="150"/>
      <c r="C95" s="116"/>
      <c r="D95" s="179"/>
      <c r="E95" s="179"/>
      <c r="F95" s="179"/>
      <c r="G95" s="179"/>
      <c r="H95" s="179"/>
      <c r="I95" s="179"/>
    </row>
    <row r="96" spans="1:9" s="125" customFormat="1" ht="12">
      <c r="A96" s="116"/>
      <c r="B96" s="150"/>
      <c r="C96" s="116"/>
      <c r="D96" s="179"/>
      <c r="E96" s="179"/>
      <c r="F96" s="179"/>
      <c r="G96" s="179"/>
      <c r="H96" s="179"/>
      <c r="I96" s="179"/>
    </row>
    <row r="97" spans="1:9" s="125" customFormat="1" ht="12">
      <c r="A97" s="116"/>
      <c r="B97" s="150"/>
      <c r="C97" s="116"/>
      <c r="D97" s="179"/>
      <c r="E97" s="179"/>
      <c r="F97" s="179"/>
      <c r="G97" s="179"/>
      <c r="H97" s="179"/>
      <c r="I97" s="179"/>
    </row>
    <row r="98" spans="1:9" s="125" customFormat="1" ht="12">
      <c r="A98" s="116"/>
      <c r="B98" s="150"/>
      <c r="C98" s="116"/>
      <c r="D98" s="179"/>
      <c r="E98" s="179"/>
      <c r="F98" s="179"/>
      <c r="G98" s="179"/>
      <c r="H98" s="179"/>
      <c r="I98" s="179"/>
    </row>
    <row r="99" spans="1:9" s="125" customFormat="1" ht="12">
      <c r="A99" s="116"/>
      <c r="B99" s="150"/>
      <c r="C99" s="116"/>
      <c r="D99" s="179"/>
      <c r="E99" s="179"/>
      <c r="F99" s="179"/>
      <c r="G99" s="179"/>
      <c r="H99" s="179"/>
      <c r="I99" s="179"/>
    </row>
    <row r="100" spans="1:9" s="125" customFormat="1" ht="12">
      <c r="A100" s="116"/>
      <c r="B100" s="150"/>
      <c r="C100" s="116"/>
      <c r="D100" s="179"/>
      <c r="E100" s="179"/>
      <c r="F100" s="179"/>
      <c r="G100" s="179"/>
      <c r="H100" s="179"/>
      <c r="I100" s="179"/>
    </row>
    <row r="101" spans="1:9" s="125" customFormat="1" ht="12">
      <c r="A101" s="116"/>
      <c r="B101" s="150"/>
      <c r="C101" s="116"/>
      <c r="D101" s="179"/>
      <c r="E101" s="179"/>
      <c r="F101" s="179"/>
      <c r="G101" s="179"/>
      <c r="H101" s="179"/>
      <c r="I101" s="179"/>
    </row>
    <row r="102" spans="1:9" s="125" customFormat="1" ht="12">
      <c r="A102" s="116"/>
      <c r="B102" s="150"/>
      <c r="C102" s="116"/>
      <c r="D102" s="179"/>
      <c r="E102" s="179"/>
      <c r="F102" s="179"/>
      <c r="G102" s="179"/>
      <c r="H102" s="179"/>
      <c r="I102" s="179"/>
    </row>
    <row r="103" spans="1:9" s="125" customFormat="1" ht="12">
      <c r="A103" s="116"/>
      <c r="B103" s="150"/>
      <c r="C103" s="116"/>
      <c r="D103" s="179"/>
      <c r="E103" s="179"/>
      <c r="F103" s="179"/>
      <c r="G103" s="179"/>
      <c r="H103" s="179"/>
      <c r="I103" s="179"/>
    </row>
    <row r="104" spans="1:9" s="125" customFormat="1" ht="12">
      <c r="A104" s="116"/>
      <c r="B104" s="150"/>
      <c r="C104" s="116"/>
      <c r="D104" s="179"/>
      <c r="E104" s="179"/>
      <c r="F104" s="179"/>
      <c r="G104" s="179"/>
      <c r="H104" s="179"/>
      <c r="I104" s="179"/>
    </row>
    <row r="105" spans="1:9" s="125" customFormat="1" ht="12">
      <c r="A105" s="116"/>
      <c r="B105" s="150"/>
      <c r="C105" s="116"/>
      <c r="D105" s="179"/>
      <c r="E105" s="179"/>
      <c r="F105" s="179"/>
      <c r="G105" s="179"/>
      <c r="H105" s="179"/>
      <c r="I105" s="179"/>
    </row>
    <row r="106" spans="1:9" s="125" customFormat="1" ht="12">
      <c r="A106" s="116"/>
      <c r="B106" s="150"/>
      <c r="C106" s="116"/>
      <c r="D106" s="179"/>
      <c r="E106" s="179"/>
      <c r="F106" s="179"/>
      <c r="G106" s="179"/>
      <c r="H106" s="179"/>
      <c r="I106" s="179"/>
    </row>
    <row r="107" spans="1:9" s="125" customFormat="1" ht="12">
      <c r="A107" s="116"/>
      <c r="B107" s="150"/>
      <c r="C107" s="116"/>
      <c r="D107" s="179"/>
      <c r="E107" s="179"/>
      <c r="F107" s="179"/>
      <c r="G107" s="179"/>
      <c r="H107" s="179"/>
      <c r="I107" s="179"/>
    </row>
    <row r="108" spans="1:9" s="125" customFormat="1" ht="12">
      <c r="A108" s="116"/>
      <c r="B108" s="150"/>
      <c r="C108" s="116"/>
      <c r="D108" s="179"/>
      <c r="E108" s="179"/>
      <c r="F108" s="179"/>
      <c r="G108" s="179"/>
      <c r="H108" s="179"/>
      <c r="I108" s="179"/>
    </row>
    <row r="109" spans="1:9" s="125" customFormat="1" ht="12">
      <c r="A109" s="116"/>
      <c r="B109" s="150"/>
      <c r="C109" s="116"/>
      <c r="D109" s="179"/>
      <c r="E109" s="179"/>
      <c r="F109" s="179"/>
      <c r="G109" s="179"/>
      <c r="H109" s="179"/>
      <c r="I109" s="179"/>
    </row>
    <row r="110" spans="1:9" s="125" customFormat="1" ht="12">
      <c r="A110" s="116"/>
      <c r="B110" s="150"/>
      <c r="C110" s="116"/>
      <c r="D110" s="179"/>
      <c r="E110" s="179"/>
      <c r="F110" s="179"/>
      <c r="G110" s="179"/>
      <c r="H110" s="179"/>
      <c r="I110" s="179"/>
    </row>
    <row r="111" spans="1:9" s="125" customFormat="1" ht="12">
      <c r="A111" s="116"/>
      <c r="B111" s="150"/>
      <c r="C111" s="116"/>
      <c r="D111" s="179"/>
      <c r="E111" s="179"/>
      <c r="F111" s="179"/>
      <c r="G111" s="179"/>
      <c r="H111" s="179"/>
      <c r="I111" s="179"/>
    </row>
    <row r="112" spans="1:9" s="125" customFormat="1" ht="12">
      <c r="A112" s="116"/>
      <c r="B112" s="150"/>
      <c r="C112" s="116"/>
      <c r="D112" s="179"/>
      <c r="E112" s="179"/>
      <c r="F112" s="179"/>
      <c r="G112" s="179"/>
      <c r="H112" s="179"/>
      <c r="I112" s="179"/>
    </row>
    <row r="113" spans="1:9" s="125" customFormat="1" ht="12">
      <c r="A113" s="116"/>
      <c r="B113" s="150"/>
      <c r="C113" s="116"/>
      <c r="D113" s="179"/>
      <c r="E113" s="179"/>
      <c r="F113" s="179"/>
      <c r="G113" s="179"/>
      <c r="H113" s="179"/>
      <c r="I113" s="179"/>
    </row>
    <row r="114" spans="1:9" s="125" customFormat="1" ht="12">
      <c r="A114" s="116"/>
      <c r="B114" s="150"/>
      <c r="C114" s="116"/>
      <c r="D114" s="179"/>
      <c r="E114" s="179"/>
      <c r="F114" s="179"/>
      <c r="G114" s="179"/>
      <c r="H114" s="179"/>
      <c r="I114" s="179"/>
    </row>
    <row r="115" spans="1:9" s="125" customFormat="1" ht="12">
      <c r="A115" s="116"/>
      <c r="B115" s="150"/>
      <c r="C115" s="116"/>
      <c r="D115" s="179"/>
      <c r="E115" s="179"/>
      <c r="F115" s="179"/>
      <c r="G115" s="179"/>
      <c r="H115" s="179"/>
      <c r="I115" s="179"/>
    </row>
    <row r="116" spans="1:9" s="125" customFormat="1" ht="12">
      <c r="A116" s="116"/>
      <c r="B116" s="150"/>
      <c r="C116" s="116"/>
      <c r="D116" s="179"/>
      <c r="E116" s="179"/>
      <c r="F116" s="179"/>
      <c r="G116" s="179"/>
      <c r="H116" s="179"/>
      <c r="I116" s="179"/>
    </row>
    <row r="117" spans="1:9" s="125" customFormat="1" ht="12">
      <c r="A117" s="116"/>
      <c r="B117" s="150"/>
      <c r="C117" s="116"/>
      <c r="D117" s="179"/>
      <c r="E117" s="179"/>
      <c r="F117" s="179"/>
      <c r="G117" s="179"/>
      <c r="H117" s="179"/>
      <c r="I117" s="179"/>
    </row>
    <row r="118" spans="4:9" ht="12">
      <c r="D118" s="179"/>
      <c r="E118" s="179"/>
      <c r="F118" s="179"/>
      <c r="G118" s="179"/>
      <c r="H118" s="179"/>
      <c r="I118" s="179"/>
    </row>
    <row r="119" spans="4:9" ht="12"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</sheetData>
  <sheetProtection/>
  <mergeCells count="2">
    <mergeCell ref="A1:I1"/>
    <mergeCell ref="A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H14 C17:H23">
      <formula1>0</formula1>
      <formula2>9999999999999990</formula2>
    </dataValidation>
  </dataValidations>
  <printOptions horizontalCentered="1" verticalCentered="1"/>
  <pageMargins left="0.73" right="0.7480314960629921" top="0.56" bottom="0.4724409448818898" header="0.51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0">
      <selection activeCell="C78" sqref="C78"/>
    </sheetView>
  </sheetViews>
  <sheetFormatPr defaultColWidth="10.75390625" defaultRowHeight="12.75"/>
  <cols>
    <col min="1" max="1" width="44.25390625" style="59" customWidth="1"/>
    <col min="2" max="2" width="8.125" style="88" customWidth="1"/>
    <col min="3" max="4" width="17.875" style="59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7"/>
      <c r="E1" s="57"/>
      <c r="F1" s="57"/>
    </row>
    <row r="2" spans="1:6" ht="12.75" customHeight="1">
      <c r="A2" s="614" t="s">
        <v>876</v>
      </c>
      <c r="B2" s="614"/>
      <c r="C2" s="614"/>
      <c r="D2" s="614"/>
      <c r="E2" s="614"/>
      <c r="F2" s="614"/>
    </row>
    <row r="3" spans="1:6" ht="12.75" customHeight="1">
      <c r="A3" s="210" t="s">
        <v>714</v>
      </c>
      <c r="B3" s="210"/>
      <c r="C3" s="210"/>
      <c r="D3" s="210"/>
      <c r="E3" s="210"/>
      <c r="F3" s="210"/>
    </row>
    <row r="4" spans="1:6" ht="12.75" customHeight="1">
      <c r="A4" s="60"/>
      <c r="B4" s="56"/>
      <c r="C4" s="60"/>
      <c r="D4" s="60"/>
      <c r="E4" s="60"/>
      <c r="F4" s="60"/>
    </row>
    <row r="5" spans="1:6" ht="17.25" customHeight="1">
      <c r="A5" s="613" t="s">
        <v>866</v>
      </c>
      <c r="B5" s="613"/>
      <c r="C5" s="613"/>
      <c r="D5" s="60"/>
      <c r="E5" s="2" t="s">
        <v>693</v>
      </c>
      <c r="F5" s="60"/>
    </row>
    <row r="6" spans="1:13" ht="15" customHeight="1">
      <c r="A6" s="61" t="s">
        <v>877</v>
      </c>
      <c r="B6" s="62"/>
      <c r="C6" s="63"/>
      <c r="D6" s="63"/>
      <c r="E6" s="1" t="s">
        <v>694</v>
      </c>
      <c r="F6" s="63"/>
      <c r="G6" s="63"/>
      <c r="H6" s="63"/>
      <c r="I6" s="63"/>
      <c r="J6" s="63"/>
      <c r="K6" s="63"/>
      <c r="L6" s="63"/>
      <c r="M6" s="63"/>
    </row>
    <row r="7" spans="2:13" s="64" customFormat="1" ht="15" customHeight="1">
      <c r="B7" s="65"/>
      <c r="C7" s="66"/>
      <c r="D7" s="66"/>
      <c r="E7" s="66"/>
      <c r="F7" s="67" t="s">
        <v>125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665</v>
      </c>
      <c r="B8" s="69" t="s">
        <v>1</v>
      </c>
      <c r="C8" s="70" t="s">
        <v>666</v>
      </c>
      <c r="D8" s="70" t="s">
        <v>667</v>
      </c>
      <c r="E8" s="70" t="s">
        <v>668</v>
      </c>
      <c r="F8" s="70" t="s">
        <v>669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7</v>
      </c>
      <c r="B9" s="69" t="s">
        <v>8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670</v>
      </c>
      <c r="B10" s="74"/>
      <c r="C10" s="75"/>
      <c r="D10" s="75"/>
      <c r="E10" s="75"/>
      <c r="F10" s="75"/>
    </row>
    <row r="11" spans="1:6" ht="18" customHeight="1">
      <c r="A11" s="75" t="s">
        <v>671</v>
      </c>
      <c r="B11" s="76"/>
      <c r="C11" s="75"/>
      <c r="D11" s="75"/>
      <c r="E11" s="75"/>
      <c r="F11" s="75"/>
    </row>
    <row r="12" spans="1:6" ht="14.25" customHeight="1">
      <c r="A12" s="75" t="s">
        <v>697</v>
      </c>
      <c r="B12" s="76"/>
      <c r="C12" s="459">
        <v>1444</v>
      </c>
      <c r="D12" s="460">
        <v>99.79</v>
      </c>
      <c r="E12" s="437"/>
      <c r="F12" s="452">
        <f>C12-E12</f>
        <v>1444</v>
      </c>
    </row>
    <row r="13" spans="1:6" ht="12.75">
      <c r="A13" s="75" t="s">
        <v>712</v>
      </c>
      <c r="B13" s="76"/>
      <c r="C13" s="459">
        <v>233</v>
      </c>
      <c r="D13" s="460">
        <v>83.92</v>
      </c>
      <c r="E13" s="437"/>
      <c r="F13" s="452">
        <f aca="true" t="shared" si="0" ref="F13:F19">C13-E13</f>
        <v>233</v>
      </c>
    </row>
    <row r="14" spans="1:6" ht="12.75">
      <c r="A14" s="75" t="s">
        <v>713</v>
      </c>
      <c r="B14" s="76"/>
      <c r="C14" s="459">
        <v>60</v>
      </c>
      <c r="D14" s="460">
        <v>97.66</v>
      </c>
      <c r="E14" s="437"/>
      <c r="F14" s="452">
        <f t="shared" si="0"/>
        <v>60</v>
      </c>
    </row>
    <row r="15" spans="1:6" ht="12.75">
      <c r="A15" s="75">
        <v>4</v>
      </c>
      <c r="B15" s="76"/>
      <c r="C15" s="459"/>
      <c r="D15" s="460"/>
      <c r="E15" s="437"/>
      <c r="F15" s="452">
        <f t="shared" si="0"/>
        <v>0</v>
      </c>
    </row>
    <row r="16" spans="1:6" ht="12.75">
      <c r="A16" s="59" t="s">
        <v>400</v>
      </c>
      <c r="B16" s="76"/>
      <c r="C16" s="459"/>
      <c r="D16" s="460"/>
      <c r="E16" s="437"/>
      <c r="F16" s="452">
        <f t="shared" si="0"/>
        <v>0</v>
      </c>
    </row>
    <row r="17" spans="1:6" ht="12.75">
      <c r="A17" s="75" t="s">
        <v>698</v>
      </c>
      <c r="B17" s="76"/>
      <c r="C17" s="437"/>
      <c r="D17" s="449"/>
      <c r="E17" s="437"/>
      <c r="F17" s="452">
        <f t="shared" si="0"/>
        <v>0</v>
      </c>
    </row>
    <row r="18" spans="1:6" ht="12.75">
      <c r="A18" s="75" t="s">
        <v>699</v>
      </c>
      <c r="B18" s="76"/>
      <c r="C18" s="437"/>
      <c r="D18" s="449"/>
      <c r="E18" s="437"/>
      <c r="F18" s="452">
        <f t="shared" si="0"/>
        <v>0</v>
      </c>
    </row>
    <row r="19" spans="1:6" ht="12.75">
      <c r="A19" s="75" t="s">
        <v>409</v>
      </c>
      <c r="B19" s="76"/>
      <c r="C19" s="437"/>
      <c r="D19" s="449"/>
      <c r="E19" s="437"/>
      <c r="F19" s="452">
        <f t="shared" si="0"/>
        <v>0</v>
      </c>
    </row>
    <row r="20" spans="1:16" ht="11.25" customHeight="1">
      <c r="A20" s="77" t="s">
        <v>412</v>
      </c>
      <c r="B20" s="78" t="s">
        <v>674</v>
      </c>
      <c r="C20" s="232">
        <f>SUM(C12:C19)</f>
        <v>1737</v>
      </c>
      <c r="D20" s="450"/>
      <c r="E20" s="232">
        <f>SUM(E12:E19)</f>
        <v>0</v>
      </c>
      <c r="F20" s="453">
        <f>SUM(F12:F19)</f>
        <v>1737</v>
      </c>
      <c r="G20" s="438"/>
      <c r="H20" s="438"/>
      <c r="I20" s="438"/>
      <c r="J20" s="438"/>
      <c r="K20" s="438"/>
      <c r="L20" s="438"/>
      <c r="M20" s="438"/>
      <c r="N20" s="438"/>
      <c r="O20" s="438"/>
      <c r="P20" s="438"/>
    </row>
    <row r="21" spans="1:6" ht="16.5" customHeight="1">
      <c r="A21" s="75" t="s">
        <v>675</v>
      </c>
      <c r="B21" s="79"/>
      <c r="C21" s="439"/>
      <c r="D21" s="451"/>
      <c r="E21" s="439"/>
      <c r="F21" s="454"/>
    </row>
    <row r="22" spans="1:6" ht="12.75">
      <c r="A22" s="75" t="s">
        <v>388</v>
      </c>
      <c r="B22" s="79"/>
      <c r="C22" s="437"/>
      <c r="D22" s="449"/>
      <c r="E22" s="437"/>
      <c r="F22" s="452">
        <f>C22-E22</f>
        <v>0</v>
      </c>
    </row>
    <row r="23" spans="1:6" ht="12.75">
      <c r="A23" s="75" t="s">
        <v>391</v>
      </c>
      <c r="B23" s="79"/>
      <c r="C23" s="437"/>
      <c r="D23" s="449"/>
      <c r="E23" s="437"/>
      <c r="F23" s="452">
        <f>C23-E23</f>
        <v>0</v>
      </c>
    </row>
    <row r="24" spans="1:6" ht="12.75">
      <c r="A24" s="75" t="s">
        <v>394</v>
      </c>
      <c r="B24" s="79"/>
      <c r="C24" s="437"/>
      <c r="D24" s="449"/>
      <c r="E24" s="437"/>
      <c r="F24" s="452">
        <f>C24-E24</f>
        <v>0</v>
      </c>
    </row>
    <row r="25" spans="1:6" ht="12.75">
      <c r="A25" s="75" t="s">
        <v>397</v>
      </c>
      <c r="B25" s="79"/>
      <c r="C25" s="437"/>
      <c r="D25" s="449"/>
      <c r="E25" s="437"/>
      <c r="F25" s="452">
        <f>C25-E25</f>
        <v>0</v>
      </c>
    </row>
    <row r="26" spans="1:16" ht="15" customHeight="1">
      <c r="A26" s="77" t="s">
        <v>429</v>
      </c>
      <c r="B26" s="78" t="s">
        <v>676</v>
      </c>
      <c r="C26" s="232">
        <f>SUM(C22:C25)</f>
        <v>0</v>
      </c>
      <c r="D26" s="450"/>
      <c r="E26" s="232">
        <f>SUM(E22:E25)</f>
        <v>0</v>
      </c>
      <c r="F26" s="453">
        <f>SUM(F22:F25)</f>
        <v>0</v>
      </c>
      <c r="G26" s="438"/>
      <c r="H26" s="438"/>
      <c r="I26" s="438"/>
      <c r="J26" s="438"/>
      <c r="K26" s="438"/>
      <c r="L26" s="438"/>
      <c r="M26" s="438"/>
      <c r="N26" s="438"/>
      <c r="O26" s="438"/>
      <c r="P26" s="438"/>
    </row>
    <row r="27" spans="1:6" ht="12.75" customHeight="1">
      <c r="A27" s="75" t="s">
        <v>677</v>
      </c>
      <c r="B27" s="79"/>
      <c r="C27" s="439"/>
      <c r="D27" s="451"/>
      <c r="E27" s="439"/>
      <c r="F27" s="454"/>
    </row>
    <row r="28" spans="1:6" ht="12.75">
      <c r="A28" s="75"/>
      <c r="B28" s="79"/>
      <c r="C28" s="459"/>
      <c r="D28" s="460"/>
      <c r="E28" s="437"/>
      <c r="F28" s="452">
        <f>C28-E28</f>
        <v>0</v>
      </c>
    </row>
    <row r="29" spans="1:6" ht="12.75">
      <c r="A29" s="75" t="s">
        <v>391</v>
      </c>
      <c r="B29" s="79"/>
      <c r="C29" s="459"/>
      <c r="D29" s="460"/>
      <c r="E29" s="437"/>
      <c r="F29" s="452">
        <f>C29-E29</f>
        <v>0</v>
      </c>
    </row>
    <row r="30" spans="1:6" ht="12.75">
      <c r="A30" s="75" t="s">
        <v>394</v>
      </c>
      <c r="B30" s="79"/>
      <c r="C30" s="437"/>
      <c r="D30" s="449"/>
      <c r="E30" s="437"/>
      <c r="F30" s="452">
        <f>C30-E30</f>
        <v>0</v>
      </c>
    </row>
    <row r="31" spans="1:6" ht="12.75">
      <c r="A31" s="75" t="s">
        <v>397</v>
      </c>
      <c r="B31" s="79"/>
      <c r="C31" s="437"/>
      <c r="D31" s="449"/>
      <c r="E31" s="437"/>
      <c r="F31" s="452">
        <f>C31-E31</f>
        <v>0</v>
      </c>
    </row>
    <row r="32" spans="1:16" ht="12" customHeight="1">
      <c r="A32" s="77" t="s">
        <v>449</v>
      </c>
      <c r="B32" s="78" t="s">
        <v>678</v>
      </c>
      <c r="C32" s="232">
        <f>SUM(C28:C31)</f>
        <v>0</v>
      </c>
      <c r="D32" s="450"/>
      <c r="E32" s="232">
        <f>SUM(E28:E31)</f>
        <v>0</v>
      </c>
      <c r="F32" s="453">
        <f>SUM(F28:F31)</f>
        <v>0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</row>
    <row r="33" spans="1:6" ht="18.75" customHeight="1">
      <c r="A33" s="75" t="s">
        <v>679</v>
      </c>
      <c r="B33" s="79"/>
      <c r="C33" s="439"/>
      <c r="D33" s="451"/>
      <c r="E33" s="439"/>
      <c r="F33" s="454"/>
    </row>
    <row r="34" spans="1:6" ht="12.75">
      <c r="A34" s="75" t="s">
        <v>715</v>
      </c>
      <c r="B34" s="79"/>
      <c r="C34" s="459"/>
      <c r="D34" s="460"/>
      <c r="E34" s="459"/>
      <c r="F34" s="452">
        <f>C34-E34</f>
        <v>0</v>
      </c>
    </row>
    <row r="35" spans="1:6" ht="12.75">
      <c r="A35" s="75">
        <v>2</v>
      </c>
      <c r="B35" s="79"/>
      <c r="C35" s="459"/>
      <c r="D35" s="449"/>
      <c r="E35" s="459"/>
      <c r="F35" s="452">
        <f>C35-E35</f>
        <v>0</v>
      </c>
    </row>
    <row r="36" spans="1:6" ht="12.75">
      <c r="A36" s="75" t="s">
        <v>394</v>
      </c>
      <c r="B36" s="79"/>
      <c r="C36" s="437"/>
      <c r="D36" s="449"/>
      <c r="E36" s="437"/>
      <c r="F36" s="452">
        <f>C36-E36</f>
        <v>0</v>
      </c>
    </row>
    <row r="37" spans="1:6" ht="12.75">
      <c r="A37" s="75" t="s">
        <v>397</v>
      </c>
      <c r="B37" s="79"/>
      <c r="C37" s="437"/>
      <c r="D37" s="449"/>
      <c r="E37" s="437"/>
      <c r="F37" s="452">
        <f>C37-E37</f>
        <v>0</v>
      </c>
    </row>
    <row r="38" spans="1:16" ht="14.25" customHeight="1">
      <c r="A38" s="77" t="s">
        <v>680</v>
      </c>
      <c r="B38" s="78" t="s">
        <v>681</v>
      </c>
      <c r="C38" s="232">
        <f>SUM(C34:C37)</f>
        <v>0</v>
      </c>
      <c r="D38" s="450"/>
      <c r="E38" s="232">
        <f>SUM(E34:E37)</f>
        <v>0</v>
      </c>
      <c r="F38" s="453">
        <f>SUM(F34:F37)</f>
        <v>0</v>
      </c>
      <c r="G38" s="438"/>
      <c r="H38" s="438"/>
      <c r="I38" s="438"/>
      <c r="J38" s="438"/>
      <c r="K38" s="438"/>
      <c r="L38" s="438"/>
      <c r="M38" s="438"/>
      <c r="N38" s="438"/>
      <c r="O38" s="438"/>
      <c r="P38" s="438"/>
    </row>
    <row r="39" spans="1:16" ht="20.25" customHeight="1">
      <c r="A39" s="80" t="s">
        <v>682</v>
      </c>
      <c r="B39" s="78" t="s">
        <v>683</v>
      </c>
      <c r="C39" s="232">
        <f>C38+C32+C26+C20</f>
        <v>1737</v>
      </c>
      <c r="D39" s="450"/>
      <c r="E39" s="232">
        <f>E38+E32+E26+E20</f>
        <v>0</v>
      </c>
      <c r="F39" s="453">
        <f>F38+F32+F26+F20</f>
        <v>1737</v>
      </c>
      <c r="G39" s="438"/>
      <c r="H39" s="438"/>
      <c r="I39" s="438"/>
      <c r="J39" s="438"/>
      <c r="K39" s="438"/>
      <c r="L39" s="438"/>
      <c r="M39" s="438"/>
      <c r="N39" s="438"/>
      <c r="O39" s="438"/>
      <c r="P39" s="438"/>
    </row>
    <row r="40" spans="1:6" ht="15" customHeight="1">
      <c r="A40" s="73" t="s">
        <v>684</v>
      </c>
      <c r="B40" s="78"/>
      <c r="C40" s="439"/>
      <c r="D40" s="451"/>
      <c r="E40" s="439"/>
      <c r="F40" s="454"/>
    </row>
    <row r="41" spans="1:6" ht="14.25" customHeight="1">
      <c r="A41" s="75" t="s">
        <v>671</v>
      </c>
      <c r="B41" s="79"/>
      <c r="C41" s="439"/>
      <c r="D41" s="451"/>
      <c r="E41" s="439"/>
      <c r="F41" s="454"/>
    </row>
    <row r="42" spans="1:6" ht="12.75">
      <c r="A42" s="75" t="s">
        <v>672</v>
      </c>
      <c r="B42" s="79"/>
      <c r="C42" s="437"/>
      <c r="D42" s="449"/>
      <c r="E42" s="437"/>
      <c r="F42" s="452">
        <f>C42-E42</f>
        <v>0</v>
      </c>
    </row>
    <row r="43" spans="1:6" ht="12.75">
      <c r="A43" s="75" t="s">
        <v>673</v>
      </c>
      <c r="B43" s="79"/>
      <c r="C43" s="437"/>
      <c r="D43" s="449"/>
      <c r="E43" s="437"/>
      <c r="F43" s="452">
        <f>C43-E43</f>
        <v>0</v>
      </c>
    </row>
    <row r="44" spans="1:6" ht="12.75">
      <c r="A44" s="75" t="s">
        <v>394</v>
      </c>
      <c r="B44" s="79"/>
      <c r="C44" s="437"/>
      <c r="D44" s="449"/>
      <c r="E44" s="437"/>
      <c r="F44" s="452">
        <f>C44-E44</f>
        <v>0</v>
      </c>
    </row>
    <row r="45" spans="1:6" ht="12.75">
      <c r="A45" s="75" t="s">
        <v>397</v>
      </c>
      <c r="B45" s="79"/>
      <c r="C45" s="437"/>
      <c r="D45" s="449"/>
      <c r="E45" s="437"/>
      <c r="F45" s="452">
        <f>C45-E45</f>
        <v>0</v>
      </c>
    </row>
    <row r="46" spans="1:16" ht="15" customHeight="1">
      <c r="A46" s="77" t="s">
        <v>412</v>
      </c>
      <c r="B46" s="78" t="s">
        <v>685</v>
      </c>
      <c r="C46" s="232">
        <f>SUM(C42:C45)</f>
        <v>0</v>
      </c>
      <c r="D46" s="450"/>
      <c r="E46" s="232">
        <f>SUM(E42:E45)</f>
        <v>0</v>
      </c>
      <c r="F46" s="453">
        <f>SUM(F42:F45)</f>
        <v>0</v>
      </c>
      <c r="G46" s="438"/>
      <c r="H46" s="438"/>
      <c r="I46" s="438"/>
      <c r="J46" s="438"/>
      <c r="K46" s="438"/>
      <c r="L46" s="438"/>
      <c r="M46" s="438"/>
      <c r="N46" s="438"/>
      <c r="O46" s="438"/>
      <c r="P46" s="438"/>
    </row>
    <row r="47" spans="1:6" ht="15.75" customHeight="1">
      <c r="A47" s="75" t="s">
        <v>675</v>
      </c>
      <c r="B47" s="79"/>
      <c r="C47" s="439"/>
      <c r="D47" s="451"/>
      <c r="E47" s="439"/>
      <c r="F47" s="454"/>
    </row>
    <row r="48" spans="1:6" ht="12.75">
      <c r="A48" s="75" t="s">
        <v>388</v>
      </c>
      <c r="B48" s="79"/>
      <c r="C48" s="437"/>
      <c r="D48" s="449"/>
      <c r="E48" s="437"/>
      <c r="F48" s="452">
        <f>C48-E48</f>
        <v>0</v>
      </c>
    </row>
    <row r="49" spans="1:6" ht="12.75">
      <c r="A49" s="75" t="s">
        <v>391</v>
      </c>
      <c r="B49" s="79"/>
      <c r="C49" s="437"/>
      <c r="D49" s="449"/>
      <c r="E49" s="437"/>
      <c r="F49" s="452">
        <f>C49-E49</f>
        <v>0</v>
      </c>
    </row>
    <row r="50" spans="1:6" ht="12.75">
      <c r="A50" s="75" t="s">
        <v>394</v>
      </c>
      <c r="B50" s="79"/>
      <c r="C50" s="437"/>
      <c r="D50" s="449"/>
      <c r="E50" s="437"/>
      <c r="F50" s="452">
        <f>C50-E50</f>
        <v>0</v>
      </c>
    </row>
    <row r="51" spans="1:6" ht="12.75">
      <c r="A51" s="75" t="s">
        <v>397</v>
      </c>
      <c r="B51" s="79"/>
      <c r="C51" s="437"/>
      <c r="D51" s="449"/>
      <c r="E51" s="437"/>
      <c r="F51" s="452">
        <f>C51-E51</f>
        <v>0</v>
      </c>
    </row>
    <row r="52" spans="1:16" ht="11.25" customHeight="1">
      <c r="A52" s="77" t="s">
        <v>429</v>
      </c>
      <c r="B52" s="78" t="s">
        <v>686</v>
      </c>
      <c r="C52" s="232">
        <f>SUM(C48:C51)</f>
        <v>0</v>
      </c>
      <c r="D52" s="450"/>
      <c r="E52" s="232">
        <f>SUM(E48:E51)</f>
        <v>0</v>
      </c>
      <c r="F52" s="453">
        <f>SUM(F48:F51)</f>
        <v>0</v>
      </c>
      <c r="G52" s="438"/>
      <c r="H52" s="438"/>
      <c r="I52" s="438"/>
      <c r="J52" s="438"/>
      <c r="K52" s="438"/>
      <c r="L52" s="438"/>
      <c r="M52" s="438"/>
      <c r="N52" s="438"/>
      <c r="O52" s="438"/>
      <c r="P52" s="438"/>
    </row>
    <row r="53" spans="1:6" ht="15" customHeight="1">
      <c r="A53" s="75" t="s">
        <v>677</v>
      </c>
      <c r="B53" s="79"/>
      <c r="C53" s="439"/>
      <c r="D53" s="451"/>
      <c r="E53" s="439"/>
      <c r="F53" s="454"/>
    </row>
    <row r="54" spans="1:6" ht="12.75">
      <c r="A54" s="75" t="s">
        <v>388</v>
      </c>
      <c r="B54" s="79"/>
      <c r="C54" s="437"/>
      <c r="D54" s="449"/>
      <c r="E54" s="437"/>
      <c r="F54" s="452">
        <f>C54-E54</f>
        <v>0</v>
      </c>
    </row>
    <row r="55" spans="1:6" ht="12.75">
      <c r="A55" s="75" t="s">
        <v>391</v>
      </c>
      <c r="B55" s="79"/>
      <c r="C55" s="437"/>
      <c r="D55" s="449"/>
      <c r="E55" s="437"/>
      <c r="F55" s="452">
        <f>C55-E55</f>
        <v>0</v>
      </c>
    </row>
    <row r="56" spans="1:6" ht="12.75">
      <c r="A56" s="75" t="s">
        <v>394</v>
      </c>
      <c r="B56" s="79"/>
      <c r="C56" s="437"/>
      <c r="D56" s="449"/>
      <c r="E56" s="437"/>
      <c r="F56" s="452">
        <f>C56-E56</f>
        <v>0</v>
      </c>
    </row>
    <row r="57" spans="1:6" ht="12.75">
      <c r="A57" s="75" t="s">
        <v>397</v>
      </c>
      <c r="B57" s="79"/>
      <c r="C57" s="437"/>
      <c r="D57" s="449"/>
      <c r="E57" s="437"/>
      <c r="F57" s="452">
        <f>C57-E57</f>
        <v>0</v>
      </c>
    </row>
    <row r="58" spans="1:16" ht="15.75" customHeight="1">
      <c r="A58" s="77" t="s">
        <v>449</v>
      </c>
      <c r="B58" s="78" t="s">
        <v>687</v>
      </c>
      <c r="C58" s="455">
        <f>SUM(C54:C57)</f>
        <v>0</v>
      </c>
      <c r="D58" s="450"/>
      <c r="E58" s="232">
        <f>SUM(E54:E57)</f>
        <v>0</v>
      </c>
      <c r="F58" s="453">
        <f>SUM(F54:F57)</f>
        <v>0</v>
      </c>
      <c r="G58" s="438"/>
      <c r="H58" s="438"/>
      <c r="I58" s="438"/>
      <c r="J58" s="438"/>
      <c r="K58" s="438"/>
      <c r="L58" s="438"/>
      <c r="M58" s="438"/>
      <c r="N58" s="438"/>
      <c r="O58" s="438"/>
      <c r="P58" s="438"/>
    </row>
    <row r="59" spans="1:6" ht="12.75" customHeight="1">
      <c r="A59" s="75" t="s">
        <v>679</v>
      </c>
      <c r="B59" s="79"/>
      <c r="C59" s="439"/>
      <c r="D59" s="451"/>
      <c r="E59" s="439"/>
      <c r="F59" s="454"/>
    </row>
    <row r="60" spans="1:6" ht="12.75">
      <c r="A60" s="75" t="s">
        <v>388</v>
      </c>
      <c r="B60" s="79"/>
      <c r="C60" s="437"/>
      <c r="D60" s="449"/>
      <c r="E60" s="437"/>
      <c r="F60" s="452">
        <f>C60-E60</f>
        <v>0</v>
      </c>
    </row>
    <row r="61" spans="1:6" ht="12.75">
      <c r="A61" s="75" t="s">
        <v>391</v>
      </c>
      <c r="B61" s="79"/>
      <c r="C61" s="437"/>
      <c r="D61" s="449"/>
      <c r="E61" s="437"/>
      <c r="F61" s="452">
        <f>C61-E61</f>
        <v>0</v>
      </c>
    </row>
    <row r="62" spans="1:6" ht="12.75">
      <c r="A62" s="75" t="s">
        <v>394</v>
      </c>
      <c r="B62" s="79"/>
      <c r="C62" s="437"/>
      <c r="D62" s="449"/>
      <c r="E62" s="437"/>
      <c r="F62" s="452">
        <f>C62-E62</f>
        <v>0</v>
      </c>
    </row>
    <row r="63" spans="1:6" ht="12.75">
      <c r="A63" s="75" t="s">
        <v>397</v>
      </c>
      <c r="B63" s="79"/>
      <c r="C63" s="437"/>
      <c r="D63" s="449"/>
      <c r="E63" s="437"/>
      <c r="F63" s="452">
        <f>C63-E63</f>
        <v>0</v>
      </c>
    </row>
    <row r="64" spans="1:16" ht="17.25" customHeight="1">
      <c r="A64" s="77" t="s">
        <v>680</v>
      </c>
      <c r="B64" s="78" t="s">
        <v>688</v>
      </c>
      <c r="C64" s="232">
        <f>SUM(C60:C63)</f>
        <v>0</v>
      </c>
      <c r="D64" s="450"/>
      <c r="E64" s="232">
        <f>SUM(E60:E63)</f>
        <v>0</v>
      </c>
      <c r="F64" s="453">
        <f>SUM(F60:F63)</f>
        <v>0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</row>
    <row r="65" spans="1:16" ht="19.5" customHeight="1">
      <c r="A65" s="80" t="s">
        <v>689</v>
      </c>
      <c r="B65" s="78" t="s">
        <v>690</v>
      </c>
      <c r="C65" s="232">
        <f>C64+C58+C52+C46</f>
        <v>0</v>
      </c>
      <c r="D65" s="450"/>
      <c r="E65" s="232">
        <f>E64+E58+E52+E46</f>
        <v>0</v>
      </c>
      <c r="F65" s="453">
        <f>F64+F58+F52+F46</f>
        <v>0</v>
      </c>
      <c r="G65" s="438"/>
      <c r="H65" s="438"/>
      <c r="I65" s="438"/>
      <c r="J65" s="438"/>
      <c r="K65" s="438"/>
      <c r="L65" s="438"/>
      <c r="M65" s="438"/>
      <c r="N65" s="438"/>
      <c r="O65" s="438"/>
      <c r="P65" s="438"/>
    </row>
    <row r="66" spans="1:6" ht="19.5" customHeight="1">
      <c r="A66" s="81"/>
      <c r="B66" s="82"/>
      <c r="C66" s="83"/>
      <c r="D66" s="83"/>
      <c r="E66" s="83"/>
      <c r="F66" s="83"/>
    </row>
    <row r="67" spans="1:6" ht="12.75">
      <c r="A67" s="84" t="s">
        <v>878</v>
      </c>
      <c r="B67" s="85"/>
      <c r="C67" s="84" t="s">
        <v>691</v>
      </c>
      <c r="D67" s="86"/>
      <c r="E67" s="84" t="s">
        <v>703</v>
      </c>
      <c r="F67" s="86"/>
    </row>
    <row r="68" spans="1:6" ht="12.75">
      <c r="A68" s="86"/>
      <c r="B68" s="87"/>
      <c r="C68" s="480" t="s">
        <v>720</v>
      </c>
      <c r="D68" s="86"/>
      <c r="E68" s="480" t="s">
        <v>702</v>
      </c>
      <c r="F68" s="86"/>
    </row>
    <row r="69" spans="1:6" ht="12.75">
      <c r="A69" s="86"/>
      <c r="B69" s="87"/>
      <c r="C69" s="86"/>
      <c r="D69" s="86"/>
      <c r="E69" s="86"/>
      <c r="F69" s="86"/>
    </row>
    <row r="70" spans="3:5" ht="12.75">
      <c r="C70" s="86"/>
      <c r="E70" s="86"/>
    </row>
  </sheetData>
  <sheetProtection/>
  <mergeCells count="2">
    <mergeCell ref="A5:C5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2:F25 C54:F57 C48:F51 C42:F45 C28:F31 C60:F63 C34:F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</cp:lastModifiedBy>
  <cp:lastPrinted>2017-07-24T07:01:26Z</cp:lastPrinted>
  <dcterms:created xsi:type="dcterms:W3CDTF">2000-06-29T12:02:40Z</dcterms:created>
  <dcterms:modified xsi:type="dcterms:W3CDTF">2017-07-24T07:01:43Z</dcterms:modified>
  <cp:category/>
  <cp:version/>
  <cp:contentType/>
  <cp:contentStatus/>
</cp:coreProperties>
</file>