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524" yWindow="65524" windowWidth="9600" windowHeight="11016" tabRatio="813" activeTab="0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reportConsolidation">'Начална'!$A$3</definedName>
    <definedName name="startDate">'Начална'!$B$9</definedName>
    <definedName name="_xlnm.Print_Titles" localSheetId="1">'1-Баланс'!$9:$9</definedName>
    <definedName name="_xlnm.Print_Titles" localSheetId="5">'Справка 5'!$8:$9</definedName>
  </definedNames>
  <calcPr calcId="145621"/>
</workbook>
</file>

<file path=xl/sharedStrings.xml><?xml version="1.0" encoding="utf-8"?>
<sst xmlns="http://schemas.openxmlformats.org/spreadsheetml/2006/main" count="4323" uniqueCount="1002">
  <si>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</si>
  <si>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</si>
  <si>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</si>
  <si>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</si>
  <si>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</si>
  <si>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</si>
  <si>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</si>
  <si>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</si>
  <si>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</si>
  <si>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</si>
  <si>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</si>
  <si>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</si>
  <si>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</si>
  <si>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</si>
  <si>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</si>
  <si>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</si>
  <si>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</si>
  <si>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</si>
  <si>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</si>
  <si>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</si>
  <si>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</si>
  <si>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</si>
  <si>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</si>
  <si>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</si>
  <si>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</si>
  <si>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</si>
  <si>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</si>
  <si>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</si>
  <si>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</si>
  <si>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</si>
  <si>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</si>
  <si>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</si>
  <si>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</si>
  <si>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</si>
  <si>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</si>
  <si>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</si>
  <si>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</si>
  <si>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</si>
  <si>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</si>
  <si>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</si>
  <si>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</si>
  <si>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</si>
  <si>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</si>
  <si>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</si>
  <si>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</si>
  <si>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</si>
  <si>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</si>
  <si>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</si>
  <si>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</si>
  <si>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</si>
  <si>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</si>
  <si>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</si>
  <si>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</si>
  <si>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</si>
  <si>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</si>
  <si>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</si>
  <si>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</si>
  <si>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</si>
  <si>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</si>
  <si>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</si>
  <si>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</si>
  <si>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</si>
  <si>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</si>
  <si>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</si>
  <si>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</si>
  <si>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</si>
  <si>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</si>
  <si>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</si>
  <si>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</si>
  <si>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</si>
  <si>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</si>
  <si>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</si>
  <si>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</si>
  <si>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</si>
  <si>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</si>
  <si>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</si>
  <si>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</si>
  <si>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</si>
  <si>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</si>
  <si>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</si>
  <si>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</si>
  <si>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</si>
  <si>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</si>
  <si>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</si>
  <si>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</si>
  <si>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</si>
  <si>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</si>
  <si>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</si>
  <si>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</si>
  <si>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</si>
  <si>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</si>
  <si>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</si>
  <si>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</si>
  <si>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</si>
  <si>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</si>
  <si>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</si>
  <si>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</si>
  <si>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</si>
  <si>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</si>
  <si>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</si>
  <si>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</si>
  <si>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</si>
  <si>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</si>
  <si>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</si>
  <si>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</si>
  <si>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</si>
  <si>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</si>
  <si>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</si>
  <si>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</si>
  <si>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</si>
  <si>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</si>
  <si>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</si>
  <si>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</si>
  <si>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</si>
  <si>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</si>
  <si>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</si>
  <si>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</si>
  <si>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</si>
  <si>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</si>
  <si>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</si>
  <si>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</si>
  <si>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</si>
  <si>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</si>
  <si>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</si>
  <si>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</si>
  <si>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</si>
  <si>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</si>
  <si>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</si>
  <si>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</si>
  <si>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</si>
  <si>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</si>
  <si>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</si>
  <si>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</si>
  <si>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</si>
  <si>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</si>
  <si>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</si>
  <si>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</si>
  <si>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</si>
  <si>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</si>
  <si>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</si>
  <si>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</si>
  <si>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</si>
  <si>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</si>
  <si>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</si>
  <si>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</si>
  <si>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</si>
  <si>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</si>
  <si>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</si>
  <si>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</si>
  <si>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</si>
  <si>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</si>
  <si>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</si>
  <si>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</si>
  <si>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</si>
  <si>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</si>
  <si>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</si>
  <si>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</si>
  <si>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</si>
  <si>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</si>
  <si>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</si>
  <si>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</si>
  <si>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</si>
  <si>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</si>
  <si>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</si>
  <si>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</si>
  <si>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</si>
  <si>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</si>
  <si>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</si>
  <si>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</si>
  <si>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</si>
  <si>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</si>
  <si>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</si>
  <si>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</si>
  <si>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</si>
  <si>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</si>
  <si>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</si>
  <si>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</si>
  <si>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</si>
  <si>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</si>
  <si>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</si>
  <si>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</si>
  <si>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</si>
  <si>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</si>
  <si>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</si>
  <si>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</si>
  <si>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</si>
  <si>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</si>
  <si>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</si>
  <si>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</si>
  <si>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</si>
  <si>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</si>
  <si>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</si>
  <si>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</si>
  <si>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</si>
  <si>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</si>
  <si>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</si>
  <si>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</si>
  <si>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</si>
  <si>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</si>
  <si>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</si>
  <si>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</si>
  <si>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</si>
  <si>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</si>
  <si>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</si>
  <si>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</si>
  <si>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</si>
  <si>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</si>
  <si>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</si>
  <si>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</si>
  <si>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</si>
  <si>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</si>
  <si>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</si>
  <si>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</si>
  <si>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</si>
  <si>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</si>
  <si>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</si>
  <si>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</si>
  <si>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</si>
  <si>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</si>
  <si>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</si>
  <si>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</si>
  <si>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</si>
  <si>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</si>
  <si>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</si>
  <si>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</si>
  <si>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</si>
  <si>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</si>
  <si>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</si>
  <si>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</si>
  <si>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</si>
  <si>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</si>
  <si>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</si>
  <si>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</si>
  <si>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</si>
  <si>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</si>
  <si>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</si>
  <si>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</si>
  <si>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</si>
  <si>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</si>
  <si>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</si>
  <si>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</si>
  <si>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</si>
  <si>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</si>
  <si>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</si>
  <si>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</si>
  <si>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</si>
  <si>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</si>
  <si>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</si>
  <si>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</si>
  <si>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</si>
  <si>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</si>
  <si>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</si>
  <si>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</si>
  <si>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</si>
  <si>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</si>
  <si>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</si>
  <si>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</si>
  <si>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</si>
  <si>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</si>
  <si>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</si>
  <si>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</si>
  <si>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</si>
  <si>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</si>
  <si>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</si>
  <si>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</si>
  <si>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</si>
  <si>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</si>
  <si>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</si>
  <si>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</si>
  <si>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</si>
  <si>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</si>
  <si>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</si>
  <si>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</si>
  <si>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</si>
  <si>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</si>
  <si>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</si>
  <si>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</si>
  <si>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</si>
  <si>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</si>
  <si>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</si>
  <si>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</si>
  <si>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</si>
  <si>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</si>
  <si>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</si>
  <si>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</si>
  <si>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</si>
  <si>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</si>
  <si>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</si>
  <si>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</si>
  <si>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</si>
  <si>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</si>
  <si>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</si>
  <si>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</si>
  <si>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</si>
  <si>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</si>
  <si>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</si>
  <si>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</si>
  <si>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</si>
  <si>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</si>
  <si>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</si>
  <si>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</si>
  <si>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</si>
  <si>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</si>
  <si>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</si>
  <si>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</si>
  <si>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</si>
  <si>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</si>
  <si>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</si>
  <si>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</si>
  <si>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</si>
  <si>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</si>
  <si>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</si>
  <si>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</si>
  <si>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</si>
  <si>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</si>
  <si>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</si>
  <si>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</si>
  <si>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</si>
  <si>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</si>
  <si>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</si>
  <si>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</si>
  <si>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</si>
  <si>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</si>
  <si>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</si>
  <si>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</si>
  <si>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</si>
  <si>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</si>
  <si>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</si>
  <si>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</si>
  <si>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</si>
  <si>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</si>
  <si>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</si>
  <si>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</si>
  <si>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</si>
  <si>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</si>
  <si>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</si>
  <si>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</si>
  <si>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</si>
  <si>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</si>
  <si>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</si>
  <si>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</si>
  <si>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</si>
  <si>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</si>
  <si>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</si>
  <si>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</si>
  <si>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</si>
  <si>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</si>
  <si>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</si>
  <si>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</si>
  <si>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</si>
  <si>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</si>
  <si>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</si>
  <si>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</si>
  <si>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</si>
  <si>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</si>
  <si>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</si>
  <si>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</si>
  <si>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</si>
  <si>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</si>
  <si>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</si>
  <si>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</si>
  <si>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</si>
  <si>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</si>
  <si>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</si>
  <si>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</si>
  <si>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</si>
  <si>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</si>
  <si>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</si>
  <si>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</si>
  <si>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</si>
  <si>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</si>
  <si>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</si>
  <si>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</si>
  <si>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</si>
  <si>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</si>
  <si>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</si>
  <si>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</si>
  <si>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</si>
  <si>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</si>
  <si>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</si>
  <si>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</si>
  <si>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</si>
  <si>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</si>
  <si>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</si>
  <si>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</si>
  <si>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</si>
  <si>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</si>
  <si>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</si>
  <si>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</si>
  <si>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</si>
  <si>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</si>
  <si>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</si>
  <si>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</si>
  <si>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</si>
  <si>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</si>
  <si>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</si>
  <si>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</si>
  <si>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</si>
  <si>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</si>
  <si>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</si>
  <si>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</si>
  <si>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</si>
  <si>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</si>
  <si>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</si>
  <si>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</si>
  <si>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</si>
  <si>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</si>
  <si>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</si>
  <si>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</si>
  <si>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</si>
  <si>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</si>
  <si>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</si>
  <si>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</si>
  <si>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</si>
  <si>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</si>
  <si>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</si>
  <si>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</si>
  <si>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</si>
  <si>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</si>
  <si>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</si>
  <si>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</si>
  <si>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</si>
  <si>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</si>
  <si>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</si>
  <si>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</si>
  <si>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</si>
  <si>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</si>
  <si>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</si>
  <si>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</si>
  <si>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</si>
  <si>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</si>
  <si>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</si>
  <si>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</si>
  <si>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</si>
  <si>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</si>
  <si>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</si>
  <si>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</si>
  <si>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</si>
  <si>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</si>
  <si>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</si>
  <si>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</si>
  <si>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</si>
  <si>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</si>
  <si>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</si>
  <si>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</si>
  <si>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</si>
  <si>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</si>
  <si>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</si>
  <si>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</si>
  <si>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</si>
  <si>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</si>
  <si>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</si>
  <si>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</si>
  <si>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</si>
  <si>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</si>
  <si>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</si>
  <si>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</si>
  <si>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</si>
  <si>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</si>
  <si>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</si>
  <si>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</si>
  <si>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</si>
  <si>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</si>
  <si>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</si>
  <si>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</si>
  <si>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</si>
  <si>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</si>
  <si>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</si>
  <si>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</si>
  <si>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</si>
  <si>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</si>
  <si>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</si>
  <si>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</si>
  <si>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</si>
  <si>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</si>
  <si>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</si>
  <si>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</si>
  <si>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</si>
  <si>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</si>
  <si>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</si>
  <si>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</si>
  <si>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</si>
  <si>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</si>
  <si>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</si>
  <si>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</si>
  <si>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</si>
  <si>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</si>
  <si>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</si>
  <si>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</si>
  <si>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</si>
  <si>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</si>
  <si>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</si>
  <si>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</si>
  <si>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</si>
  <si>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</si>
  <si>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</si>
  <si>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</si>
  <si>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</si>
  <si>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</si>
  <si>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</si>
  <si>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</si>
  <si>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</si>
  <si>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</si>
  <si>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</si>
  <si>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</si>
  <si>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</si>
  <si>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</si>
  <si>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</si>
  <si>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</si>
  <si>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</si>
  <si>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</si>
  <si>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</si>
  <si>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</si>
  <si>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</si>
  <si>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</si>
  <si>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</si>
  <si>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</si>
  <si>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</si>
  <si>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</si>
  <si>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</si>
  <si>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</si>
  <si>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</si>
  <si>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</si>
  <si>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</si>
  <si>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</si>
  <si>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</si>
  <si>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</si>
  <si>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</si>
  <si>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</si>
  <si>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</si>
  <si>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</si>
  <si>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</si>
  <si>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</si>
  <si>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</si>
  <si>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</si>
  <si>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</si>
  <si>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</si>
  <si>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</si>
  <si>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</si>
  <si>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</si>
  <si>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</si>
  <si>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</si>
  <si>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</si>
  <si>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</si>
  <si>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</si>
  <si>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</si>
  <si>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</si>
  <si>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</si>
  <si>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</si>
  <si>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</si>
  <si>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</si>
  <si>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</si>
  <si>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</si>
  <si>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</si>
  <si>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</si>
  <si>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</si>
  <si>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</si>
  <si>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</si>
  <si>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</si>
  <si>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</si>
  <si>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</si>
  <si>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</si>
  <si>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</si>
  <si>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</si>
  <si>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</si>
  <si>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</si>
  <si>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</si>
  <si>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</si>
  <si>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</si>
  <si>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</si>
  <si>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</si>
  <si>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</si>
  <si>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</si>
  <si>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</si>
  <si>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</si>
  <si>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</si>
  <si>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</si>
  <si>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</si>
  <si>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</si>
  <si>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</si>
  <si>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</si>
  <si>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</si>
  <si>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</si>
  <si>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</si>
  <si>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</si>
  <si>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</si>
  <si>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</si>
  <si>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</si>
  <si>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</si>
  <si>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</si>
  <si>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</si>
  <si>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</si>
  <si>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</si>
  <si>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</si>
  <si>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</si>
  <si>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</si>
  <si>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</si>
  <si>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</si>
  <si>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</si>
  <si>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</si>
  <si>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</si>
  <si>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</si>
  <si>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</si>
  <si>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</si>
  <si>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</si>
  <si>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</si>
  <si>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</si>
  <si>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</si>
  <si>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</si>
  <si>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</si>
  <si>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</si>
  <si>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</si>
  <si>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</si>
  <si>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</si>
  <si>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</si>
  <si>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</si>
  <si>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</si>
  <si>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</si>
  <si>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</si>
  <si>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</si>
  <si>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</si>
  <si>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</si>
  <si>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</si>
  <si>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</si>
  <si>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</si>
  <si>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</si>
  <si>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</si>
  <si>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</si>
  <si>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</si>
  <si>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</si>
  <si>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</si>
  <si>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</si>
  <si>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</si>
  <si>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</si>
  <si>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</si>
  <si>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</si>
  <si>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</si>
  <si>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</si>
  <si>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</si>
  <si>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</si>
  <si>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</si>
  <si>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</si>
  <si>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</si>
  <si>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</si>
  <si>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</si>
  <si>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</si>
  <si>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</si>
  <si>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</si>
  <si>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</si>
  <si>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</si>
  <si>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</si>
  <si>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</si>
  <si>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</si>
  <si>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</si>
  <si>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</si>
  <si>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</si>
  <si>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</si>
  <si>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</si>
  <si>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</si>
  <si>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</si>
  <si>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</si>
  <si>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</si>
  <si>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</si>
  <si>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</si>
  <si>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</si>
  <si>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</si>
  <si>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</si>
  <si>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</si>
  <si>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</si>
  <si>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</si>
  <si>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</si>
  <si>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</si>
  <si>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</si>
  <si>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</si>
  <si>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</si>
  <si>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</si>
  <si>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</si>
  <si>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</si>
  <si>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</si>
  <si>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</si>
  <si>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</si>
  <si>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</si>
  <si>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</si>
  <si>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</si>
  <si>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</si>
  <si>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</si>
  <si>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</si>
  <si>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</si>
  <si>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</si>
  <si>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</si>
  <si>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</si>
  <si>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</si>
  <si>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</si>
  <si>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</si>
  <si>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</si>
  <si>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</si>
  <si>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</si>
  <si>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</si>
  <si>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</si>
  <si>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</si>
  <si>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</si>
  <si>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</si>
  <si>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</si>
  <si>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</si>
  <si>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</si>
  <si>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</si>
  <si>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</si>
  <si>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</si>
  <si>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</si>
  <si>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</si>
  <si>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</si>
  <si>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</si>
  <si>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</si>
  <si>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</si>
  <si>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</si>
  <si>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</si>
  <si>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</si>
  <si>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</si>
  <si>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</si>
  <si>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</si>
  <si>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</si>
  <si>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</si>
  <si>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</si>
  <si>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</si>
  <si>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</si>
  <si>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</si>
  <si>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</si>
  <si>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</si>
  <si>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</si>
  <si>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</si>
  <si>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</si>
  <si>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</si>
  <si>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</si>
  <si>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</si>
  <si>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</si>
  <si>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</si>
  <si>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</si>
  <si>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</si>
  <si>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</si>
  <si>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</si>
  <si>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</si>
  <si>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</si>
  <si>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</si>
  <si>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</si>
  <si>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</si>
  <si>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</si>
  <si>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</si>
  <si>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</si>
  <si>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</si>
  <si>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</si>
  <si>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</si>
  <si>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</si>
  <si>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</si>
  <si>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</si>
  <si>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</si>
  <si>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</si>
  <si>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</si>
  <si>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</si>
  <si>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</si>
  <si>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</si>
  <si>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</si>
  <si>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</si>
  <si>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</si>
  <si>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</si>
  <si>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</si>
  <si>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</si>
  <si>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</si>
  <si>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</si>
  <si>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</si>
  <si>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</si>
  <si>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</si>
  <si>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</si>
  <si>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</si>
  <si>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</si>
  <si>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</si>
  <si>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</si>
  <si>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</si>
  <si>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</si>
  <si>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</si>
  <si>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</si>
  <si>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</si>
  <si>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</si>
  <si>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</si>
  <si>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</si>
  <si>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</si>
  <si>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</si>
  <si>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</si>
  <si>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</si>
  <si>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</si>
  <si>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</si>
  <si>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</si>
  <si>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</si>
  <si>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</si>
  <si>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</si>
  <si>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</si>
  <si>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</si>
  <si>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</si>
  <si>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</si>
  <si>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</si>
  <si>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</si>
  <si>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</si>
  <si>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</si>
  <si>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</si>
  <si>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</si>
  <si>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</si>
  <si>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</si>
  <si>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</si>
  <si>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</si>
  <si>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</si>
  <si>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</si>
  <si>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</si>
  <si>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</si>
  <si>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</si>
  <si>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</si>
  <si>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</si>
  <si>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</si>
  <si>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</si>
  <si>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</si>
  <si>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</si>
  <si>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</si>
  <si>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</si>
  <si>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</si>
  <si>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</si>
  <si>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</si>
  <si>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</si>
  <si>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</si>
  <si>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</si>
  <si>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</si>
  <si>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</si>
  <si>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</si>
  <si>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</si>
  <si>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</si>
  <si>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</si>
  <si>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</si>
  <si>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</si>
  <si>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</si>
  <si>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</si>
  <si>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</si>
  <si>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</si>
  <si>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</si>
  <si>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</si>
  <si>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</si>
  <si>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</si>
  <si>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</si>
  <si>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</si>
  <si>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</si>
  <si>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</si>
  <si>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</si>
  <si>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</si>
  <si>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</si>
  <si>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</si>
  <si>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</si>
  <si>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</si>
  <si>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</si>
  <si>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</si>
  <si>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</si>
  <si>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</si>
  <si>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</si>
  <si>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</si>
  <si>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</si>
  <si>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</si>
  <si>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</si>
  <si>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</si>
  <si>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</si>
  <si>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</si>
  <si>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</si>
  <si>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</si>
  <si>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</si>
  <si>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</si>
  <si>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</si>
  <si>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</si>
  <si>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</si>
  <si>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</si>
  <si>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</si>
  <si>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</si>
  <si>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</si>
  <si>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</si>
  <si>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</si>
  <si>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</si>
  <si>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</si>
  <si>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</si>
  <si>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</si>
  <si>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</si>
  <si>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</si>
  <si>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</si>
  <si>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</si>
  <si>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</si>
  <si>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</si>
  <si>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</si>
  <si>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</si>
  <si>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</si>
  <si>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</si>
  <si>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</si>
  <si>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</si>
  <si>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</si>
  <si>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</si>
  <si>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</si>
  <si>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</si>
  <si>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</si>
  <si>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</si>
  <si>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</si>
  <si>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</si>
  <si>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</si>
  <si>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</si>
  <si>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</si>
  <si>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</si>
  <si>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</si>
  <si>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</si>
  <si>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</si>
  <si>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</si>
  <si>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</si>
  <si>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</si>
  <si>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</si>
  <si>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</si>
  <si>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</si>
  <si>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</si>
  <si>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</si>
  <si>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</si>
  <si>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</si>
  <si>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</si>
  <si>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</si>
  <si>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</si>
  <si>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</si>
  <si>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</si>
  <si>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</si>
  <si>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</si>
  <si>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</si>
  <si>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</si>
  <si>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</si>
  <si>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</si>
  <si>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</si>
  <si>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</si>
  <si>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</si>
  <si>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</si>
  <si>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</si>
  <si>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</si>
  <si>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</si>
  <si>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</si>
  <si>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</si>
  <si>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</si>
  <si>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</si>
  <si>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</si>
  <si>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</si>
  <si>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</si>
  <si>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</si>
  <si>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</si>
  <si>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</si>
  <si>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</si>
  <si>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</si>
  <si>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</si>
  <si>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</si>
  <si>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</si>
  <si>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</si>
  <si>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</si>
  <si>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</si>
  <si>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</si>
  <si>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</si>
  <si>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</si>
  <si>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</si>
  <si>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</si>
  <si>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</si>
  <si>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</si>
  <si>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</si>
  <si>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</si>
  <si>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</si>
  <si>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</si>
  <si>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</si>
  <si>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</si>
  <si>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</si>
  <si>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</si>
  <si>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</si>
  <si>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</si>
  <si>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</si>
  <si>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</si>
  <si>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</si>
  <si>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</si>
  <si>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</si>
  <si>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</si>
  <si>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</si>
  <si>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</si>
  <si>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</si>
  <si>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</si>
  <si>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</si>
  <si>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</si>
  <si>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</si>
  <si>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</si>
  <si>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</si>
  <si>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</si>
  <si>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</si>
  <si>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</si>
  <si>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</si>
  <si>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</si>
  <si>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</si>
  <si>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Спас Веселинов Пещерски</t>
  </si>
  <si>
    <t>Съставител</t>
  </si>
  <si>
    <t>1. АВС Финанс АД</t>
  </si>
  <si>
    <t>2. Химснаб България АД</t>
  </si>
  <si>
    <t>3.Други</t>
  </si>
  <si>
    <t>гр.СОФИЯ ул. Георги Раковски 132, вх. А, ет.1, офис 3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</si>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</sst>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>
      <alignment/>
      <protection locked="0"/>
    </xf>
  </cellStyleXfs>
  <cellXfs count="749">
    <xf numFmtId="0" fontId="0" fillId="0" borderId="0" xfId="0"/>
    <xf numFmtId="0" fontId="3" fillId="0" borderId="1" xfId="33" applyFont="1" applyBorder="1" applyAlignment="1" applyProtection="1">
      <alignment horizontal="centerContinuous" vertical="center" wrapText="1"/>
      <protection/>
    </xf>
    <xf numFmtId="0" fontId="4" fillId="0" borderId="2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 wrapText="1"/>
      <protection/>
    </xf>
    <xf numFmtId="0" fontId="4" fillId="0" borderId="4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/>
      <protection/>
    </xf>
    <xf numFmtId="0" fontId="3" fillId="0" borderId="4" xfId="33" applyFont="1" applyBorder="1" applyAlignment="1" applyProtection="1">
      <alignment horizontal="centerContinuous" vertical="center"/>
      <protection/>
    </xf>
    <xf numFmtId="0" fontId="4" fillId="0" borderId="5" xfId="33" applyFont="1" applyBorder="1" applyAlignment="1" applyProtection="1">
      <alignment horizontal="right" vertical="center" wrapText="1"/>
      <protection/>
    </xf>
    <xf numFmtId="0" fontId="4" fillId="0" borderId="1" xfId="33" applyFont="1" applyBorder="1" applyAlignment="1" applyProtection="1">
      <alignment horizontal="left" vertical="center" wrapText="1"/>
      <protection/>
    </xf>
    <xf numFmtId="0" fontId="4" fillId="0" borderId="2" xfId="33" applyFont="1" applyBorder="1" applyAlignment="1" applyProtection="1">
      <alignment horizontal="left" vertical="center" wrapText="1"/>
      <protection/>
    </xf>
    <xf numFmtId="0" fontId="4" fillId="0" borderId="5" xfId="33" applyFont="1" applyBorder="1" applyAlignment="1" applyProtection="1">
      <alignment horizontal="right"/>
      <protection/>
    </xf>
    <xf numFmtId="0" fontId="4" fillId="0" borderId="0" xfId="22" applyFont="1" applyProtection="1">
      <alignment/>
      <protection/>
    </xf>
    <xf numFmtId="0" fontId="6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0" applyFont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horizontal="center" vertical="center"/>
      <protection/>
    </xf>
    <xf numFmtId="0" fontId="4" fillId="0" borderId="0" xfId="29" applyFont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horizontal="center" vertical="center"/>
      <protection hidden="1"/>
    </xf>
    <xf numFmtId="0" fontId="4" fillId="0" borderId="0" xfId="29" applyFont="1" applyAlignment="1" applyProtection="1">
      <alignment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0" xfId="29" applyFont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4" fillId="0" borderId="0" xfId="31" applyFont="1" applyBorder="1" applyProtection="1">
      <alignment/>
      <protection/>
    </xf>
    <xf numFmtId="0" fontId="4" fillId="0" borderId="0" xfId="31" applyFont="1" applyBorder="1" applyAlignment="1" applyProtection="1">
      <alignment wrapText="1"/>
      <protection/>
    </xf>
    <xf numFmtId="0" fontId="6" fillId="0" borderId="0" xfId="31" applyFont="1" applyAlignment="1" applyProtection="1">
      <alignment horizontal="center"/>
      <protection/>
    </xf>
    <xf numFmtId="0" fontId="4" fillId="0" borderId="0" xfId="29" applyFont="1" applyBorder="1" applyAlignment="1" applyProtection="1">
      <alignment horizontal="centerContinuous" vertical="center" wrapText="1"/>
      <protection/>
    </xf>
    <xf numFmtId="0" fontId="3" fillId="0" borderId="0" xfId="29" applyFont="1" applyAlignment="1" applyProtection="1">
      <alignment vertical="center" wrapText="1"/>
      <protection/>
    </xf>
    <xf numFmtId="0" fontId="13" fillId="0" borderId="0" xfId="29" applyFont="1" applyBorder="1" applyAlignment="1" applyProtection="1">
      <alignment horizontal="centerContinuous" vertical="center"/>
      <protection/>
    </xf>
    <xf numFmtId="0" fontId="14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Alignment="1" applyProtection="1">
      <alignment horizontal="centerContinuous" vertical="center"/>
      <protection/>
    </xf>
    <xf numFmtId="0" fontId="4" fillId="0" borderId="0" xfId="28" applyFont="1" applyProtection="1">
      <alignment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3" fillId="0" borderId="0" xfId="27" applyFont="1" applyAlignment="1" applyProtection="1">
      <alignment horizontal="center"/>
      <protection/>
    </xf>
    <xf numFmtId="0" fontId="4" fillId="0" borderId="0" xfId="2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27" applyFont="1" applyBorder="1" applyAlignment="1" applyProtection="1">
      <alignment vertical="justify" wrapText="1"/>
      <protection/>
    </xf>
    <xf numFmtId="0" fontId="4" fillId="0" borderId="0" xfId="29" applyFont="1" applyAlignment="1" applyProtection="1">
      <alignment vertical="top" wrapText="1"/>
      <protection/>
    </xf>
    <xf numFmtId="0" fontId="3" fillId="0" borderId="0" xfId="27" applyFont="1" applyBorder="1" applyAlignment="1" applyProtection="1">
      <alignment vertical="justify" wrapText="1"/>
      <protection/>
    </xf>
    <xf numFmtId="0" fontId="3" fillId="0" borderId="0" xfId="27" applyFont="1" applyAlignment="1" applyProtection="1">
      <alignment horizontal="left" vertical="center" wrapText="1"/>
      <protection/>
    </xf>
    <xf numFmtId="0" fontId="3" fillId="0" borderId="0" xfId="2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right" vertical="center"/>
      <protection hidden="1"/>
    </xf>
    <xf numFmtId="165" fontId="4" fillId="0" borderId="0" xfId="29" applyNumberFormat="1" applyFont="1" applyAlignment="1" applyProtection="1">
      <alignment horizontal="left" vertical="center"/>
      <protection/>
    </xf>
    <xf numFmtId="0" fontId="3" fillId="0" borderId="0" xfId="29" applyFont="1" applyAlignment="1" applyProtection="1">
      <alignment horizontal="center" vertical="center"/>
      <protection hidden="1"/>
    </xf>
    <xf numFmtId="0" fontId="4" fillId="0" borderId="0" xfId="29" applyFont="1" applyBorder="1" applyAlignment="1" applyProtection="1">
      <alignment vertical="center"/>
      <protection hidden="1"/>
    </xf>
    <xf numFmtId="0" fontId="3" fillId="0" borderId="0" xfId="29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left" vertical="center"/>
      <protection hidden="1"/>
    </xf>
    <xf numFmtId="0" fontId="13" fillId="0" borderId="0" xfId="2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Protection="1"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2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3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27" applyFont="1" applyAlignment="1" applyProtection="1">
      <alignment horizontal="centerContinuous" vertical="center"/>
      <protection/>
    </xf>
    <xf numFmtId="0" fontId="4" fillId="0" borderId="0" xfId="28" applyFont="1" applyAlignment="1" applyProtection="1">
      <alignment horizontal="centerContinuous" vertical="center"/>
      <protection/>
    </xf>
    <xf numFmtId="0" fontId="4" fillId="0" borderId="0" xfId="29" applyFont="1" applyBorder="1" applyAlignment="1" applyProtection="1">
      <alignment horizontal="centerContinuous" vertical="center"/>
      <protection hidden="1"/>
    </xf>
    <xf numFmtId="0" fontId="4" fillId="0" borderId="0" xfId="29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29" applyNumberFormat="1" applyFont="1" applyAlignment="1" applyProtection="1">
      <alignment horizontal="left" vertical="center" wrapText="1"/>
      <protection/>
    </xf>
    <xf numFmtId="0" fontId="4" fillId="0" borderId="0" xfId="29" applyFont="1" applyBorder="1" applyAlignment="1" applyProtection="1">
      <alignment horizontal="righ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Alignment="1" applyProtection="1">
      <alignment horizontal="center"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29" applyFont="1" applyAlignment="1" applyProtection="1">
      <alignment vertical="center"/>
      <protection/>
    </xf>
    <xf numFmtId="0" fontId="3" fillId="0" borderId="6" xfId="29" applyFont="1" applyBorder="1" applyAlignment="1" applyProtection="1">
      <alignment horizontal="center" vertical="center"/>
      <protection/>
    </xf>
    <xf numFmtId="0" fontId="3" fillId="0" borderId="7" xfId="29" applyFont="1" applyBorder="1" applyAlignment="1" applyProtection="1">
      <alignment horizontal="center" vertical="top" wrapText="1"/>
      <protection/>
    </xf>
    <xf numFmtId="14" fontId="3" fillId="0" borderId="7" xfId="29" applyNumberFormat="1" applyFont="1" applyBorder="1" applyAlignment="1" applyProtection="1">
      <alignment horizontal="center" vertical="center" wrapText="1"/>
      <protection/>
    </xf>
    <xf numFmtId="14" fontId="3" fillId="0" borderId="8" xfId="29" applyNumberFormat="1" applyFont="1" applyBorder="1" applyAlignment="1" applyProtection="1">
      <alignment horizontal="center" vertical="center" wrapText="1"/>
      <protection/>
    </xf>
    <xf numFmtId="49" fontId="3" fillId="0" borderId="5" xfId="29" applyNumberFormat="1" applyFont="1" applyBorder="1" applyAlignment="1" applyProtection="1">
      <alignment horizontal="right" vertical="top" wrapText="1"/>
      <protection/>
    </xf>
    <xf numFmtId="0" fontId="9" fillId="2" borderId="9" xfId="29" applyFont="1" applyFill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right" vertical="top" wrapText="1"/>
      <protection/>
    </xf>
    <xf numFmtId="49" fontId="4" fillId="0" borderId="5" xfId="29" applyNumberFormat="1" applyFont="1" applyBorder="1" applyAlignment="1" applyProtection="1">
      <alignment horizontal="right" vertical="top" wrapText="1"/>
      <protection/>
    </xf>
    <xf numFmtId="3" fontId="4" fillId="3" borderId="10" xfId="29" applyNumberFormat="1" applyFont="1" applyFill="1" applyBorder="1" applyAlignment="1" applyProtection="1">
      <alignment vertical="top"/>
      <protection locked="0"/>
    </xf>
    <xf numFmtId="1" fontId="4" fillId="0" borderId="5" xfId="29" applyNumberFormat="1" applyFont="1" applyBorder="1" applyAlignment="1" applyProtection="1">
      <alignment horizontal="right" vertical="top" wrapText="1"/>
      <protection/>
    </xf>
    <xf numFmtId="49" fontId="4" fillId="0" borderId="5" xfId="29" applyNumberFormat="1" applyFont="1" applyFill="1" applyBorder="1" applyAlignment="1" applyProtection="1">
      <alignment horizontal="right" vertical="top" wrapText="1"/>
      <protection/>
    </xf>
    <xf numFmtId="1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Fill="1" applyBorder="1" applyAlignment="1" applyProtection="1">
      <alignment horizontal="right" vertical="top" wrapText="1"/>
      <protection/>
    </xf>
    <xf numFmtId="1" fontId="4" fillId="0" borderId="0" xfId="29" applyNumberFormat="1" applyFont="1" applyAlignment="1" applyProtection="1">
      <alignment vertical="top"/>
      <protection/>
    </xf>
    <xf numFmtId="1" fontId="3" fillId="0" borderId="5" xfId="29" applyNumberFormat="1" applyFont="1" applyBorder="1" applyAlignment="1" applyProtection="1">
      <alignment horizontal="right" vertical="top" wrapText="1"/>
      <protection/>
    </xf>
    <xf numFmtId="0" fontId="8" fillId="2" borderId="9" xfId="29" applyFont="1" applyFill="1" applyBorder="1" applyAlignment="1" applyProtection="1">
      <alignment vertical="top" wrapText="1"/>
      <protection/>
    </xf>
    <xf numFmtId="1" fontId="4" fillId="0" borderId="5" xfId="23" applyNumberFormat="1" applyFont="1" applyBorder="1" applyAlignment="1" applyProtection="1">
      <alignment vertical="top" wrapText="1"/>
      <protection/>
    </xf>
    <xf numFmtId="1" fontId="4" fillId="4" borderId="5" xfId="23" applyNumberFormat="1" applyFont="1" applyFill="1" applyBorder="1" applyAlignment="1" applyProtection="1">
      <alignment vertical="top"/>
      <protection/>
    </xf>
    <xf numFmtId="1" fontId="4" fillId="0" borderId="5" xfId="23" applyNumberFormat="1" applyFont="1" applyBorder="1" applyAlignment="1" applyProtection="1">
      <alignment vertical="top"/>
      <protection/>
    </xf>
    <xf numFmtId="0" fontId="3" fillId="0" borderId="0" xfId="0" applyFont="1"/>
    <xf numFmtId="0" fontId="9" fillId="0" borderId="0" xfId="0" applyFont="1"/>
    <xf numFmtId="0" fontId="15" fillId="0" borderId="0" xfId="0" applyFont="1"/>
    <xf numFmtId="0" fontId="4" fillId="0" borderId="0" xfId="29" applyFont="1" applyBorder="1" applyAlignment="1" applyProtection="1">
      <alignment horizontal="right" vertical="top"/>
      <protection/>
    </xf>
    <xf numFmtId="0" fontId="4" fillId="0" borderId="0" xfId="29" applyFont="1" applyBorder="1" applyAlignment="1" applyProtection="1">
      <alignment vertical="top"/>
      <protection/>
    </xf>
    <xf numFmtId="0" fontId="4" fillId="0" borderId="0" xfId="29" applyFont="1" applyBorder="1" applyAlignment="1" applyProtection="1">
      <alignment horizontal="left" vertical="top"/>
      <protection/>
    </xf>
    <xf numFmtId="0" fontId="4" fillId="0" borderId="0" xfId="28" applyFont="1" applyAlignment="1" applyProtection="1">
      <alignment horizontal="centerContinuous"/>
      <protection/>
    </xf>
    <xf numFmtId="49" fontId="4" fillId="0" borderId="0" xfId="28" applyNumberFormat="1" applyFont="1" applyProtection="1">
      <alignment/>
      <protection/>
    </xf>
    <xf numFmtId="0" fontId="3" fillId="0" borderId="0" xfId="28" applyFont="1" applyBorder="1" applyProtection="1">
      <alignment/>
      <protection/>
    </xf>
    <xf numFmtId="164" fontId="3" fillId="0" borderId="5" xfId="20" applyNumberFormat="1" applyFont="1" applyBorder="1" applyAlignment="1" applyProtection="1">
      <alignment horizontal="centerContinuous" vertical="center" wrapText="1"/>
      <protection/>
    </xf>
    <xf numFmtId="49" fontId="3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0" fontId="4" fillId="0" borderId="0" xfId="28" applyFont="1" applyBorder="1" applyProtection="1">
      <alignment/>
      <protection/>
    </xf>
    <xf numFmtId="49" fontId="4" fillId="0" borderId="5" xfId="25" applyNumberFormat="1" applyFont="1" applyBorder="1" applyAlignment="1" applyProtection="1">
      <alignment horizontal="center" vertical="center" wrapText="1"/>
      <protection/>
    </xf>
    <xf numFmtId="1" fontId="4" fillId="0" borderId="0" xfId="28" applyNumberFormat="1" applyFont="1" applyBorder="1" applyProtection="1">
      <alignment/>
      <protection/>
    </xf>
    <xf numFmtId="49" fontId="4" fillId="0" borderId="5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25" applyFont="1" applyBorder="1" applyAlignment="1" applyProtection="1">
      <alignment horizontal="right" vertical="center" wrapText="1"/>
      <protection/>
    </xf>
    <xf numFmtId="49" fontId="3" fillId="0" borderId="0" xfId="25" applyNumberFormat="1" applyFont="1" applyBorder="1" applyAlignment="1" applyProtection="1">
      <alignment horizontal="right" vertical="center" wrapText="1"/>
      <protection/>
    </xf>
    <xf numFmtId="0" fontId="4" fillId="0" borderId="0" xfId="25" applyFont="1" applyBorder="1" applyAlignment="1" applyProtection="1">
      <alignment horizontal="left" vertical="center" wrapText="1"/>
      <protection/>
    </xf>
    <xf numFmtId="1" fontId="4" fillId="0" borderId="0" xfId="25" applyNumberFormat="1" applyFont="1" applyBorder="1" applyAlignment="1" applyProtection="1">
      <alignment horizontal="left" vertical="center" wrapText="1"/>
      <protection/>
    </xf>
    <xf numFmtId="1" fontId="4" fillId="0" borderId="0" xfId="28" applyNumberFormat="1" applyFont="1" applyProtection="1">
      <alignment/>
      <protection/>
    </xf>
    <xf numFmtId="0" fontId="3" fillId="0" borderId="0" xfId="24" applyFont="1" applyAlignment="1" applyProtection="1">
      <alignment horizontal="left" vertical="center" wrapText="1"/>
      <protection/>
    </xf>
    <xf numFmtId="49" fontId="3" fillId="0" borderId="12" xfId="24" applyNumberFormat="1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/>
    </xf>
    <xf numFmtId="0" fontId="3" fillId="0" borderId="0" xfId="28" applyFont="1" applyProtection="1">
      <alignment/>
      <protection/>
    </xf>
    <xf numFmtId="49" fontId="3" fillId="0" borderId="11" xfId="24" applyNumberFormat="1" applyFont="1" applyBorder="1" applyAlignment="1" applyProtection="1">
      <alignment horizontal="center" vertical="center" wrapText="1"/>
      <protection/>
    </xf>
    <xf numFmtId="0" fontId="3" fillId="0" borderId="5" xfId="24" applyFont="1" applyBorder="1" applyAlignment="1" applyProtection="1">
      <alignment horizontal="left" vertical="center" wrapText="1"/>
      <protection/>
    </xf>
    <xf numFmtId="0" fontId="3" fillId="0" borderId="5" xfId="24" applyFont="1" applyBorder="1" applyAlignment="1" applyProtection="1">
      <alignment horizontal="center" vertical="center" wrapText="1"/>
      <protection/>
    </xf>
    <xf numFmtId="49" fontId="10" fillId="0" borderId="5" xfId="24" applyNumberFormat="1" applyFont="1" applyBorder="1" applyAlignment="1" applyProtection="1">
      <alignment horizontal="center" vertical="center" wrapText="1"/>
      <protection/>
    </xf>
    <xf numFmtId="0" fontId="4" fillId="0" borderId="0" xfId="24" applyFont="1" applyBorder="1" applyProtection="1">
      <alignment/>
      <protection/>
    </xf>
    <xf numFmtId="1" fontId="4" fillId="0" borderId="5" xfId="24" applyNumberFormat="1" applyFont="1" applyBorder="1" applyAlignment="1" applyProtection="1">
      <alignment horizontal="right" vertical="center" wrapText="1"/>
      <protection/>
    </xf>
    <xf numFmtId="49" fontId="4" fillId="0" borderId="5" xfId="24" applyNumberFormat="1" applyFont="1" applyBorder="1" applyAlignment="1" applyProtection="1">
      <alignment horizontal="center" vertical="center" wrapText="1"/>
      <protection/>
    </xf>
    <xf numFmtId="1" fontId="4" fillId="0" borderId="5" xfId="24" applyNumberFormat="1" applyFont="1" applyFill="1" applyBorder="1" applyAlignment="1" applyProtection="1">
      <alignment horizontal="right" vertical="center" wrapText="1"/>
      <protection/>
    </xf>
    <xf numFmtId="0" fontId="4" fillId="0" borderId="5" xfId="24" applyFont="1" applyFill="1" applyBorder="1" applyAlignment="1" applyProtection="1">
      <alignment horizontal="right" vertical="center" wrapText="1"/>
      <protection/>
    </xf>
    <xf numFmtId="0" fontId="4" fillId="0" borderId="5" xfId="24" applyFont="1" applyBorder="1" applyAlignment="1" applyProtection="1">
      <alignment horizontal="right" vertical="center" wrapText="1"/>
      <protection/>
    </xf>
    <xf numFmtId="0" fontId="3" fillId="0" borderId="0" xfId="24" applyFont="1" applyBorder="1" applyAlignment="1" applyProtection="1">
      <alignment horizontal="left" vertical="center" wrapText="1"/>
      <protection/>
    </xf>
    <xf numFmtId="49" fontId="3" fillId="0" borderId="0" xfId="24" applyNumberFormat="1" applyFont="1" applyBorder="1" applyAlignment="1" applyProtection="1">
      <alignment horizontal="left" vertical="center" wrapText="1"/>
      <protection/>
    </xf>
    <xf numFmtId="0" fontId="4" fillId="0" borderId="0" xfId="24" applyFont="1" applyBorder="1" applyAlignment="1" applyProtection="1">
      <alignment horizontal="right" vertical="center" wrapText="1"/>
      <protection/>
    </xf>
    <xf numFmtId="0" fontId="4" fillId="0" borderId="0" xfId="24" applyFont="1" applyBorder="1" applyAlignment="1" applyProtection="1">
      <alignment horizontal="left" vertical="center" wrapText="1"/>
      <protection/>
    </xf>
    <xf numFmtId="49" fontId="6" fillId="0" borderId="5" xfId="24" applyNumberFormat="1" applyFont="1" applyBorder="1" applyAlignment="1" applyProtection="1">
      <alignment horizontal="center" vertical="center" wrapText="1"/>
      <protection/>
    </xf>
    <xf numFmtId="49" fontId="4" fillId="0" borderId="0" xfId="24" applyNumberFormat="1" applyFont="1" applyBorder="1" applyAlignment="1" applyProtection="1">
      <alignment horizontal="center" vertical="center" wrapText="1"/>
      <protection/>
    </xf>
    <xf numFmtId="1" fontId="4" fillId="0" borderId="0" xfId="24" applyNumberFormat="1" applyFont="1" applyBorder="1" applyAlignment="1" applyProtection="1">
      <alignment horizontal="left" vertical="center" wrapText="1"/>
      <protection/>
    </xf>
    <xf numFmtId="1" fontId="4" fillId="0" borderId="0" xfId="24" applyNumberFormat="1" applyFont="1" applyBorder="1" applyProtection="1">
      <alignment/>
      <protection/>
    </xf>
    <xf numFmtId="49" fontId="3" fillId="0" borderId="0" xfId="24" applyNumberFormat="1" applyFont="1" applyBorder="1" applyAlignment="1" applyProtection="1">
      <alignment horizontal="center" vertical="center" wrapText="1"/>
      <protection/>
    </xf>
    <xf numFmtId="0" fontId="3" fillId="0" borderId="0" xfId="28" applyFont="1" applyAlignment="1" applyProtection="1">
      <alignment horizontal="center"/>
      <protection/>
    </xf>
    <xf numFmtId="0" fontId="10" fillId="0" borderId="0" xfId="24" applyFont="1" applyBorder="1" applyAlignment="1" applyProtection="1">
      <alignment horizontal="left" vertical="center" wrapText="1"/>
      <protection/>
    </xf>
    <xf numFmtId="49" fontId="10" fillId="0" borderId="0" xfId="24" applyNumberFormat="1" applyFont="1" applyBorder="1" applyAlignment="1" applyProtection="1">
      <alignment horizontal="left" vertical="center" wrapText="1"/>
      <protection/>
    </xf>
    <xf numFmtId="0" fontId="3" fillId="0" borderId="5" xfId="27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/>
      <protection/>
    </xf>
    <xf numFmtId="0" fontId="4" fillId="0" borderId="5" xfId="27" applyFont="1" applyBorder="1" applyAlignment="1" applyProtection="1">
      <alignment vertical="center" wrapText="1"/>
      <protection/>
    </xf>
    <xf numFmtId="49" fontId="10" fillId="0" borderId="5" xfId="27" applyNumberFormat="1" applyFont="1" applyBorder="1" applyAlignment="1" applyProtection="1">
      <alignment horizontal="center" vertical="center" wrapText="1"/>
      <protection/>
    </xf>
    <xf numFmtId="0" fontId="4" fillId="0" borderId="5" xfId="27" applyFont="1" applyBorder="1" applyAlignment="1" applyProtection="1">
      <alignment horizontal="left" vertical="center" wrapText="1"/>
      <protection/>
    </xf>
    <xf numFmtId="49" fontId="10" fillId="0" borderId="12" xfId="27" applyNumberFormat="1" applyFont="1" applyBorder="1" applyAlignment="1" applyProtection="1">
      <alignment horizontal="center" vertical="center" wrapText="1"/>
      <protection/>
    </xf>
    <xf numFmtId="49" fontId="4" fillId="4" borderId="10" xfId="27" applyNumberFormat="1" applyFont="1" applyFill="1" applyBorder="1" applyAlignment="1" applyProtection="1">
      <alignment horizontal="center" vertical="center" wrapText="1"/>
      <protection/>
    </xf>
    <xf numFmtId="49" fontId="4" fillId="0" borderId="11" xfId="27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3" fillId="0" borderId="0" xfId="32" applyFont="1" applyFill="1" applyAlignment="1" applyProtection="1">
      <alignment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4" fillId="0" borderId="0" xfId="29" applyFont="1" applyFill="1" applyAlignment="1" applyProtection="1">
      <alignment horizontal="left" vertical="justify"/>
      <protection/>
    </xf>
    <xf numFmtId="0" fontId="3" fillId="0" borderId="0" xfId="32" applyFont="1" applyFill="1" applyBorder="1" applyAlignment="1" applyProtection="1">
      <alignment horizontal="left" vertical="justify" wrapText="1"/>
      <protection/>
    </xf>
    <xf numFmtId="3" fontId="4" fillId="0" borderId="0" xfId="32" applyNumberFormat="1" applyFont="1" applyBorder="1" applyProtection="1">
      <alignment/>
      <protection/>
    </xf>
    <xf numFmtId="0" fontId="4" fillId="0" borderId="0" xfId="32" applyFont="1" applyProtection="1">
      <alignment/>
      <protection/>
    </xf>
    <xf numFmtId="3" fontId="4" fillId="0" borderId="5" xfId="32" applyNumberFormat="1" applyFont="1" applyBorder="1" applyAlignment="1" applyProtection="1">
      <alignment vertical="center"/>
      <protection/>
    </xf>
    <xf numFmtId="0" fontId="4" fillId="0" borderId="0" xfId="3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0" applyFont="1" applyAlignment="1" applyProtection="1">
      <alignment wrapText="1"/>
      <protection/>
    </xf>
    <xf numFmtId="0" fontId="4" fillId="0" borderId="0" xfId="29" applyFont="1" applyFill="1" applyAlignment="1" applyProtection="1">
      <alignment vertical="top"/>
      <protection/>
    </xf>
    <xf numFmtId="0" fontId="4" fillId="0" borderId="0" xfId="30" applyFont="1" applyAlignment="1" applyProtection="1">
      <alignment horizontal="centerContinuous" wrapText="1"/>
      <protection/>
    </xf>
    <xf numFmtId="0" fontId="3" fillId="0" borderId="0" xfId="29" applyFont="1" applyBorder="1" applyAlignment="1" applyProtection="1">
      <alignment vertical="top" wrapText="1"/>
      <protection/>
    </xf>
    <xf numFmtId="0" fontId="4" fillId="0" borderId="0" xfId="30" applyFont="1" applyFill="1" applyBorder="1" applyAlignment="1" applyProtection="1">
      <alignment horizontal="right" vertical="center" wrapText="1"/>
      <protection/>
    </xf>
    <xf numFmtId="0" fontId="4" fillId="0" borderId="0" xfId="30" applyFont="1" applyBorder="1" applyAlignment="1" applyProtection="1">
      <alignment horizontal="center" wrapText="1"/>
      <protection/>
    </xf>
    <xf numFmtId="0" fontId="4" fillId="0" borderId="0" xfId="30" applyFont="1" applyBorder="1" applyAlignment="1" applyProtection="1">
      <alignment wrapText="1"/>
      <protection/>
    </xf>
    <xf numFmtId="49" fontId="4" fillId="0" borderId="5" xfId="30" applyNumberFormat="1" applyFont="1" applyBorder="1" applyAlignment="1" applyProtection="1">
      <alignment horizontal="center" wrapText="1"/>
      <protection/>
    </xf>
    <xf numFmtId="1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Alignment="1" applyProtection="1">
      <alignment wrapText="1"/>
      <protection/>
    </xf>
    <xf numFmtId="49" fontId="4" fillId="0" borderId="5" xfId="30" applyNumberFormat="1" applyFont="1" applyFill="1" applyBorder="1" applyAlignment="1" applyProtection="1">
      <alignment horizontal="center" wrapText="1"/>
      <protection/>
    </xf>
    <xf numFmtId="49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Fill="1" applyBorder="1" applyAlignment="1" applyProtection="1">
      <alignment wrapText="1"/>
      <protection/>
    </xf>
    <xf numFmtId="0" fontId="4" fillId="0" borderId="0" xfId="30" applyFont="1" applyFill="1" applyAlignment="1" applyProtection="1">
      <alignment wrapText="1"/>
      <protection/>
    </xf>
    <xf numFmtId="165" fontId="4" fillId="0" borderId="0" xfId="29" applyNumberFormat="1" applyFont="1" applyAlignment="1" applyProtection="1">
      <alignment horizontal="left" vertical="top"/>
      <protection hidden="1"/>
    </xf>
    <xf numFmtId="0" fontId="3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Fill="1" applyBorder="1" applyAlignment="1" applyProtection="1">
      <alignment vertical="center"/>
      <protection/>
    </xf>
    <xf numFmtId="0" fontId="4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Border="1" applyAlignment="1" applyProtection="1">
      <alignment horizontal="center" vertical="center"/>
      <protection/>
    </xf>
    <xf numFmtId="0" fontId="4" fillId="0" borderId="0" xfId="31" applyFont="1" applyProtection="1">
      <alignment/>
      <protection/>
    </xf>
    <xf numFmtId="3" fontId="10" fillId="0" borderId="5" xfId="31" applyNumberFormat="1" applyFont="1" applyBorder="1" applyAlignment="1" applyProtection="1">
      <alignment horizontal="center" vertical="center"/>
      <protection/>
    </xf>
    <xf numFmtId="3" fontId="4" fillId="0" borderId="5" xfId="31" applyNumberFormat="1" applyFont="1" applyBorder="1" applyAlignment="1" applyProtection="1">
      <alignment vertical="center"/>
      <protection/>
    </xf>
    <xf numFmtId="0" fontId="4" fillId="0" borderId="9" xfId="31" applyFont="1" applyBorder="1" applyAlignment="1" applyProtection="1">
      <alignment vertical="center" wrapText="1"/>
      <protection/>
    </xf>
    <xf numFmtId="49" fontId="3" fillId="0" borderId="5" xfId="31" applyNumberFormat="1" applyFont="1" applyBorder="1" applyAlignment="1" applyProtection="1">
      <alignment horizontal="center" vertical="center" wrapText="1"/>
      <protection/>
    </xf>
    <xf numFmtId="3" fontId="4" fillId="3" borderId="13" xfId="29" applyNumberFormat="1" applyFont="1" applyFill="1" applyBorder="1" applyAlignment="1" applyProtection="1">
      <alignment vertical="top"/>
      <protection locked="0"/>
    </xf>
    <xf numFmtId="3" fontId="4" fillId="3" borderId="5" xfId="29" applyNumberFormat="1" applyFont="1" applyFill="1" applyBorder="1" applyAlignment="1" applyProtection="1">
      <alignment vertical="top"/>
      <protection locked="0"/>
    </xf>
    <xf numFmtId="49" fontId="3" fillId="0" borderId="6" xfId="29" applyNumberFormat="1" applyFont="1" applyBorder="1" applyAlignment="1" applyProtection="1">
      <alignment horizontal="center" vertical="center" wrapText="1"/>
      <protection/>
    </xf>
    <xf numFmtId="0" fontId="4" fillId="4" borderId="5" xfId="23" applyFont="1" applyFill="1" applyBorder="1" applyAlignment="1" applyProtection="1">
      <alignment vertical="top" wrapText="1"/>
      <protection/>
    </xf>
    <xf numFmtId="0" fontId="9" fillId="2" borderId="9" xfId="29" applyFont="1" applyFill="1" applyBorder="1" applyAlignment="1" applyProtection="1">
      <alignment vertical="top"/>
      <protection/>
    </xf>
    <xf numFmtId="1" fontId="9" fillId="2" borderId="9" xfId="29" applyNumberFormat="1" applyFont="1" applyFill="1" applyBorder="1" applyAlignment="1" applyProtection="1">
      <alignment vertical="top" wrapText="1"/>
      <protection/>
    </xf>
    <xf numFmtId="1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3" applyNumberFormat="1" applyFont="1" applyFill="1" applyBorder="1" applyAlignment="1" applyProtection="1">
      <alignment vertical="top" wrapText="1"/>
      <protection/>
    </xf>
    <xf numFmtId="0" fontId="9" fillId="2" borderId="9" xfId="23" applyFont="1" applyFill="1" applyBorder="1" applyAlignment="1" applyProtection="1">
      <alignment vertical="top"/>
      <protection/>
    </xf>
    <xf numFmtId="1" fontId="8" fillId="2" borderId="9" xfId="29" applyNumberFormat="1" applyFont="1" applyFill="1" applyBorder="1" applyAlignment="1" applyProtection="1">
      <alignment vertical="top" wrapText="1"/>
      <protection/>
    </xf>
    <xf numFmtId="49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3" applyNumberFormat="1" applyFont="1" applyFill="1" applyBorder="1" applyAlignment="1" applyProtection="1">
      <alignment vertical="top"/>
      <protection/>
    </xf>
    <xf numFmtId="49" fontId="3" fillId="0" borderId="12" xfId="29" applyNumberFormat="1" applyFont="1" applyFill="1" applyBorder="1" applyAlignment="1" applyProtection="1">
      <alignment horizontal="right" vertical="top" wrapText="1"/>
      <protection/>
    </xf>
    <xf numFmtId="0" fontId="8" fillId="2" borderId="6" xfId="29" applyFont="1" applyFill="1" applyBorder="1" applyAlignment="1" applyProtection="1">
      <alignment vertical="top" wrapText="1"/>
      <protection/>
    </xf>
    <xf numFmtId="49" fontId="4" fillId="0" borderId="7" xfId="29" applyNumberFormat="1" applyFont="1" applyFill="1" applyBorder="1" applyAlignment="1" applyProtection="1">
      <alignment horizontal="right" vertical="top" wrapText="1"/>
      <protection/>
    </xf>
    <xf numFmtId="1" fontId="3" fillId="0" borderId="12" xfId="29" applyNumberFormat="1" applyFont="1" applyBorder="1" applyAlignment="1" applyProtection="1">
      <alignment horizontal="right" vertical="top" wrapText="1"/>
      <protection/>
    </xf>
    <xf numFmtId="1" fontId="3" fillId="0" borderId="7" xfId="29" applyNumberFormat="1" applyFont="1" applyBorder="1" applyAlignment="1" applyProtection="1">
      <alignment horizontal="right" vertical="top" wrapText="1"/>
      <protection/>
    </xf>
    <xf numFmtId="0" fontId="9" fillId="2" borderId="14" xfId="23" applyFont="1" applyFill="1" applyBorder="1" applyAlignment="1" applyProtection="1">
      <alignment vertical="top"/>
      <protection/>
    </xf>
    <xf numFmtId="1" fontId="4" fillId="0" borderId="12" xfId="23" applyNumberFormat="1" applyFont="1" applyBorder="1" applyAlignment="1" applyProtection="1">
      <alignment vertical="top" wrapText="1"/>
      <protection/>
    </xf>
    <xf numFmtId="1" fontId="8" fillId="2" borderId="6" xfId="29" applyNumberFormat="1" applyFont="1" applyFill="1" applyBorder="1" applyAlignment="1" applyProtection="1">
      <alignment vertical="top" wrapText="1"/>
      <protection/>
    </xf>
    <xf numFmtId="3" fontId="4" fillId="3" borderId="7" xfId="29" applyNumberFormat="1" applyFont="1" applyFill="1" applyBorder="1" applyAlignment="1" applyProtection="1">
      <alignment vertical="top"/>
      <protection locked="0"/>
    </xf>
    <xf numFmtId="0" fontId="9" fillId="2" borderId="14" xfId="29" applyFont="1" applyFill="1" applyBorder="1" applyAlignment="1" applyProtection="1">
      <alignment vertical="top"/>
      <protection/>
    </xf>
    <xf numFmtId="1" fontId="4" fillId="0" borderId="7" xfId="23" applyNumberFormat="1" applyFont="1" applyBorder="1" applyAlignment="1" applyProtection="1">
      <alignment vertical="top" wrapText="1"/>
      <protection/>
    </xf>
    <xf numFmtId="0" fontId="3" fillId="0" borderId="14" xfId="29" applyFont="1" applyBorder="1" applyAlignment="1" applyProtection="1">
      <alignment horizontal="center" vertical="center" wrapText="1"/>
      <protection/>
    </xf>
    <xf numFmtId="0" fontId="3" fillId="0" borderId="12" xfId="29" applyFont="1" applyBorder="1" applyAlignment="1" applyProtection="1">
      <alignment horizontal="center" vertical="top" wrapText="1"/>
      <protection/>
    </xf>
    <xf numFmtId="0" fontId="3" fillId="0" borderId="15" xfId="29" applyFont="1" applyBorder="1" applyAlignment="1" applyProtection="1">
      <alignment horizontal="center" vertical="top" wrapText="1"/>
      <protection/>
    </xf>
    <xf numFmtId="0" fontId="8" fillId="2" borderId="6" xfId="29" applyFont="1" applyFill="1" applyBorder="1" applyAlignment="1" applyProtection="1">
      <alignment horizontal="left" vertical="top" wrapText="1"/>
      <protection/>
    </xf>
    <xf numFmtId="49" fontId="3" fillId="0" borderId="7" xfId="29" applyNumberFormat="1" applyFont="1" applyBorder="1" applyAlignment="1" applyProtection="1">
      <alignment horizontal="right" vertical="top" wrapText="1"/>
      <protection/>
    </xf>
    <xf numFmtId="49" fontId="3" fillId="0" borderId="14" xfId="29" applyNumberFormat="1" applyFont="1" applyBorder="1" applyAlignment="1" applyProtection="1">
      <alignment horizontal="center" vertical="center" wrapText="1"/>
      <protection/>
    </xf>
    <xf numFmtId="49" fontId="3" fillId="4" borderId="7" xfId="29" applyNumberFormat="1" applyFont="1" applyFill="1" applyBorder="1" applyAlignment="1" applyProtection="1">
      <alignment horizontal="right" vertical="top" wrapText="1"/>
      <protection/>
    </xf>
    <xf numFmtId="49" fontId="3" fillId="0" borderId="12" xfId="29" applyNumberFormat="1" applyFont="1" applyBorder="1" applyAlignment="1" applyProtection="1">
      <alignment horizontal="right" vertical="top" wrapText="1"/>
      <protection/>
    </xf>
    <xf numFmtId="1" fontId="9" fillId="2" borderId="14" xfId="23" applyNumberFormat="1" applyFont="1" applyFill="1" applyBorder="1" applyAlignment="1" applyProtection="1">
      <alignment vertical="top"/>
      <protection/>
    </xf>
    <xf numFmtId="1" fontId="4" fillId="0" borderId="12" xfId="23" applyNumberFormat="1" applyFont="1" applyBorder="1" applyAlignment="1" applyProtection="1">
      <alignment vertical="top"/>
      <protection/>
    </xf>
    <xf numFmtId="49" fontId="8" fillId="2" borderId="16" xfId="29" applyNumberFormat="1" applyFont="1" applyFill="1" applyBorder="1" applyAlignment="1" applyProtection="1">
      <alignment vertical="center" wrapText="1"/>
      <protection/>
    </xf>
    <xf numFmtId="0" fontId="3" fillId="0" borderId="6" xfId="31" applyFont="1" applyBorder="1" applyAlignment="1" applyProtection="1">
      <alignment horizontal="center" vertical="center" wrapText="1"/>
      <protection/>
    </xf>
    <xf numFmtId="0" fontId="3" fillId="0" borderId="7" xfId="31" applyFont="1" applyBorder="1" applyAlignment="1" applyProtection="1">
      <alignment horizontal="center" vertical="center" wrapText="1"/>
      <protection/>
    </xf>
    <xf numFmtId="0" fontId="3" fillId="0" borderId="8" xfId="31" applyFont="1" applyBorder="1" applyAlignment="1" applyProtection="1">
      <alignment horizontal="center" vertical="center" wrapText="1"/>
      <protection/>
    </xf>
    <xf numFmtId="0" fontId="3" fillId="0" borderId="9" xfId="31" applyFont="1" applyBorder="1" applyAlignment="1" applyProtection="1">
      <alignment vertical="center" wrapText="1"/>
      <protection/>
    </xf>
    <xf numFmtId="0" fontId="10" fillId="0" borderId="9" xfId="31" applyFont="1" applyBorder="1" applyAlignment="1" applyProtection="1">
      <alignment vertical="center" wrapText="1"/>
      <protection/>
    </xf>
    <xf numFmtId="0" fontId="4" fillId="0" borderId="9" xfId="31" applyFont="1" applyBorder="1" applyAlignment="1" applyProtection="1">
      <alignment horizontal="left" vertical="center" wrapText="1"/>
      <protection/>
    </xf>
    <xf numFmtId="0" fontId="10" fillId="0" borderId="9" xfId="31" applyFont="1" applyBorder="1" applyAlignment="1" applyProtection="1">
      <alignment horizontal="right" vertical="center" wrapText="1"/>
      <protection/>
    </xf>
    <xf numFmtId="0" fontId="4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horizontal="center" vertical="center" wrapText="1"/>
      <protection/>
    </xf>
    <xf numFmtId="0" fontId="10" fillId="0" borderId="9" xfId="31" applyFont="1" applyBorder="1" applyAlignment="1" applyProtection="1">
      <alignment horizontal="left" vertical="center" wrapText="1"/>
      <protection/>
    </xf>
    <xf numFmtId="49" fontId="4" fillId="0" borderId="5" xfId="31" applyNumberFormat="1" applyFont="1" applyBorder="1" applyAlignment="1" applyProtection="1">
      <alignment horizontal="center" vertical="center" wrapText="1"/>
      <protection/>
    </xf>
    <xf numFmtId="3" fontId="3" fillId="0" borderId="5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Border="1" applyAlignment="1" applyProtection="1">
      <alignment vertical="center"/>
      <protection/>
    </xf>
    <xf numFmtId="3" fontId="3" fillId="0" borderId="13" xfId="31" applyNumberFormat="1" applyFont="1" applyFill="1" applyBorder="1" applyAlignment="1" applyProtection="1">
      <alignment vertical="center"/>
      <protection/>
    </xf>
    <xf numFmtId="0" fontId="4" fillId="0" borderId="9" xfId="31" applyFont="1" applyFill="1" applyBorder="1" applyAlignment="1" applyProtection="1">
      <alignment vertical="center" wrapText="1"/>
      <protection/>
    </xf>
    <xf numFmtId="0" fontId="11" fillId="0" borderId="9" xfId="31" applyFont="1" applyBorder="1" applyAlignment="1" applyProtection="1">
      <alignment vertical="center" wrapText="1"/>
      <protection/>
    </xf>
    <xf numFmtId="0" fontId="8" fillId="0" borderId="9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center" vertical="center" wrapText="1"/>
      <protection/>
    </xf>
    <xf numFmtId="0" fontId="3" fillId="0" borderId="12" xfId="31" applyFont="1" applyBorder="1" applyAlignment="1" applyProtection="1">
      <alignment horizontal="center" vertical="center" wrapText="1"/>
      <protection/>
    </xf>
    <xf numFmtId="0" fontId="3" fillId="0" borderId="15" xfId="31" applyFont="1" applyBorder="1" applyAlignment="1" applyProtection="1">
      <alignment horizontal="center" vertical="center" wrapText="1"/>
      <protection/>
    </xf>
    <xf numFmtId="0" fontId="3" fillId="0" borderId="6" xfId="31" applyFont="1" applyBorder="1" applyAlignment="1" applyProtection="1">
      <alignment vertical="center" wrapText="1"/>
      <protection/>
    </xf>
    <xf numFmtId="0" fontId="3" fillId="0" borderId="7" xfId="31" applyFont="1" applyBorder="1" applyAlignment="1" applyProtection="1">
      <alignment vertical="center" wrapText="1"/>
      <protection/>
    </xf>
    <xf numFmtId="3" fontId="3" fillId="0" borderId="7" xfId="31" applyNumberFormat="1" applyFont="1" applyBorder="1" applyAlignment="1" applyProtection="1">
      <alignment vertical="center"/>
      <protection/>
    </xf>
    <xf numFmtId="3" fontId="3" fillId="0" borderId="8" xfId="31" applyNumberFormat="1" applyFont="1" applyBorder="1" applyAlignment="1" applyProtection="1">
      <alignment vertical="center"/>
      <protection/>
    </xf>
    <xf numFmtId="0" fontId="10" fillId="0" borderId="14" xfId="31" applyFont="1" applyBorder="1" applyAlignment="1" applyProtection="1">
      <alignment horizontal="right" vertical="center" wrapText="1"/>
      <protection/>
    </xf>
    <xf numFmtId="0" fontId="10" fillId="0" borderId="12" xfId="31" applyFont="1" applyBorder="1" applyAlignment="1" applyProtection="1">
      <alignment horizontal="center" vertical="center" wrapText="1"/>
      <protection/>
    </xf>
    <xf numFmtId="0" fontId="4" fillId="0" borderId="14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left" vertical="center" wrapText="1"/>
      <protection/>
    </xf>
    <xf numFmtId="3" fontId="4" fillId="0" borderId="12" xfId="31" applyNumberFormat="1" applyFont="1" applyBorder="1" applyAlignment="1" applyProtection="1">
      <alignment vertical="center"/>
      <protection/>
    </xf>
    <xf numFmtId="3" fontId="4" fillId="0" borderId="15" xfId="31" applyNumberFormat="1" applyFont="1" applyBorder="1" applyAlignment="1" applyProtection="1">
      <alignment vertical="center"/>
      <protection/>
    </xf>
    <xf numFmtId="0" fontId="3" fillId="0" borderId="6" xfId="31" applyFont="1" applyBorder="1" applyAlignment="1" applyProtection="1">
      <alignment horizontal="left" vertical="center" wrapText="1"/>
      <protection/>
    </xf>
    <xf numFmtId="0" fontId="3" fillId="0" borderId="14" xfId="31" applyFont="1" applyBorder="1" applyAlignment="1" applyProtection="1">
      <alignment vertical="center" wrapText="1"/>
      <protection/>
    </xf>
    <xf numFmtId="0" fontId="4" fillId="0" borderId="7" xfId="31" applyFont="1" applyBorder="1" applyAlignment="1" applyProtection="1">
      <alignment vertical="center" wrapText="1"/>
      <protection/>
    </xf>
    <xf numFmtId="49" fontId="10" fillId="0" borderId="5" xfId="31" applyNumberFormat="1" applyFont="1" applyBorder="1" applyAlignment="1" applyProtection="1">
      <alignment horizontal="center" vertical="center" wrapText="1"/>
      <protection/>
    </xf>
    <xf numFmtId="0" fontId="4" fillId="0" borderId="12" xfId="31" applyFont="1" applyBorder="1" applyAlignment="1" applyProtection="1">
      <alignment vertical="center" wrapText="1"/>
      <protection/>
    </xf>
    <xf numFmtId="0" fontId="10" fillId="0" borderId="7" xfId="31" applyFont="1" applyBorder="1" applyAlignment="1" applyProtection="1">
      <alignment horizontal="center" vertical="center" wrapText="1"/>
      <protection/>
    </xf>
    <xf numFmtId="3" fontId="3" fillId="0" borderId="12" xfId="31" applyNumberFormat="1" applyFont="1" applyBorder="1" applyAlignment="1" applyProtection="1">
      <alignment vertical="center"/>
      <protection/>
    </xf>
    <xf numFmtId="3" fontId="3" fillId="0" borderId="15" xfId="31" applyNumberFormat="1" applyFont="1" applyBorder="1" applyAlignment="1" applyProtection="1">
      <alignment vertical="center"/>
      <protection/>
    </xf>
    <xf numFmtId="49" fontId="3" fillId="0" borderId="12" xfId="31" applyNumberFormat="1" applyFont="1" applyBorder="1" applyAlignment="1" applyProtection="1">
      <alignment horizontal="center" vertical="center" wrapText="1"/>
      <protection/>
    </xf>
    <xf numFmtId="0" fontId="3" fillId="0" borderId="16" xfId="31" applyFont="1" applyBorder="1" applyAlignment="1" applyProtection="1">
      <alignment horizontal="left" vertical="center" wrapText="1"/>
      <protection/>
    </xf>
    <xf numFmtId="0" fontId="3" fillId="0" borderId="17" xfId="31" applyFont="1" applyBorder="1" applyAlignment="1" applyProtection="1">
      <alignment horizontal="center" vertical="center" wrapText="1"/>
      <protection/>
    </xf>
    <xf numFmtId="49" fontId="3" fillId="0" borderId="17" xfId="31" applyNumberFormat="1" applyFont="1" applyBorder="1" applyAlignment="1" applyProtection="1">
      <alignment horizontal="center" vertical="center" wrapText="1"/>
      <protection/>
    </xf>
    <xf numFmtId="0" fontId="3" fillId="0" borderId="6" xfId="30" applyFont="1" applyBorder="1" applyAlignment="1" applyProtection="1">
      <alignment horizontal="center" vertical="center" wrapText="1"/>
      <protection/>
    </xf>
    <xf numFmtId="0" fontId="3" fillId="0" borderId="7" xfId="30" applyFont="1" applyBorder="1" applyAlignment="1" applyProtection="1">
      <alignment horizontal="center" vertical="center" wrapText="1"/>
      <protection/>
    </xf>
    <xf numFmtId="14" fontId="3" fillId="0" borderId="7" xfId="30" applyNumberFormat="1" applyFont="1" applyFill="1" applyBorder="1" applyAlignment="1" applyProtection="1">
      <alignment horizontal="center" vertical="center" wrapText="1"/>
      <protection/>
    </xf>
    <xf numFmtId="14" fontId="3" fillId="0" borderId="8" xfId="30" applyNumberFormat="1" applyFont="1" applyFill="1" applyBorder="1" applyAlignment="1" applyProtection="1">
      <alignment horizontal="center" vertical="center" wrapText="1"/>
      <protection/>
    </xf>
    <xf numFmtId="0" fontId="4" fillId="0" borderId="9" xfId="30" applyFont="1" applyBorder="1" applyAlignment="1" applyProtection="1">
      <alignment wrapText="1"/>
      <protection/>
    </xf>
    <xf numFmtId="0" fontId="4" fillId="0" borderId="9" xfId="30" applyFont="1" applyFill="1" applyBorder="1" applyAlignment="1" applyProtection="1">
      <alignment wrapText="1"/>
      <protection/>
    </xf>
    <xf numFmtId="0" fontId="4" fillId="0" borderId="18" xfId="30" applyFont="1" applyBorder="1" applyAlignment="1" applyProtection="1">
      <alignment wrapText="1"/>
      <protection/>
    </xf>
    <xf numFmtId="3" fontId="4" fillId="3" borderId="19" xfId="29" applyNumberFormat="1" applyFont="1" applyFill="1" applyBorder="1" applyAlignment="1" applyProtection="1">
      <alignment vertical="top"/>
      <protection locked="0"/>
    </xf>
    <xf numFmtId="3" fontId="4" fillId="3" borderId="20" xfId="29" applyNumberFormat="1" applyFont="1" applyFill="1" applyBorder="1" applyAlignment="1" applyProtection="1">
      <alignment vertical="top"/>
      <protection locked="0"/>
    </xf>
    <xf numFmtId="0" fontId="3" fillId="0" borderId="14" xfId="30" applyFont="1" applyBorder="1" applyAlignment="1" applyProtection="1">
      <alignment horizontal="center" vertical="center" wrapText="1"/>
      <protection/>
    </xf>
    <xf numFmtId="0" fontId="3" fillId="0" borderId="12" xfId="30" applyFont="1" applyBorder="1" applyAlignment="1" applyProtection="1">
      <alignment horizontal="center" vertical="center" wrapText="1"/>
      <protection/>
    </xf>
    <xf numFmtId="49" fontId="3" fillId="0" borderId="12" xfId="30" applyNumberFormat="1" applyFont="1" applyFill="1" applyBorder="1" applyAlignment="1" applyProtection="1">
      <alignment horizontal="center" vertical="center" wrapText="1"/>
      <protection/>
    </xf>
    <xf numFmtId="49" fontId="3" fillId="0" borderId="15" xfId="30" applyNumberFormat="1" applyFont="1" applyFill="1" applyBorder="1" applyAlignment="1" applyProtection="1">
      <alignment horizontal="center" vertical="center" wrapText="1"/>
      <protection/>
    </xf>
    <xf numFmtId="0" fontId="10" fillId="0" borderId="21" xfId="30" applyFont="1" applyBorder="1" applyAlignment="1" applyProtection="1">
      <alignment wrapText="1"/>
      <protection/>
    </xf>
    <xf numFmtId="49" fontId="10" fillId="0" borderId="11" xfId="30" applyNumberFormat="1" applyFont="1" applyBorder="1" applyAlignment="1" applyProtection="1">
      <alignment horizontal="center" wrapText="1"/>
      <protection/>
    </xf>
    <xf numFmtId="0" fontId="10" fillId="0" borderId="6" xfId="30" applyFont="1" applyBorder="1" applyAlignment="1" applyProtection="1">
      <alignment wrapText="1"/>
      <protection/>
    </xf>
    <xf numFmtId="49" fontId="10" fillId="0" borderId="7" xfId="30" applyNumberFormat="1" applyFont="1" applyBorder="1" applyAlignment="1" applyProtection="1">
      <alignment wrapText="1"/>
      <protection/>
    </xf>
    <xf numFmtId="3" fontId="4" fillId="0" borderId="7" xfId="30" applyNumberFormat="1" applyFont="1" applyFill="1" applyBorder="1" applyAlignment="1" applyProtection="1">
      <alignment wrapText="1"/>
      <protection/>
    </xf>
    <xf numFmtId="3" fontId="4" fillId="0" borderId="8" xfId="30" applyNumberFormat="1" applyFont="1" applyFill="1" applyBorder="1" applyAlignment="1" applyProtection="1">
      <alignment wrapText="1"/>
      <protection/>
    </xf>
    <xf numFmtId="0" fontId="3" fillId="0" borderId="18" xfId="30" applyFont="1" applyBorder="1" applyAlignment="1" applyProtection="1">
      <alignment horizontal="right" wrapText="1"/>
      <protection/>
    </xf>
    <xf numFmtId="49" fontId="3" fillId="0" borderId="19" xfId="30" applyNumberFormat="1" applyFont="1" applyBorder="1" applyAlignment="1" applyProtection="1">
      <alignment horizontal="center" wrapText="1"/>
      <protection/>
    </xf>
    <xf numFmtId="49" fontId="10" fillId="0" borderId="7" xfId="30" applyNumberFormat="1" applyFont="1" applyBorder="1" applyAlignment="1" applyProtection="1">
      <alignment horizontal="center" wrapText="1"/>
      <protection/>
    </xf>
    <xf numFmtId="0" fontId="3" fillId="0" borderId="14" xfId="30" applyFont="1" applyBorder="1" applyAlignment="1" applyProtection="1">
      <alignment horizontal="right" wrapText="1"/>
      <protection/>
    </xf>
    <xf numFmtId="49" fontId="3" fillId="0" borderId="12" xfId="30" applyNumberFormat="1" applyFont="1" applyBorder="1" applyAlignment="1" applyProtection="1">
      <alignment horizontal="center" wrapText="1"/>
      <protection/>
    </xf>
    <xf numFmtId="3" fontId="4" fillId="3" borderId="11" xfId="29" applyNumberFormat="1" applyFont="1" applyFill="1" applyBorder="1" applyAlignment="1" applyProtection="1">
      <alignment vertical="top"/>
      <protection locked="0"/>
    </xf>
    <xf numFmtId="3" fontId="4" fillId="3" borderId="22" xfId="29" applyNumberFormat="1" applyFont="1" applyFill="1" applyBorder="1" applyAlignment="1" applyProtection="1">
      <alignment vertical="top"/>
      <protection locked="0"/>
    </xf>
    <xf numFmtId="0" fontId="3" fillId="0" borderId="16" xfId="30" applyFont="1" applyBorder="1" applyAlignment="1" applyProtection="1">
      <alignment wrapText="1"/>
      <protection/>
    </xf>
    <xf numFmtId="49" fontId="3" fillId="0" borderId="17" xfId="30" applyNumberFormat="1" applyFont="1" applyBorder="1" applyAlignment="1" applyProtection="1">
      <alignment horizontal="center" wrapText="1"/>
      <protection/>
    </xf>
    <xf numFmtId="0" fontId="10" fillId="0" borderId="23" xfId="30" applyFont="1" applyBorder="1" applyAlignment="1" applyProtection="1">
      <alignment wrapText="1"/>
      <protection/>
    </xf>
    <xf numFmtId="49" fontId="10" fillId="0" borderId="24" xfId="30" applyNumberFormat="1" applyFont="1" applyBorder="1" applyAlignment="1" applyProtection="1">
      <alignment horizontal="center" wrapText="1"/>
      <protection/>
    </xf>
    <xf numFmtId="0" fontId="4" fillId="0" borderId="21" xfId="30" applyFont="1" applyBorder="1" applyAlignment="1" applyProtection="1">
      <alignment wrapText="1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3" fontId="3" fillId="0" borderId="17" xfId="30" applyNumberFormat="1" applyFont="1" applyFill="1" applyBorder="1" applyAlignment="1" applyProtection="1">
      <alignment wrapText="1"/>
      <protection/>
    </xf>
    <xf numFmtId="3" fontId="3" fillId="0" borderId="25" xfId="30" applyNumberFormat="1" applyFont="1" applyFill="1" applyBorder="1" applyAlignment="1" applyProtection="1">
      <alignment wrapText="1"/>
      <protection/>
    </xf>
    <xf numFmtId="3" fontId="10" fillId="3" borderId="24" xfId="29" applyNumberFormat="1" applyFont="1" applyFill="1" applyBorder="1" applyAlignment="1" applyProtection="1">
      <alignment vertical="top"/>
      <protection locked="0"/>
    </xf>
    <xf numFmtId="3" fontId="10" fillId="3" borderId="26" xfId="29" applyNumberFormat="1" applyFont="1" applyFill="1" applyBorder="1" applyAlignment="1" applyProtection="1">
      <alignment vertical="top"/>
      <protection locked="0"/>
    </xf>
    <xf numFmtId="3" fontId="10" fillId="0" borderId="17" xfId="30" applyNumberFormat="1" applyFont="1" applyFill="1" applyBorder="1" applyAlignment="1" applyProtection="1">
      <alignment wrapText="1"/>
      <protection/>
    </xf>
    <xf numFmtId="3" fontId="10" fillId="0" borderId="25" xfId="30" applyNumberFormat="1" applyFont="1" applyFill="1" applyBorder="1" applyAlignment="1" applyProtection="1">
      <alignment wrapText="1"/>
      <protection/>
    </xf>
    <xf numFmtId="49" fontId="6" fillId="0" borderId="11" xfId="30" applyNumberFormat="1" applyFont="1" applyBorder="1" applyAlignment="1" applyProtection="1">
      <alignment horizontal="center" wrapText="1"/>
      <protection/>
    </xf>
    <xf numFmtId="49" fontId="6" fillId="0" borderId="19" xfId="30" applyNumberFormat="1" applyFont="1" applyBorder="1" applyAlignment="1" applyProtection="1">
      <alignment horizontal="center" wrapText="1"/>
      <protection/>
    </xf>
    <xf numFmtId="49" fontId="4" fillId="0" borderId="7" xfId="32" applyNumberFormat="1" applyFont="1" applyBorder="1" applyAlignment="1" applyProtection="1">
      <alignment horizontal="center" vertical="center" wrapText="1"/>
      <protection/>
    </xf>
    <xf numFmtId="3" fontId="4" fillId="0" borderId="13" xfId="32" applyNumberFormat="1" applyFont="1" applyBorder="1" applyAlignment="1" applyProtection="1">
      <alignment vertical="center"/>
      <protection/>
    </xf>
    <xf numFmtId="3" fontId="4" fillId="3" borderId="5" xfId="29" applyNumberFormat="1" applyFont="1" applyFill="1" applyBorder="1" applyAlignment="1" applyProtection="1">
      <alignment vertical="center"/>
      <protection locked="0"/>
    </xf>
    <xf numFmtId="3" fontId="4" fillId="3" borderId="13" xfId="29" applyNumberFormat="1" applyFont="1" applyFill="1" applyBorder="1" applyAlignment="1" applyProtection="1">
      <alignment vertical="center"/>
      <protection locked="0"/>
    </xf>
    <xf numFmtId="3" fontId="4" fillId="3" borderId="12" xfId="29" applyNumberFormat="1" applyFont="1" applyFill="1" applyBorder="1" applyAlignment="1" applyProtection="1">
      <alignment vertical="center"/>
      <protection locked="0"/>
    </xf>
    <xf numFmtId="3" fontId="4" fillId="3" borderId="15" xfId="29" applyNumberFormat="1" applyFont="1" applyFill="1" applyBorder="1" applyAlignment="1" applyProtection="1">
      <alignment vertical="center"/>
      <protection locked="0"/>
    </xf>
    <xf numFmtId="0" fontId="3" fillId="0" borderId="5" xfId="27" applyFont="1" applyBorder="1" applyAlignment="1" applyProtection="1">
      <alignment vertical="center" wrapText="1"/>
      <protection/>
    </xf>
    <xf numFmtId="0" fontId="4" fillId="0" borderId="5" xfId="27" applyFont="1" applyBorder="1" applyAlignment="1" applyProtection="1">
      <alignment vertical="center"/>
      <protection/>
    </xf>
    <xf numFmtId="0" fontId="10" fillId="0" borderId="5" xfId="27" applyFont="1" applyBorder="1" applyAlignment="1" applyProtection="1">
      <alignment horizontal="right" vertical="center"/>
      <protection/>
    </xf>
    <xf numFmtId="0" fontId="3" fillId="0" borderId="5" xfId="27" applyFont="1" applyBorder="1" applyAlignment="1" applyProtection="1">
      <alignment horizontal="left" vertical="center"/>
      <protection/>
    </xf>
    <xf numFmtId="0" fontId="4" fillId="0" borderId="5" xfId="27" applyFont="1" applyBorder="1" applyAlignment="1" applyProtection="1">
      <alignment horizontal="right" vertical="center" wrapText="1"/>
      <protection/>
    </xf>
    <xf numFmtId="0" fontId="3" fillId="0" borderId="10" xfId="27" applyFont="1" applyBorder="1" applyAlignment="1" applyProtection="1">
      <alignment vertical="center" wrapText="1"/>
      <protection/>
    </xf>
    <xf numFmtId="0" fontId="6" fillId="0" borderId="5" xfId="27" applyFont="1" applyBorder="1" applyAlignment="1" applyProtection="1">
      <alignment vertical="center"/>
      <protection/>
    </xf>
    <xf numFmtId="0" fontId="3" fillId="0" borderId="5" xfId="27" applyFont="1" applyBorder="1" applyAlignment="1" applyProtection="1">
      <alignment vertical="center"/>
      <protection/>
    </xf>
    <xf numFmtId="3" fontId="4" fillId="3" borderId="10" xfId="29" applyNumberFormat="1" applyFont="1" applyFill="1" applyBorder="1" applyAlignment="1" applyProtection="1">
      <alignment horizontal="right" vertical="center"/>
      <protection locked="0"/>
    </xf>
    <xf numFmtId="0" fontId="4" fillId="0" borderId="5" xfId="27" applyFont="1" applyFill="1" applyBorder="1" applyAlignment="1" applyProtection="1">
      <alignment horizontal="right" vertical="center" wrapText="1"/>
      <protection/>
    </xf>
    <xf numFmtId="0" fontId="10" fillId="0" borderId="5" xfId="27" applyFont="1" applyBorder="1" applyAlignment="1" applyProtection="1">
      <alignment horizontal="right" vertical="center" wrapText="1"/>
      <protection/>
    </xf>
    <xf numFmtId="1" fontId="4" fillId="0" borderId="5" xfId="27" applyNumberFormat="1" applyFont="1" applyBorder="1" applyAlignment="1" applyProtection="1">
      <alignment horizontal="right" vertical="center" wrapText="1"/>
      <protection/>
    </xf>
    <xf numFmtId="0" fontId="10" fillId="0" borderId="12" xfId="27" applyFont="1" applyBorder="1" applyAlignment="1" applyProtection="1">
      <alignment horizontal="right" vertical="center" wrapText="1"/>
      <protection/>
    </xf>
    <xf numFmtId="0" fontId="4" fillId="0" borderId="12" xfId="27" applyFont="1" applyFill="1" applyBorder="1" applyAlignment="1" applyProtection="1">
      <alignment horizontal="right" vertical="center" wrapText="1"/>
      <protection/>
    </xf>
    <xf numFmtId="1" fontId="4" fillId="4" borderId="27" xfId="27" applyNumberFormat="1" applyFont="1" applyFill="1" applyBorder="1" applyAlignment="1" applyProtection="1">
      <alignment horizontal="right" vertical="center" wrapText="1"/>
      <protection/>
    </xf>
    <xf numFmtId="0" fontId="4" fillId="0" borderId="11" xfId="27" applyFont="1" applyBorder="1" applyAlignment="1" applyProtection="1">
      <alignment horizontal="right" vertical="center" wrapText="1"/>
      <protection/>
    </xf>
    <xf numFmtId="0" fontId="4" fillId="0" borderId="11" xfId="27" applyFont="1" applyFill="1" applyBorder="1" applyAlignment="1" applyProtection="1">
      <alignment horizontal="right" vertical="center" wrapText="1"/>
      <protection/>
    </xf>
    <xf numFmtId="0" fontId="3" fillId="0" borderId="7" xfId="27" applyFont="1" applyBorder="1" applyAlignment="1" applyProtection="1">
      <alignment horizontal="centerContinuous" vertical="center" wrapText="1"/>
      <protection/>
    </xf>
    <xf numFmtId="0" fontId="3" fillId="0" borderId="9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>
      <alignment horizontal="right" vertical="center"/>
      <protection/>
    </xf>
    <xf numFmtId="0" fontId="4" fillId="0" borderId="13" xfId="27" applyFont="1" applyFill="1" applyBorder="1" applyAlignment="1" applyProtection="1">
      <alignment horizontal="right" vertical="center" wrapText="1"/>
      <protection/>
    </xf>
    <xf numFmtId="0" fontId="3" fillId="0" borderId="9" xfId="27" applyFont="1" applyBorder="1" applyAlignment="1" applyProtection="1">
      <alignment horizontal="right" vertical="center"/>
      <protection/>
    </xf>
    <xf numFmtId="0" fontId="4" fillId="0" borderId="9" xfId="27" applyFont="1" applyBorder="1" applyAlignment="1" applyProtection="1">
      <alignment horizontal="right" vertical="center" wrapText="1"/>
      <protection/>
    </xf>
    <xf numFmtId="0" fontId="4" fillId="0" borderId="15" xfId="27" applyFont="1" applyFill="1" applyBorder="1" applyAlignment="1" applyProtection="1">
      <alignment horizontal="right" vertical="center" wrapText="1"/>
      <protection/>
    </xf>
    <xf numFmtId="1" fontId="4" fillId="4" borderId="28" xfId="27" applyNumberFormat="1" applyFont="1" applyFill="1" applyBorder="1" applyAlignment="1" applyProtection="1">
      <alignment horizontal="right" vertical="center" wrapText="1"/>
      <protection/>
    </xf>
    <xf numFmtId="0" fontId="4" fillId="0" borderId="22" xfId="27" applyFont="1" applyFill="1" applyBorder="1" applyAlignment="1" applyProtection="1">
      <alignment horizontal="right" vertical="center" wrapText="1"/>
      <protection/>
    </xf>
    <xf numFmtId="0" fontId="4" fillId="0" borderId="18" xfId="27" applyFont="1" applyBorder="1" applyAlignment="1" applyProtection="1">
      <alignment horizontal="right" vertical="center"/>
      <protection/>
    </xf>
    <xf numFmtId="0" fontId="3" fillId="0" borderId="19" xfId="27" applyFont="1" applyBorder="1" applyAlignment="1" applyProtection="1">
      <alignment vertical="center"/>
      <protection/>
    </xf>
    <xf numFmtId="49" fontId="3" fillId="0" borderId="19" xfId="27" applyNumberFormat="1" applyFont="1" applyBorder="1" applyAlignment="1" applyProtection="1">
      <alignment horizontal="center" vertical="center" wrapText="1"/>
      <protection/>
    </xf>
    <xf numFmtId="1" fontId="3" fillId="0" borderId="19" xfId="27" applyNumberFormat="1" applyFont="1" applyBorder="1" applyAlignment="1" applyProtection="1">
      <alignment horizontal="right" vertical="center" wrapText="1"/>
      <protection/>
    </xf>
    <xf numFmtId="1" fontId="3" fillId="0" borderId="20" xfId="27" applyNumberFormat="1" applyFont="1" applyBorder="1" applyAlignment="1" applyProtection="1">
      <alignment horizontal="right" vertical="center" wrapText="1"/>
      <protection/>
    </xf>
    <xf numFmtId="0" fontId="3" fillId="0" borderId="12" xfId="27" applyFont="1" applyBorder="1" applyAlignment="1" applyProtection="1">
      <alignment horizontal="centerContinuous"/>
      <protection/>
    </xf>
    <xf numFmtId="0" fontId="3" fillId="0" borderId="12" xfId="27" applyFont="1" applyBorder="1" applyAlignment="1" applyProtection="1">
      <alignment horizontal="center"/>
      <protection/>
    </xf>
    <xf numFmtId="0" fontId="3" fillId="0" borderId="12" xfId="27" applyFont="1" applyBorder="1" applyAlignment="1" applyProtection="1">
      <alignment horizontal="center" vertical="center" wrapText="1"/>
      <protection/>
    </xf>
    <xf numFmtId="0" fontId="3" fillId="0" borderId="15" xfId="27" applyFont="1" applyBorder="1" applyAlignment="1" applyProtection="1">
      <alignment horizontal="center" vertical="center" wrapText="1"/>
      <protection/>
    </xf>
    <xf numFmtId="0" fontId="3" fillId="0" borderId="7" xfId="27" applyFont="1" applyBorder="1" applyAlignment="1" applyProtection="1">
      <alignment vertical="center" wrapText="1"/>
      <protection/>
    </xf>
    <xf numFmtId="49" fontId="3" fillId="4" borderId="7" xfId="27" applyNumberFormat="1" applyFont="1" applyFill="1" applyBorder="1" applyAlignment="1" applyProtection="1">
      <alignment vertical="center" wrapText="1"/>
      <protection/>
    </xf>
    <xf numFmtId="0" fontId="4" fillId="4" borderId="7" xfId="27" applyFont="1" applyFill="1" applyBorder="1" applyAlignment="1" applyProtection="1">
      <alignment horizontal="right" vertical="center" wrapText="1"/>
      <protection/>
    </xf>
    <xf numFmtId="0" fontId="4" fillId="4" borderId="8" xfId="27" applyFont="1" applyFill="1" applyBorder="1" applyAlignment="1" applyProtection="1">
      <alignment horizontal="right" vertical="center" wrapText="1"/>
      <protection/>
    </xf>
    <xf numFmtId="0" fontId="3" fillId="0" borderId="14" xfId="27" applyFont="1" applyBorder="1" applyAlignment="1" applyProtection="1">
      <alignment horizontal="centerContinuous"/>
      <protection/>
    </xf>
    <xf numFmtId="0" fontId="3" fillId="0" borderId="6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 quotePrefix="1">
      <alignment horizontal="right" vertical="center"/>
      <protection/>
    </xf>
    <xf numFmtId="3" fontId="4" fillId="0" borderId="5" xfId="24" applyNumberFormat="1" applyFont="1" applyFill="1" applyBorder="1" applyAlignment="1" applyProtection="1">
      <alignment horizontal="right" vertical="center" wrapText="1"/>
      <protection/>
    </xf>
    <xf numFmtId="0" fontId="3" fillId="0" borderId="6" xfId="24" applyFont="1" applyBorder="1" applyAlignment="1" applyProtection="1">
      <alignment horizontal="center" vertical="center" wrapText="1"/>
      <protection/>
    </xf>
    <xf numFmtId="49" fontId="3" fillId="0" borderId="7" xfId="24" applyNumberFormat="1" applyFont="1" applyBorder="1" applyAlignment="1" applyProtection="1">
      <alignment horizontal="center" vertical="center" wrapText="1"/>
      <protection/>
    </xf>
    <xf numFmtId="0" fontId="3" fillId="0" borderId="7" xfId="24" applyFont="1" applyBorder="1" applyAlignment="1" applyProtection="1">
      <alignment horizontal="centerContinuous" vertical="center" wrapText="1"/>
      <protection/>
    </xf>
    <xf numFmtId="0" fontId="3" fillId="0" borderId="8" xfId="24" applyFont="1" applyBorder="1" applyAlignment="1" applyProtection="1">
      <alignment horizontal="centerContinuous" vertical="center" wrapText="1"/>
      <protection/>
    </xf>
    <xf numFmtId="0" fontId="3" fillId="0" borderId="13" xfId="24" applyFont="1" applyBorder="1" applyAlignment="1" applyProtection="1">
      <alignment horizontal="center"/>
      <protection/>
    </xf>
    <xf numFmtId="3" fontId="4" fillId="3" borderId="5" xfId="29" applyNumberFormat="1" applyFont="1" applyFill="1" applyBorder="1" applyAlignment="1" applyProtection="1">
      <alignment horizontal="right" vertical="top"/>
      <protection locked="0"/>
    </xf>
    <xf numFmtId="3" fontId="4" fillId="0" borderId="13" xfId="24" applyNumberFormat="1" applyFont="1" applyFill="1" applyBorder="1" applyAlignment="1" applyProtection="1">
      <alignment horizontal="right" vertical="center" wrapText="1"/>
      <protection/>
    </xf>
    <xf numFmtId="0" fontId="4" fillId="0" borderId="9" xfId="24" applyFont="1" applyBorder="1" applyAlignment="1" applyProtection="1">
      <alignment horizontal="left" vertical="center" wrapText="1"/>
      <protection/>
    </xf>
    <xf numFmtId="49" fontId="3" fillId="0" borderId="19" xfId="24" applyNumberFormat="1" applyFont="1" applyBorder="1" applyAlignment="1" applyProtection="1">
      <alignment horizontal="center" vertical="center" wrapText="1"/>
      <protection/>
    </xf>
    <xf numFmtId="3" fontId="4" fillId="0" borderId="19" xfId="24" applyNumberFormat="1" applyFont="1" applyBorder="1" applyAlignment="1" applyProtection="1">
      <alignment horizontal="right" vertical="center" wrapText="1"/>
      <protection/>
    </xf>
    <xf numFmtId="0" fontId="3" fillId="0" borderId="6" xfId="24" applyFont="1" applyBorder="1" applyAlignment="1" applyProtection="1">
      <alignment horizontal="left" vertical="center" wrapText="1"/>
      <protection/>
    </xf>
    <xf numFmtId="3" fontId="4" fillId="0" borderId="8" xfId="24" applyNumberFormat="1" applyFont="1" applyFill="1" applyBorder="1" applyAlignment="1" applyProtection="1">
      <alignment horizontal="right" vertical="center" wrapText="1"/>
      <protection/>
    </xf>
    <xf numFmtId="0" fontId="3" fillId="0" borderId="29" xfId="24" applyFont="1" applyBorder="1" applyAlignment="1" applyProtection="1">
      <alignment horizontal="left" vertical="center" wrapText="1"/>
      <protection/>
    </xf>
    <xf numFmtId="49" fontId="10" fillId="0" borderId="30" xfId="24" applyNumberFormat="1" applyFont="1" applyBorder="1" applyAlignment="1" applyProtection="1">
      <alignment horizontal="center" vertical="center" wrapText="1"/>
      <protection/>
    </xf>
    <xf numFmtId="3" fontId="4" fillId="3" borderId="30" xfId="29" applyNumberFormat="1" applyFont="1" applyFill="1" applyBorder="1" applyAlignment="1" applyProtection="1">
      <alignment horizontal="right" vertical="top"/>
      <protection locked="0"/>
    </xf>
    <xf numFmtId="3" fontId="4" fillId="0" borderId="31" xfId="24" applyNumberFormat="1" applyFont="1" applyFill="1" applyBorder="1" applyAlignment="1" applyProtection="1">
      <alignment horizontal="right" vertical="center" wrapText="1"/>
      <protection/>
    </xf>
    <xf numFmtId="0" fontId="3" fillId="0" borderId="21" xfId="24" applyFont="1" applyBorder="1" applyAlignment="1" applyProtection="1">
      <alignment horizontal="left" vertical="center" wrapText="1"/>
      <protection/>
    </xf>
    <xf numFmtId="3" fontId="4" fillId="0" borderId="11" xfId="24" applyNumberFormat="1" applyFont="1" applyFill="1" applyBorder="1" applyAlignment="1" applyProtection="1">
      <alignment horizontal="right" vertical="center" wrapText="1"/>
      <protection/>
    </xf>
    <xf numFmtId="3" fontId="4" fillId="0" borderId="11" xfId="24" applyNumberFormat="1" applyFont="1" applyBorder="1" applyAlignment="1" applyProtection="1">
      <alignment horizontal="right" vertical="center" wrapText="1"/>
      <protection/>
    </xf>
    <xf numFmtId="3" fontId="4" fillId="0" borderId="22" xfId="24" applyNumberFormat="1" applyFont="1" applyFill="1" applyBorder="1" applyAlignment="1" applyProtection="1">
      <alignment horizontal="right" vertical="center" wrapText="1"/>
      <protection/>
    </xf>
    <xf numFmtId="3" fontId="4" fillId="0" borderId="7" xfId="24" applyNumberFormat="1" applyFont="1" applyBorder="1" applyAlignment="1" applyProtection="1">
      <alignment horizontal="right" vertical="center" wrapText="1"/>
      <protection/>
    </xf>
    <xf numFmtId="0" fontId="10" fillId="0" borderId="18" xfId="24" applyFont="1" applyBorder="1" applyAlignment="1" applyProtection="1">
      <alignment horizontal="right" vertical="center" wrapText="1"/>
      <protection/>
    </xf>
    <xf numFmtId="49" fontId="10" fillId="0" borderId="19" xfId="24" applyNumberFormat="1" applyFont="1" applyBorder="1" applyAlignment="1" applyProtection="1">
      <alignment horizontal="center" vertical="center" wrapText="1"/>
      <protection/>
    </xf>
    <xf numFmtId="49" fontId="3" fillId="0" borderId="11" xfId="24" applyNumberFormat="1" applyFont="1" applyBorder="1" applyAlignment="1" applyProtection="1">
      <alignment horizontal="left" vertical="center" wrapText="1"/>
      <protection/>
    </xf>
    <xf numFmtId="3" fontId="4" fillId="0" borderId="7" xfId="24" applyNumberFormat="1" applyFont="1" applyFill="1" applyBorder="1" applyAlignment="1" applyProtection="1">
      <alignment horizontal="right" vertical="center" wrapText="1"/>
      <protection/>
    </xf>
    <xf numFmtId="0" fontId="4" fillId="0" borderId="18" xfId="24" applyFont="1" applyBorder="1" applyAlignment="1" applyProtection="1">
      <alignment horizontal="left" vertical="center" wrapText="1"/>
      <protection/>
    </xf>
    <xf numFmtId="3" fontId="4" fillId="0" borderId="19" xfId="24" applyNumberFormat="1" applyFont="1" applyFill="1" applyBorder="1" applyAlignment="1" applyProtection="1">
      <alignment horizontal="right" vertical="center" wrapText="1"/>
      <protection/>
    </xf>
    <xf numFmtId="3" fontId="4" fillId="0" borderId="20" xfId="24" applyNumberFormat="1" applyFont="1" applyFill="1" applyBorder="1" applyAlignment="1" applyProtection="1">
      <alignment horizontal="right" vertical="center" wrapText="1"/>
      <protection/>
    </xf>
    <xf numFmtId="0" fontId="10" fillId="0" borderId="14" xfId="24" applyFont="1" applyBorder="1" applyAlignment="1" applyProtection="1">
      <alignment horizontal="right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3" fillId="0" borderId="16" xfId="24" applyFont="1" applyBorder="1" applyAlignment="1" applyProtection="1">
      <alignment horizontal="left" vertical="center" wrapText="1"/>
      <protection/>
    </xf>
    <xf numFmtId="49" fontId="3" fillId="0" borderId="17" xfId="24" applyNumberFormat="1" applyFont="1" applyBorder="1" applyAlignment="1" applyProtection="1">
      <alignment horizontal="center" vertical="center" wrapText="1"/>
      <protection/>
    </xf>
    <xf numFmtId="0" fontId="3" fillId="0" borderId="7" xfId="24" applyFont="1" applyBorder="1" applyAlignment="1" applyProtection="1">
      <alignment horizontal="center" vertical="center" wrapText="1"/>
      <protection/>
    </xf>
    <xf numFmtId="0" fontId="3" fillId="0" borderId="8" xfId="24" applyFont="1" applyBorder="1" applyAlignment="1" applyProtection="1">
      <alignment horizontal="center" vertical="center" wrapText="1"/>
      <protection/>
    </xf>
    <xf numFmtId="1" fontId="4" fillId="0" borderId="13" xfId="24" applyNumberFormat="1" applyFont="1" applyBorder="1" applyAlignment="1" applyProtection="1">
      <alignment horizontal="right" vertical="center" wrapText="1"/>
      <protection/>
    </xf>
    <xf numFmtId="0" fontId="4" fillId="0" borderId="13" xfId="24" applyFont="1" applyBorder="1" applyAlignment="1" applyProtection="1">
      <alignment horizontal="right" vertical="center" wrapText="1"/>
      <protection/>
    </xf>
    <xf numFmtId="0" fontId="4" fillId="0" borderId="9" xfId="24" applyFont="1" applyBorder="1" applyAlignment="1" applyProtection="1">
      <alignment vertical="center" wrapText="1"/>
      <protection/>
    </xf>
    <xf numFmtId="0" fontId="4" fillId="0" borderId="13" xfId="24" applyFont="1" applyFill="1" applyBorder="1" applyAlignment="1" applyProtection="1">
      <alignment horizontal="right" vertical="center" wrapText="1"/>
      <protection/>
    </xf>
    <xf numFmtId="0" fontId="4" fillId="0" borderId="9" xfId="24" applyFont="1" applyBorder="1" applyAlignment="1" applyProtection="1" quotePrefix="1">
      <alignment horizontal="left" vertical="center" wrapText="1"/>
      <protection/>
    </xf>
    <xf numFmtId="1" fontId="4" fillId="0" borderId="11" xfId="24" applyNumberFormat="1" applyFont="1" applyBorder="1" applyAlignment="1" applyProtection="1">
      <alignment horizontal="right" vertical="center" wrapText="1"/>
      <protection/>
    </xf>
    <xf numFmtId="1" fontId="4" fillId="0" borderId="11" xfId="24" applyNumberFormat="1" applyFont="1" applyFill="1" applyBorder="1" applyAlignment="1" applyProtection="1">
      <alignment horizontal="right" vertical="center" wrapText="1"/>
      <protection/>
    </xf>
    <xf numFmtId="1" fontId="4" fillId="0" borderId="22" xfId="24" applyNumberFormat="1" applyFont="1" applyBorder="1" applyAlignment="1" applyProtection="1">
      <alignment horizontal="right"/>
      <protection/>
    </xf>
    <xf numFmtId="49" fontId="3" fillId="0" borderId="7" xfId="24" applyNumberFormat="1" applyFont="1" applyBorder="1" applyAlignment="1" applyProtection="1">
      <alignment horizontal="left" vertical="center" wrapText="1"/>
      <protection/>
    </xf>
    <xf numFmtId="0" fontId="4" fillId="0" borderId="7" xfId="24" applyFont="1" applyBorder="1" applyAlignment="1" applyProtection="1">
      <alignment horizontal="right" vertical="center" wrapText="1"/>
      <protection/>
    </xf>
    <xf numFmtId="0" fontId="4" fillId="0" borderId="8" xfId="24" applyFont="1" applyBorder="1" applyAlignment="1" applyProtection="1">
      <alignment horizontal="right"/>
      <protection/>
    </xf>
    <xf numFmtId="0" fontId="3" fillId="0" borderId="14" xfId="24" applyFont="1" applyBorder="1" applyAlignment="1" applyProtection="1">
      <alignment horizontal="left" vertical="center" wrapText="1"/>
      <protection/>
    </xf>
    <xf numFmtId="1" fontId="4" fillId="0" borderId="12" xfId="24" applyNumberFormat="1" applyFont="1" applyBorder="1" applyAlignment="1" applyProtection="1">
      <alignment horizontal="right" vertical="center" wrapText="1"/>
      <protection/>
    </xf>
    <xf numFmtId="1" fontId="4" fillId="0" borderId="12" xfId="24" applyNumberFormat="1" applyFont="1" applyFill="1" applyBorder="1" applyAlignment="1" applyProtection="1">
      <alignment horizontal="right" vertical="center" wrapText="1"/>
      <protection/>
    </xf>
    <xf numFmtId="1" fontId="4" fillId="0" borderId="15" xfId="24" applyNumberFormat="1" applyFont="1" applyBorder="1" applyAlignment="1" applyProtection="1">
      <alignment horizontal="right"/>
      <protection/>
    </xf>
    <xf numFmtId="0" fontId="3" fillId="0" borderId="32" xfId="24" applyFont="1" applyBorder="1" applyAlignment="1" applyProtection="1">
      <alignment horizontal="left" vertical="center" wrapText="1"/>
      <protection/>
    </xf>
    <xf numFmtId="49" fontId="3" fillId="0" borderId="33" xfId="24" applyNumberFormat="1" applyFont="1" applyBorder="1" applyAlignment="1" applyProtection="1">
      <alignment horizontal="center" vertical="center" wrapText="1"/>
      <protection/>
    </xf>
    <xf numFmtId="1" fontId="4" fillId="0" borderId="7" xfId="24" applyNumberFormat="1" applyFont="1" applyBorder="1" applyAlignment="1" applyProtection="1">
      <alignment horizontal="right" vertical="center" wrapText="1"/>
      <protection/>
    </xf>
    <xf numFmtId="1" fontId="4" fillId="0" borderId="7" xfId="24" applyNumberFormat="1" applyFont="1" applyFill="1" applyBorder="1" applyAlignment="1" applyProtection="1">
      <alignment horizontal="right" vertical="center" wrapText="1"/>
      <protection/>
    </xf>
    <xf numFmtId="1" fontId="4" fillId="0" borderId="8" xfId="24" applyNumberFormat="1" applyFont="1" applyBorder="1" applyAlignment="1" applyProtection="1">
      <alignment horizontal="right"/>
      <protection/>
    </xf>
    <xf numFmtId="1" fontId="4" fillId="0" borderId="13" xfId="24" applyNumberFormat="1" applyFont="1" applyFill="1" applyBorder="1" applyAlignment="1" applyProtection="1">
      <alignment horizontal="right"/>
      <protection/>
    </xf>
    <xf numFmtId="0" fontId="10" fillId="0" borderId="32" xfId="24" applyFont="1" applyBorder="1" applyAlignment="1" applyProtection="1">
      <alignment horizontal="left" vertical="center" wrapText="1"/>
      <protection/>
    </xf>
    <xf numFmtId="0" fontId="4" fillId="0" borderId="6" xfId="24" applyFont="1" applyBorder="1" applyAlignment="1" applyProtection="1">
      <alignment horizontal="left" vertical="center" wrapText="1"/>
      <protection/>
    </xf>
    <xf numFmtId="49" fontId="4" fillId="0" borderId="7" xfId="24" applyNumberFormat="1" applyFont="1" applyBorder="1" applyAlignment="1" applyProtection="1">
      <alignment horizontal="center" vertical="center" wrapText="1"/>
      <protection/>
    </xf>
    <xf numFmtId="1" fontId="4" fillId="0" borderId="8" xfId="24" applyNumberFormat="1" applyFont="1" applyFill="1" applyBorder="1" applyAlignment="1" applyProtection="1">
      <alignment horizontal="right"/>
      <protection/>
    </xf>
    <xf numFmtId="49" fontId="4" fillId="0" borderId="19" xfId="24" applyNumberFormat="1" applyFont="1" applyBorder="1" applyAlignment="1" applyProtection="1">
      <alignment horizontal="center" vertical="center" wrapText="1"/>
      <protection/>
    </xf>
    <xf numFmtId="1" fontId="4" fillId="0" borderId="20" xfId="24" applyNumberFormat="1" applyFont="1" applyFill="1" applyBorder="1" applyAlignment="1" applyProtection="1">
      <alignment horizontal="right"/>
      <protection/>
    </xf>
    <xf numFmtId="49" fontId="10" fillId="0" borderId="33" xfId="24" applyNumberFormat="1" applyFont="1" applyBorder="1" applyAlignment="1" applyProtection="1">
      <alignment horizontal="center" vertical="center" wrapText="1"/>
      <protection/>
    </xf>
    <xf numFmtId="0" fontId="10" fillId="0" borderId="33" xfId="24" applyFont="1" applyBorder="1" applyAlignment="1" applyProtection="1">
      <alignment horizontal="right" vertical="center" wrapText="1"/>
      <protection/>
    </xf>
    <xf numFmtId="0" fontId="10" fillId="0" borderId="34" xfId="24" applyFont="1" applyBorder="1" applyAlignment="1" applyProtection="1">
      <alignment horizontal="right" vertical="center" wrapText="1"/>
      <protection/>
    </xf>
    <xf numFmtId="1" fontId="3" fillId="0" borderId="33" xfId="24" applyNumberFormat="1" applyFont="1" applyBorder="1" applyAlignment="1" applyProtection="1">
      <alignment horizontal="right" vertical="center" wrapText="1"/>
      <protection/>
    </xf>
    <xf numFmtId="1" fontId="3" fillId="0" borderId="34" xfId="24" applyNumberFormat="1" applyFont="1" applyBorder="1" applyAlignment="1" applyProtection="1">
      <alignment horizontal="right" vertical="center" wrapText="1"/>
      <protection/>
    </xf>
    <xf numFmtId="0" fontId="4" fillId="0" borderId="14" xfId="24" applyFont="1" applyBorder="1" applyAlignment="1" applyProtection="1">
      <alignment horizontal="center" vertical="center" wrapText="1"/>
      <protection/>
    </xf>
    <xf numFmtId="49" fontId="4" fillId="0" borderId="12" xfId="24" applyNumberFormat="1" applyFont="1" applyBorder="1" applyAlignment="1" applyProtection="1">
      <alignment horizontal="center" vertical="center" wrapText="1"/>
      <protection/>
    </xf>
    <xf numFmtId="0" fontId="4" fillId="0" borderId="12" xfId="24" applyFont="1" applyBorder="1" applyAlignment="1" applyProtection="1">
      <alignment horizontal="center" vertical="center" wrapText="1"/>
      <protection/>
    </xf>
    <xf numFmtId="0" fontId="4" fillId="0" borderId="15" xfId="24" applyFont="1" applyBorder="1" applyAlignment="1" applyProtection="1">
      <alignment horizontal="center"/>
      <protection/>
    </xf>
    <xf numFmtId="1" fontId="10" fillId="0" borderId="19" xfId="24" applyNumberFormat="1" applyFont="1" applyBorder="1" applyAlignment="1" applyProtection="1">
      <alignment horizontal="right" vertical="center" wrapText="1"/>
      <protection/>
    </xf>
    <xf numFmtId="1" fontId="10" fillId="0" borderId="20" xfId="24" applyNumberFormat="1" applyFont="1" applyBorder="1" applyAlignment="1" applyProtection="1">
      <alignment horizontal="right" vertical="center" wrapText="1"/>
      <protection/>
    </xf>
    <xf numFmtId="0" fontId="10" fillId="0" borderId="19" xfId="24" applyFont="1" applyBorder="1" applyAlignment="1" applyProtection="1">
      <alignment horizontal="right" vertical="center" wrapText="1"/>
      <protection/>
    </xf>
    <xf numFmtId="1" fontId="10" fillId="0" borderId="19" xfId="24" applyNumberFormat="1" applyFont="1" applyFill="1" applyBorder="1" applyAlignment="1" applyProtection="1">
      <alignment horizontal="right" vertical="center" wrapText="1"/>
      <protection/>
    </xf>
    <xf numFmtId="0" fontId="10" fillId="0" borderId="20" xfId="24" applyFont="1" applyBorder="1" applyAlignment="1" applyProtection="1">
      <alignment horizontal="right" vertical="center" wrapText="1"/>
      <protection/>
    </xf>
    <xf numFmtId="3" fontId="10" fillId="0" borderId="12" xfId="24" applyNumberFormat="1" applyFont="1" applyBorder="1" applyAlignment="1" applyProtection="1">
      <alignment horizontal="right" vertical="center" wrapText="1"/>
      <protection/>
    </xf>
    <xf numFmtId="3" fontId="10" fillId="0" borderId="15" xfId="24" applyNumberFormat="1" applyFont="1" applyBorder="1" applyAlignment="1" applyProtection="1">
      <alignment horizontal="right" vertical="center" wrapText="1"/>
      <protection/>
    </xf>
    <xf numFmtId="3" fontId="10" fillId="0" borderId="19" xfId="24" applyNumberFormat="1" applyFont="1" applyBorder="1" applyAlignment="1" applyProtection="1">
      <alignment horizontal="right" vertical="center" wrapText="1"/>
      <protection/>
    </xf>
    <xf numFmtId="3" fontId="10" fillId="0" borderId="20" xfId="24" applyNumberFormat="1" applyFont="1" applyBorder="1" applyAlignment="1" applyProtection="1">
      <alignment horizontal="right" vertical="center" wrapText="1"/>
      <protection/>
    </xf>
    <xf numFmtId="3" fontId="10" fillId="0" borderId="13" xfId="24" applyNumberFormat="1" applyFont="1" applyFill="1" applyBorder="1" applyAlignment="1" applyProtection="1">
      <alignment horizontal="right" vertical="center" wrapText="1"/>
      <protection/>
    </xf>
    <xf numFmtId="3" fontId="6" fillId="3" borderId="5" xfId="29" applyNumberFormat="1" applyFont="1" applyFill="1" applyBorder="1" applyAlignment="1" applyProtection="1">
      <alignment horizontal="right" vertical="top"/>
      <protection locked="0"/>
    </xf>
    <xf numFmtId="3" fontId="3" fillId="0" borderId="17" xfId="24" applyNumberFormat="1" applyFont="1" applyBorder="1" applyAlignment="1" applyProtection="1">
      <alignment horizontal="right" vertical="center" wrapText="1"/>
      <protection/>
    </xf>
    <xf numFmtId="3" fontId="3" fillId="0" borderId="25" xfId="24" applyNumberFormat="1" applyFont="1" applyBorder="1" applyAlignment="1" applyProtection="1">
      <alignment horizontal="right" vertical="center" wrapText="1"/>
      <protection/>
    </xf>
    <xf numFmtId="0" fontId="4" fillId="0" borderId="12" xfId="24" applyFont="1" applyBorder="1" applyAlignment="1" applyProtection="1">
      <alignment horizontal="center"/>
      <protection/>
    </xf>
    <xf numFmtId="0" fontId="4" fillId="0" borderId="15" xfId="24" applyFont="1" applyBorder="1" applyAlignment="1" applyProtection="1">
      <alignment horizontal="center" vertical="center" wrapText="1"/>
      <protection/>
    </xf>
    <xf numFmtId="0" fontId="4" fillId="0" borderId="9" xfId="25" applyFont="1" applyBorder="1" applyAlignment="1" applyProtection="1">
      <alignment horizontal="left" vertical="center" wrapText="1"/>
      <protection/>
    </xf>
    <xf numFmtId="3" fontId="4" fillId="3" borderId="5" xfId="29" applyNumberFormat="1" applyFont="1" applyFill="1" applyBorder="1" applyAlignment="1" applyProtection="1">
      <alignment horizontal="right" vertical="center"/>
      <protection locked="0"/>
    </xf>
    <xf numFmtId="3" fontId="3" fillId="0" borderId="13" xfId="25" applyNumberFormat="1" applyFont="1" applyBorder="1" applyAlignment="1" applyProtection="1">
      <alignment horizontal="right" vertical="center"/>
      <protection/>
    </xf>
    <xf numFmtId="0" fontId="4" fillId="0" borderId="9" xfId="25" applyFont="1" applyFill="1" applyBorder="1" applyAlignment="1" applyProtection="1">
      <alignment vertical="center" wrapText="1"/>
      <protection/>
    </xf>
    <xf numFmtId="0" fontId="3" fillId="0" borderId="7" xfId="25" applyFont="1" applyBorder="1" applyAlignment="1" applyProtection="1">
      <alignment horizontal="centerContinuous" vertical="center" wrapText="1"/>
      <protection/>
    </xf>
    <xf numFmtId="0" fontId="3" fillId="0" borderId="8" xfId="25" applyFont="1" applyBorder="1" applyAlignment="1" applyProtection="1">
      <alignment horizontal="centerContinuous" vertical="center" wrapText="1"/>
      <protection/>
    </xf>
    <xf numFmtId="0" fontId="10" fillId="0" borderId="18" xfId="25" applyFont="1" applyBorder="1" applyAlignment="1" applyProtection="1">
      <alignment horizontal="right" vertical="center" wrapText="1"/>
      <protection/>
    </xf>
    <xf numFmtId="49" fontId="10" fillId="0" borderId="19" xfId="25" applyNumberFormat="1" applyFont="1" applyBorder="1" applyAlignment="1" applyProtection="1">
      <alignment horizontal="center" vertical="center" wrapText="1"/>
      <protection/>
    </xf>
    <xf numFmtId="3" fontId="10" fillId="0" borderId="19" xfId="25" applyNumberFormat="1" applyFont="1" applyBorder="1" applyAlignment="1" applyProtection="1">
      <alignment horizontal="right" vertical="center"/>
      <protection/>
    </xf>
    <xf numFmtId="3" fontId="10" fillId="0" borderId="20" xfId="25" applyNumberFormat="1" applyFont="1" applyBorder="1" applyAlignment="1" applyProtection="1">
      <alignment horizontal="right" vertical="center"/>
      <protection/>
    </xf>
    <xf numFmtId="0" fontId="4" fillId="0" borderId="14" xfId="25" applyFont="1" applyBorder="1" applyAlignment="1" applyProtection="1">
      <alignment horizontal="center" vertical="center" wrapText="1"/>
      <protection/>
    </xf>
    <xf numFmtId="49" fontId="4" fillId="0" borderId="12" xfId="25" applyNumberFormat="1" applyFont="1" applyBorder="1" applyAlignment="1" applyProtection="1">
      <alignment horizontal="center" vertical="center" wrapText="1"/>
      <protection/>
    </xf>
    <xf numFmtId="0" fontId="4" fillId="0" borderId="12" xfId="25" applyFont="1" applyBorder="1" applyAlignment="1" applyProtection="1">
      <alignment horizontal="center" vertical="center" wrapText="1"/>
      <protection/>
    </xf>
    <xf numFmtId="0" fontId="4" fillId="0" borderId="15" xfId="25" applyFont="1" applyBorder="1" applyAlignment="1" applyProtection="1">
      <alignment horizontal="center" vertical="center" wrapText="1"/>
      <protection/>
    </xf>
    <xf numFmtId="0" fontId="3" fillId="0" borderId="21" xfId="25" applyFont="1" applyBorder="1" applyAlignment="1" applyProtection="1">
      <alignment horizontal="left" vertical="center" wrapText="1"/>
      <protection/>
    </xf>
    <xf numFmtId="3" fontId="4" fillId="0" borderId="11" xfId="25" applyNumberFormat="1" applyFont="1" applyBorder="1" applyAlignment="1" applyProtection="1">
      <alignment horizontal="right" vertical="center"/>
      <protection/>
    </xf>
    <xf numFmtId="3" fontId="3" fillId="0" borderId="22" xfId="25" applyNumberFormat="1" applyFont="1" applyBorder="1" applyAlignment="1" applyProtection="1">
      <alignment horizontal="right" vertical="center"/>
      <protection/>
    </xf>
    <xf numFmtId="0" fontId="3" fillId="0" borderId="6" xfId="25" applyFont="1" applyBorder="1" applyAlignment="1" applyProtection="1">
      <alignment horizontal="left" vertical="center" wrapText="1"/>
      <protection/>
    </xf>
    <xf numFmtId="49" fontId="3" fillId="0" borderId="7" xfId="25" applyNumberFormat="1" applyFont="1" applyBorder="1" applyAlignment="1" applyProtection="1">
      <alignment horizontal="left" vertical="center" wrapText="1"/>
      <protection/>
    </xf>
    <xf numFmtId="3" fontId="4" fillId="0" borderId="7" xfId="25" applyNumberFormat="1" applyFont="1" applyBorder="1" applyAlignment="1" applyProtection="1">
      <alignment horizontal="right" vertical="center"/>
      <protection/>
    </xf>
    <xf numFmtId="3" fontId="4" fillId="0" borderId="8" xfId="25" applyNumberFormat="1" applyFont="1" applyBorder="1" applyAlignment="1" applyProtection="1">
      <alignment horizontal="right" vertical="center"/>
      <protection/>
    </xf>
    <xf numFmtId="3" fontId="4" fillId="0" borderId="5" xfId="26" applyNumberFormat="1" applyFont="1" applyFill="1" applyBorder="1" applyAlignment="1" applyProtection="1">
      <alignment horizontal="right" vertical="center" wrapText="1"/>
      <protection/>
    </xf>
    <xf numFmtId="3" fontId="4" fillId="0" borderId="5" xfId="26" applyNumberFormat="1" applyFont="1" applyBorder="1" applyAlignment="1" applyProtection="1">
      <alignment horizontal="right" vertical="center" wrapText="1"/>
      <protection/>
    </xf>
    <xf numFmtId="3" fontId="3" fillId="0" borderId="5" xfId="26" applyNumberFormat="1" applyFont="1" applyBorder="1" applyAlignment="1" applyProtection="1">
      <alignment horizontal="right" vertical="center" wrapText="1"/>
      <protection/>
    </xf>
    <xf numFmtId="3" fontId="10" fillId="0" borderId="5" xfId="26" applyNumberFormat="1" applyFont="1" applyBorder="1" applyAlignment="1" applyProtection="1">
      <alignment horizontal="right" vertical="center" wrapText="1"/>
      <protection/>
    </xf>
    <xf numFmtId="0" fontId="12" fillId="2" borderId="9" xfId="29" applyFont="1" applyFill="1" applyBorder="1" applyAlignment="1" applyProtection="1">
      <alignment vertical="top" wrapText="1"/>
      <protection/>
    </xf>
    <xf numFmtId="1" fontId="12" fillId="2" borderId="9" xfId="29" applyNumberFormat="1" applyFont="1" applyFill="1" applyBorder="1" applyAlignment="1" applyProtection="1">
      <alignment vertical="top"/>
      <protection/>
    </xf>
    <xf numFmtId="0" fontId="8" fillId="2" borderId="14" xfId="29" applyNumberFormat="1" applyFont="1" applyFill="1" applyBorder="1" applyAlignment="1" applyProtection="1">
      <alignment vertical="top" wrapText="1"/>
      <protection/>
    </xf>
    <xf numFmtId="3" fontId="3" fillId="3" borderId="5" xfId="29" applyNumberFormat="1" applyFont="1" applyFill="1" applyBorder="1" applyAlignment="1" applyProtection="1">
      <alignment vertical="top"/>
      <protection locked="0"/>
    </xf>
    <xf numFmtId="3" fontId="3" fillId="3" borderId="13" xfId="29" applyNumberFormat="1" applyFont="1" applyFill="1" applyBorder="1" applyAlignment="1" applyProtection="1">
      <alignment vertical="top"/>
      <protection locked="0"/>
    </xf>
    <xf numFmtId="3" fontId="10" fillId="3" borderId="5" xfId="29" applyNumberFormat="1" applyFont="1" applyFill="1" applyBorder="1" applyAlignment="1" applyProtection="1">
      <alignment vertical="top"/>
      <protection locked="0"/>
    </xf>
    <xf numFmtId="3" fontId="10" fillId="3" borderId="13" xfId="29" applyNumberFormat="1" applyFont="1" applyFill="1" applyBorder="1" applyAlignment="1" applyProtection="1">
      <alignment vertical="top"/>
      <protection locked="0"/>
    </xf>
    <xf numFmtId="1" fontId="10" fillId="0" borderId="5" xfId="29" applyNumberFormat="1" applyFont="1" applyBorder="1" applyAlignment="1" applyProtection="1">
      <alignment horizontal="right" vertical="center" wrapText="1"/>
      <protection/>
    </xf>
    <xf numFmtId="0" fontId="12" fillId="2" borderId="9" xfId="29" applyFont="1" applyFill="1" applyBorder="1" applyAlignment="1" applyProtection="1">
      <alignment horizontal="center" vertical="center"/>
      <protection/>
    </xf>
    <xf numFmtId="0" fontId="12" fillId="2" borderId="9" xfId="29" applyFont="1" applyFill="1" applyBorder="1" applyAlignment="1" applyProtection="1">
      <alignment horizontal="center" vertical="top" wrapText="1"/>
      <protection/>
    </xf>
    <xf numFmtId="0" fontId="8" fillId="2" borderId="9" xfId="29" applyFont="1" applyFill="1" applyBorder="1" applyAlignment="1" applyProtection="1">
      <alignment horizontal="center" vertical="top" wrapText="1"/>
      <protection/>
    </xf>
    <xf numFmtId="1" fontId="12" fillId="2" borderId="9" xfId="29" applyNumberFormat="1" applyFont="1" applyFill="1" applyBorder="1" applyAlignment="1" applyProtection="1">
      <alignment horizontal="center" vertical="top"/>
      <protection/>
    </xf>
    <xf numFmtId="1" fontId="12" fillId="2" borderId="9" xfId="29" applyNumberFormat="1" applyFont="1" applyFill="1" applyBorder="1" applyAlignment="1" applyProtection="1">
      <alignment vertical="top" wrapText="1"/>
      <protection/>
    </xf>
    <xf numFmtId="1" fontId="4" fillId="0" borderId="5" xfId="29" applyNumberFormat="1" applyFont="1" applyBorder="1" applyAlignment="1" applyProtection="1">
      <alignment horizontal="right" vertical="center" wrapText="1"/>
      <protection/>
    </xf>
    <xf numFmtId="0" fontId="8" fillId="2" borderId="16" xfId="29" applyFont="1" applyFill="1" applyBorder="1" applyAlignment="1" applyProtection="1">
      <alignment vertical="center" wrapText="1"/>
      <protection/>
    </xf>
    <xf numFmtId="49" fontId="3" fillId="0" borderId="17" xfId="29" applyNumberFormat="1" applyFont="1" applyBorder="1" applyAlignment="1" applyProtection="1">
      <alignment horizontal="right" vertical="center" wrapText="1"/>
      <protection/>
    </xf>
    <xf numFmtId="1" fontId="3" fillId="0" borderId="17" xfId="29" applyNumberFormat="1" applyFont="1" applyBorder="1" applyAlignment="1" applyProtection="1">
      <alignment horizontal="right" vertical="center" wrapText="1"/>
      <protection/>
    </xf>
    <xf numFmtId="0" fontId="8" fillId="2" borderId="14" xfId="29" applyFont="1" applyFill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vertical="center"/>
      <protection hidden="1"/>
    </xf>
    <xf numFmtId="49" fontId="4" fillId="0" borderId="0" xfId="28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29" applyFont="1" applyBorder="1" applyAlignment="1" applyProtection="1">
      <alignment horizontal="centerContinuous" vertical="center"/>
      <protection/>
    </xf>
    <xf numFmtId="0" fontId="4" fillId="0" borderId="0" xfId="30" applyFont="1" applyAlignment="1" applyProtection="1">
      <alignment horizontal="centerContinuous"/>
      <protection/>
    </xf>
    <xf numFmtId="0" fontId="9" fillId="0" borderId="0" xfId="0" applyFont="1" applyFill="1"/>
    <xf numFmtId="0" fontId="9" fillId="5" borderId="0" xfId="0" applyFont="1" applyFill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Border="1"/>
    <xf numFmtId="0" fontId="8" fillId="5" borderId="0" xfId="0" applyFont="1" applyFill="1"/>
    <xf numFmtId="0" fontId="3" fillId="0" borderId="5" xfId="26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 wrapText="1"/>
      <protection/>
    </xf>
    <xf numFmtId="0" fontId="4" fillId="0" borderId="5" xfId="26" applyFont="1" applyBorder="1" applyAlignment="1" applyProtection="1">
      <alignment horizontal="center" vertical="center" wrapText="1"/>
      <protection/>
    </xf>
    <xf numFmtId="49" fontId="4" fillId="0" borderId="5" xfId="26" applyNumberFormat="1" applyFont="1" applyBorder="1" applyAlignment="1" applyProtection="1">
      <alignment horizontal="center" vertical="center" wrapText="1"/>
      <protection/>
    </xf>
    <xf numFmtId="0" fontId="3" fillId="0" borderId="5" xfId="26" applyFont="1" applyBorder="1" applyAlignment="1" applyProtection="1">
      <alignment horizontal="left" vertical="center" wrapText="1"/>
      <protection/>
    </xf>
    <xf numFmtId="49" fontId="3" fillId="0" borderId="5" xfId="26" applyNumberFormat="1" applyFont="1" applyBorder="1" applyAlignment="1" applyProtection="1">
      <alignment horizontal="left" vertical="center" wrapText="1"/>
      <protection/>
    </xf>
    <xf numFmtId="0" fontId="3" fillId="0" borderId="5" xfId="26" applyFont="1" applyBorder="1" applyAlignment="1" applyProtection="1">
      <alignment horizontal="left" vertical="center"/>
      <protection/>
    </xf>
    <xf numFmtId="0" fontId="10" fillId="0" borderId="5" xfId="26" applyFont="1" applyBorder="1" applyAlignment="1" applyProtection="1">
      <alignment horizontal="right" vertical="center" wrapText="1"/>
      <protection/>
    </xf>
    <xf numFmtId="49" fontId="10" fillId="0" borderId="5" xfId="26" applyNumberFormat="1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/>
      <protection/>
    </xf>
    <xf numFmtId="3" fontId="3" fillId="0" borderId="5" xfId="26" applyNumberFormat="1" applyFont="1" applyBorder="1" applyAlignment="1" applyProtection="1">
      <alignment horizontal="right" vertical="center"/>
      <protection/>
    </xf>
    <xf numFmtId="0" fontId="10" fillId="0" borderId="5" xfId="26" applyFont="1" applyBorder="1" applyAlignment="1" applyProtection="1">
      <alignment horizontal="left" vertical="center" wrapText="1"/>
      <protection/>
    </xf>
    <xf numFmtId="49" fontId="10" fillId="0" borderId="5" xfId="26" applyNumberFormat="1" applyFont="1" applyBorder="1" applyAlignment="1" applyProtection="1">
      <alignment horizontal="center" vertical="center"/>
      <protection/>
    </xf>
    <xf numFmtId="49" fontId="6" fillId="0" borderId="5" xfId="26" applyNumberFormat="1" applyFont="1" applyBorder="1" applyAlignment="1" applyProtection="1">
      <alignment horizontal="center" vertical="center"/>
      <protection/>
    </xf>
    <xf numFmtId="0" fontId="3" fillId="0" borderId="0" xfId="26" applyFont="1" applyBorder="1" applyAlignment="1" applyProtection="1">
      <alignment horizontal="left" vertical="center" wrapText="1"/>
      <protection/>
    </xf>
    <xf numFmtId="49" fontId="3" fillId="0" borderId="0" xfId="26" applyNumberFormat="1" applyFont="1" applyBorder="1" applyAlignment="1" applyProtection="1">
      <alignment horizontal="left" vertical="center" wrapText="1"/>
      <protection/>
    </xf>
    <xf numFmtId="0" fontId="4" fillId="0" borderId="0" xfId="26" applyFont="1" applyBorder="1" applyAlignment="1" applyProtection="1">
      <alignment horizontal="left" vertical="center" wrapText="1"/>
      <protection/>
    </xf>
    <xf numFmtId="0" fontId="4" fillId="0" borderId="0" xfId="25" applyFont="1" applyAlignment="1" applyProtection="1">
      <alignment vertical="center" wrapText="1"/>
      <protection/>
    </xf>
    <xf numFmtId="49" fontId="4" fillId="0" borderId="0" xfId="25" applyNumberFormat="1" applyFont="1" applyAlignment="1" applyProtection="1">
      <alignment vertical="center" wrapText="1"/>
      <protection/>
    </xf>
    <xf numFmtId="1" fontId="4" fillId="0" borderId="0" xfId="25" applyNumberFormat="1" applyFont="1" applyAlignment="1" applyProtection="1">
      <alignment vertical="center" wrapText="1"/>
      <protection/>
    </xf>
    <xf numFmtId="0" fontId="4" fillId="0" borderId="0" xfId="27" applyFont="1" applyProtection="1">
      <alignment/>
      <protection/>
    </xf>
    <xf numFmtId="1" fontId="4" fillId="0" borderId="0" xfId="27" applyNumberFormat="1" applyFont="1" applyAlignment="1" applyProtection="1">
      <alignment vertical="center" wrapText="1"/>
      <protection/>
    </xf>
    <xf numFmtId="1" fontId="4" fillId="0" borderId="0" xfId="27" applyNumberFormat="1" applyFont="1" applyAlignment="1" applyProtection="1">
      <alignment horizontal="left" vertical="center" wrapText="1"/>
      <protection/>
    </xf>
    <xf numFmtId="0" fontId="4" fillId="0" borderId="0" xfId="27" applyFont="1" applyAlignment="1" applyProtection="1">
      <alignment vertical="center" wrapText="1"/>
      <protection/>
    </xf>
    <xf numFmtId="0" fontId="4" fillId="0" borderId="0" xfId="27" applyFont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horizontal="centerContinuous" vertical="center"/>
      <protection/>
    </xf>
    <xf numFmtId="49" fontId="4" fillId="0" borderId="0" xfId="32" applyNumberFormat="1" applyFont="1" applyAlignment="1" applyProtection="1">
      <alignment horizontal="centerContinuous" wrapText="1"/>
      <protection/>
    </xf>
    <xf numFmtId="0" fontId="4" fillId="0" borderId="0" xfId="32" applyFont="1" applyAlignment="1" applyProtection="1">
      <alignment horizontal="centerContinuous"/>
      <protection/>
    </xf>
    <xf numFmtId="0" fontId="3" fillId="0" borderId="7" xfId="32" applyFont="1" applyBorder="1" applyAlignment="1" applyProtection="1">
      <alignment horizontal="centerContinuous" vertical="center" wrapText="1"/>
      <protection/>
    </xf>
    <xf numFmtId="0" fontId="3" fillId="4" borderId="31" xfId="32" applyFont="1" applyFill="1" applyBorder="1" applyAlignment="1" applyProtection="1">
      <alignment horizontal="centerContinuous" vertical="center" wrapText="1"/>
      <protection/>
    </xf>
    <xf numFmtId="0" fontId="3" fillId="0" borderId="0" xfId="32" applyFont="1" applyBorder="1" applyAlignment="1" applyProtection="1">
      <alignment horizontal="centerContinuous" vertical="center" wrapText="1"/>
      <protection/>
    </xf>
    <xf numFmtId="0" fontId="3" fillId="0" borderId="0" xfId="32" applyFont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Continuous" vertical="center" wrapText="1"/>
      <protection/>
    </xf>
    <xf numFmtId="0" fontId="3" fillId="4" borderId="26" xfId="32" applyFont="1" applyFill="1" applyBorder="1" applyAlignment="1" applyProtection="1">
      <alignment horizontal="center" vertical="center" wrapText="1"/>
      <protection/>
    </xf>
    <xf numFmtId="0" fontId="3" fillId="4" borderId="22" xfId="32" applyFont="1" applyFill="1" applyBorder="1" applyAlignment="1" applyProtection="1">
      <alignment horizontal="centerContinuous" vertical="center" wrapText="1"/>
      <protection/>
    </xf>
    <xf numFmtId="0" fontId="3" fillId="0" borderId="18" xfId="32" applyFont="1" applyBorder="1" applyAlignment="1" applyProtection="1">
      <alignment horizontal="center" vertical="center" wrapText="1"/>
      <protection/>
    </xf>
    <xf numFmtId="49" fontId="3" fillId="0" borderId="19" xfId="32" applyNumberFormat="1" applyFont="1" applyBorder="1" applyAlignment="1" applyProtection="1">
      <alignment horizontal="center" vertical="center" wrapText="1"/>
      <protection/>
    </xf>
    <xf numFmtId="0" fontId="3" fillId="0" borderId="19" xfId="32" applyFont="1" applyBorder="1" applyAlignment="1" applyProtection="1">
      <alignment horizontal="center" vertical="center" wrapText="1"/>
      <protection/>
    </xf>
    <xf numFmtId="0" fontId="3" fillId="0" borderId="20" xfId="32" applyFont="1" applyFill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3" fillId="0" borderId="6" xfId="32" applyFont="1" applyBorder="1" applyAlignment="1" applyProtection="1">
      <alignment horizontal="center" vertical="center" wrapText="1"/>
      <protection/>
    </xf>
    <xf numFmtId="49" fontId="3" fillId="0" borderId="7" xfId="32" applyNumberFormat="1" applyFont="1" applyBorder="1" applyAlignment="1" applyProtection="1">
      <alignment horizontal="center" vertical="center" wrapText="1"/>
      <protection/>
    </xf>
    <xf numFmtId="49" fontId="4" fillId="4" borderId="7" xfId="32" applyNumberFormat="1" applyFont="1" applyFill="1" applyBorder="1" applyAlignment="1" applyProtection="1">
      <alignment horizontal="center" vertical="center" wrapText="1"/>
      <protection/>
    </xf>
    <xf numFmtId="49" fontId="4" fillId="0" borderId="8" xfId="32" applyNumberFormat="1" applyFont="1" applyFill="1" applyBorder="1" applyAlignment="1" applyProtection="1">
      <alignment horizontal="center" vertical="center" wrapText="1"/>
      <protection/>
    </xf>
    <xf numFmtId="0" fontId="3" fillId="0" borderId="9" xfId="32" applyFont="1" applyBorder="1" applyAlignment="1" applyProtection="1">
      <alignment vertical="center" wrapText="1"/>
      <protection/>
    </xf>
    <xf numFmtId="49" fontId="3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vertical="center" wrapText="1"/>
      <protection/>
    </xf>
    <xf numFmtId="49" fontId="4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wrapText="1"/>
      <protection/>
    </xf>
    <xf numFmtId="49" fontId="4" fillId="0" borderId="5" xfId="32" applyNumberFormat="1" applyFont="1" applyBorder="1" applyAlignment="1" applyProtection="1">
      <alignment horizontal="center" wrapText="1"/>
      <protection/>
    </xf>
    <xf numFmtId="0" fontId="4" fillId="0" borderId="14" xfId="32" applyFont="1" applyBorder="1" applyAlignment="1" applyProtection="1">
      <alignment vertical="center" wrapText="1"/>
      <protection/>
    </xf>
    <xf numFmtId="49" fontId="4" fillId="0" borderId="12" xfId="32" applyNumberFormat="1" applyFont="1" applyBorder="1" applyAlignment="1" applyProtection="1">
      <alignment horizontal="center" vertical="center" wrapText="1"/>
      <protection/>
    </xf>
    <xf numFmtId="0" fontId="3" fillId="0" borderId="16" xfId="32" applyFont="1" applyBorder="1" applyAlignment="1" applyProtection="1">
      <alignment vertical="center" wrapText="1"/>
      <protection/>
    </xf>
    <xf numFmtId="49" fontId="3" fillId="0" borderId="17" xfId="32" applyNumberFormat="1" applyFont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vertical="center" wrapText="1"/>
      <protection/>
    </xf>
    <xf numFmtId="49" fontId="3" fillId="0" borderId="0" xfId="32" applyNumberFormat="1" applyFont="1" applyBorder="1" applyAlignment="1" applyProtection="1">
      <alignment horizontal="center" vertical="center" wrapText="1"/>
      <protection/>
    </xf>
    <xf numFmtId="3" fontId="4" fillId="0" borderId="0" xfId="32" applyNumberFormat="1" applyFont="1" applyBorder="1" applyAlignment="1" applyProtection="1">
      <alignment vertical="center"/>
      <protection/>
    </xf>
    <xf numFmtId="0" fontId="3" fillId="0" borderId="0" xfId="32" applyFont="1" applyBorder="1" applyAlignment="1" applyProtection="1">
      <alignment horizontal="left" vertical="center"/>
      <protection/>
    </xf>
    <xf numFmtId="0" fontId="3" fillId="0" borderId="0" xfId="32" applyFont="1" applyBorder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wrapText="1"/>
      <protection/>
    </xf>
    <xf numFmtId="49" fontId="4" fillId="0" borderId="0" xfId="32" applyNumberFormat="1" applyFont="1" applyAlignment="1" applyProtection="1">
      <alignment horizontal="center" wrapText="1"/>
      <protection/>
    </xf>
    <xf numFmtId="0" fontId="4" fillId="0" borderId="0" xfId="31" applyFont="1" applyAlignment="1" applyProtection="1">
      <alignment horizontal="centerContinuous"/>
      <protection/>
    </xf>
    <xf numFmtId="0" fontId="3" fillId="0" borderId="0" xfId="31" applyFont="1" applyBorder="1" applyAlignment="1" applyProtection="1">
      <alignment wrapText="1"/>
      <protection/>
    </xf>
    <xf numFmtId="1" fontId="4" fillId="0" borderId="0" xfId="31" applyNumberFormat="1" applyFont="1" applyBorder="1" applyProtection="1">
      <alignment/>
      <protection/>
    </xf>
    <xf numFmtId="0" fontId="3" fillId="0" borderId="0" xfId="31" applyFont="1" applyBorder="1" applyAlignment="1" applyProtection="1">
      <alignment horizontal="right" vertical="center" wrapText="1"/>
      <protection/>
    </xf>
    <xf numFmtId="1" fontId="4" fillId="0" borderId="0" xfId="31" applyNumberFormat="1" applyFont="1" applyProtection="1">
      <alignment/>
      <protection/>
    </xf>
    <xf numFmtId="0" fontId="4" fillId="0" borderId="0" xfId="31" applyFont="1" applyAlignment="1" applyProtection="1">
      <alignment wrapText="1"/>
      <protection/>
    </xf>
    <xf numFmtId="0" fontId="4" fillId="0" borderId="9" xfId="29" applyFont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left" vertical="top" wrapText="1"/>
      <protection/>
    </xf>
    <xf numFmtId="49" fontId="3" fillId="0" borderId="0" xfId="29" applyNumberFormat="1" applyFont="1" applyBorder="1" applyAlignment="1" applyProtection="1">
      <alignment vertical="top" wrapText="1"/>
      <protection/>
    </xf>
    <xf numFmtId="1" fontId="4" fillId="0" borderId="0" xfId="29" applyNumberFormat="1" applyFont="1" applyBorder="1" applyAlignment="1" applyProtection="1">
      <alignment vertical="top" wrapText="1"/>
      <protection/>
    </xf>
    <xf numFmtId="0" fontId="4" fillId="0" borderId="0" xfId="29" applyFont="1" applyAlignment="1" applyProtection="1">
      <alignment horizontal="left" vertical="top" wrapText="1"/>
      <protection/>
    </xf>
    <xf numFmtId="0" fontId="16" fillId="0" borderId="0" xfId="29" applyFont="1" applyBorder="1" applyAlignment="1" applyProtection="1">
      <alignment vertical="top"/>
      <protection/>
    </xf>
    <xf numFmtId="1" fontId="4" fillId="0" borderId="0" xfId="29" applyNumberFormat="1" applyFont="1" applyAlignment="1" applyProtection="1">
      <alignment vertical="top" wrapText="1"/>
      <protection/>
    </xf>
    <xf numFmtId="49" fontId="4" fillId="3" borderId="5" xfId="33" applyNumberFormat="1" applyFont="1" applyFill="1" applyBorder="1" applyAlignment="1" applyProtection="1">
      <alignment horizontal="left" vertical="center" wrapText="1"/>
      <protection locked="0"/>
    </xf>
    <xf numFmtId="14" fontId="4" fillId="3" borderId="5" xfId="33" applyNumberFormat="1" applyFont="1" applyFill="1" applyBorder="1" applyAlignment="1" applyProtection="1">
      <alignment horizontal="centerContinuous" vertical="center" wrapText="1"/>
      <protection locked="0"/>
    </xf>
    <xf numFmtId="49" fontId="4" fillId="3" borderId="5" xfId="33" applyNumberFormat="1" applyFont="1" applyFill="1" applyBorder="1" applyProtection="1">
      <alignment/>
      <protection locked="0"/>
    </xf>
    <xf numFmtId="166" fontId="9" fillId="5" borderId="0" xfId="0" applyNumberFormat="1" applyFont="1" applyFill="1"/>
    <xf numFmtId="166" fontId="9" fillId="0" borderId="0" xfId="0" applyNumberFormat="1" applyFont="1"/>
    <xf numFmtId="3" fontId="3" fillId="3" borderId="7" xfId="29" applyNumberFormat="1" applyFont="1" applyFill="1" applyBorder="1" applyAlignment="1" applyProtection="1">
      <alignment vertical="top"/>
      <protection locked="0"/>
    </xf>
    <xf numFmtId="3" fontId="3" fillId="3" borderId="8" xfId="29" applyNumberFormat="1" applyFont="1" applyFill="1" applyBorder="1" applyAlignment="1" applyProtection="1">
      <alignment vertical="top"/>
      <protection locked="0"/>
    </xf>
    <xf numFmtId="3" fontId="3" fillId="0" borderId="5" xfId="32" applyNumberFormat="1" applyFont="1" applyFill="1" applyBorder="1" applyAlignment="1" applyProtection="1">
      <alignment vertical="center"/>
      <protection/>
    </xf>
    <xf numFmtId="3" fontId="3" fillId="3" borderId="5" xfId="29" applyNumberFormat="1" applyFont="1" applyFill="1" applyBorder="1" applyAlignment="1" applyProtection="1">
      <alignment vertical="center"/>
      <protection locked="0"/>
    </xf>
    <xf numFmtId="3" fontId="3" fillId="0" borderId="13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Border="1" applyAlignment="1" applyProtection="1">
      <alignment vertical="center"/>
      <protection/>
    </xf>
    <xf numFmtId="3" fontId="3" fillId="0" borderId="25" xfId="32" applyNumberFormat="1" applyFont="1" applyBorder="1" applyAlignment="1" applyProtection="1">
      <alignment vertical="center"/>
      <protection/>
    </xf>
    <xf numFmtId="0" fontId="22" fillId="6" borderId="35" xfId="33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center" wrapText="1"/>
    </xf>
    <xf numFmtId="0" fontId="4" fillId="0" borderId="35" xfId="33" applyFont="1" applyFill="1" applyBorder="1" applyAlignment="1" applyProtection="1">
      <alignment horizontal="center" vertical="center" wrapText="1"/>
      <protection/>
    </xf>
    <xf numFmtId="0" fontId="23" fillId="7" borderId="35" xfId="0" applyFont="1" applyFill="1" applyBorder="1" applyAlignment="1">
      <alignment horizontal="center" vertical="center" wrapText="1"/>
    </xf>
    <xf numFmtId="3" fontId="4" fillId="0" borderId="7" xfId="29" applyNumberFormat="1" applyFont="1" applyBorder="1" applyAlignment="1" applyProtection="1">
      <alignment vertical="top" wrapText="1"/>
      <protection/>
    </xf>
    <xf numFmtId="3" fontId="4" fillId="0" borderId="8" xfId="29" applyNumberFormat="1" applyFont="1" applyBorder="1" applyAlignment="1" applyProtection="1">
      <alignment vertical="top" wrapText="1"/>
      <protection/>
    </xf>
    <xf numFmtId="3" fontId="4" fillId="0" borderId="5" xfId="29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top" wrapText="1"/>
      <protection/>
    </xf>
    <xf numFmtId="3" fontId="10" fillId="0" borderId="13" xfId="29" applyNumberFormat="1" applyFont="1" applyBorder="1" applyAlignment="1" applyProtection="1">
      <alignment vertical="top" wrapText="1"/>
      <protection/>
    </xf>
    <xf numFmtId="3" fontId="3" fillId="0" borderId="5" xfId="29" applyNumberFormat="1" applyFont="1" applyBorder="1" applyAlignment="1" applyProtection="1">
      <alignment vertical="top" wrapText="1"/>
      <protection/>
    </xf>
    <xf numFmtId="3" fontId="3" fillId="0" borderId="13" xfId="29" applyNumberFormat="1" applyFont="1" applyBorder="1" applyAlignment="1" applyProtection="1">
      <alignment vertical="top" wrapText="1"/>
      <protection/>
    </xf>
    <xf numFmtId="3" fontId="3" fillId="0" borderId="12" xfId="29" applyNumberFormat="1" applyFont="1" applyBorder="1" applyAlignment="1" applyProtection="1">
      <alignment vertical="top" wrapText="1"/>
      <protection/>
    </xf>
    <xf numFmtId="3" fontId="3" fillId="0" borderId="15" xfId="29" applyNumberFormat="1" applyFont="1" applyBorder="1" applyAlignment="1" applyProtection="1">
      <alignment vertical="top" wrapText="1"/>
      <protection/>
    </xf>
    <xf numFmtId="3" fontId="3" fillId="0" borderId="17" xfId="29" applyNumberFormat="1" applyFont="1" applyBorder="1" applyAlignment="1" applyProtection="1">
      <alignment vertical="center" wrapText="1"/>
      <protection/>
    </xf>
    <xf numFmtId="3" fontId="3" fillId="0" borderId="25" xfId="29" applyNumberFormat="1" applyFont="1" applyBorder="1" applyAlignment="1" applyProtection="1">
      <alignment vertical="center" wrapText="1"/>
      <protection/>
    </xf>
    <xf numFmtId="3" fontId="4" fillId="4" borderId="7" xfId="23" applyNumberFormat="1" applyFont="1" applyFill="1" applyBorder="1" applyAlignment="1" applyProtection="1">
      <alignment vertical="top" wrapText="1"/>
      <protection/>
    </xf>
    <xf numFmtId="3" fontId="4" fillId="4" borderId="8" xfId="23" applyNumberFormat="1" applyFont="1" applyFill="1" applyBorder="1" applyAlignment="1" applyProtection="1">
      <alignment vertical="top" wrapText="1"/>
      <protection/>
    </xf>
    <xf numFmtId="3" fontId="4" fillId="4" borderId="5" xfId="23" applyNumberFormat="1" applyFont="1" applyFill="1" applyBorder="1" applyAlignment="1" applyProtection="1">
      <alignment vertical="top" wrapText="1"/>
      <protection/>
    </xf>
    <xf numFmtId="3" fontId="4" fillId="4" borderId="13" xfId="23" applyNumberFormat="1" applyFont="1" applyFill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center" wrapText="1"/>
      <protection/>
    </xf>
    <xf numFmtId="3" fontId="10" fillId="0" borderId="13" xfId="29" applyNumberFormat="1" applyFont="1" applyBorder="1" applyAlignment="1" applyProtection="1">
      <alignment vertical="center" wrapText="1"/>
      <protection/>
    </xf>
    <xf numFmtId="3" fontId="3" fillId="0" borderId="5" xfId="23" applyNumberFormat="1" applyFont="1" applyBorder="1" applyAlignment="1" applyProtection="1">
      <alignment vertical="top" wrapText="1"/>
      <protection/>
    </xf>
    <xf numFmtId="3" fontId="3" fillId="0" borderId="13" xfId="23" applyNumberFormat="1" applyFont="1" applyBorder="1" applyAlignment="1" applyProtection="1">
      <alignment vertical="top" wrapText="1"/>
      <protection/>
    </xf>
    <xf numFmtId="3" fontId="4" fillId="0" borderId="5" xfId="29" applyNumberFormat="1" applyFont="1" applyFill="1" applyBorder="1" applyAlignment="1" applyProtection="1">
      <alignment vertical="top" wrapText="1"/>
      <protection/>
    </xf>
    <xf numFmtId="3" fontId="4" fillId="0" borderId="13" xfId="29" applyNumberFormat="1" applyFont="1" applyFill="1" applyBorder="1" applyAlignment="1" applyProtection="1">
      <alignment vertical="top" wrapText="1"/>
      <protection/>
    </xf>
    <xf numFmtId="3" fontId="4" fillId="0" borderId="5" xfId="23" applyNumberFormat="1" applyFont="1" applyBorder="1" applyAlignment="1" applyProtection="1">
      <alignment vertical="top" wrapText="1"/>
      <protection/>
    </xf>
    <xf numFmtId="3" fontId="4" fillId="0" borderId="13" xfId="23" applyNumberFormat="1" applyFont="1" applyBorder="1" applyAlignment="1" applyProtection="1">
      <alignment vertical="top" wrapText="1"/>
      <protection/>
    </xf>
    <xf numFmtId="3" fontId="4" fillId="0" borderId="12" xfId="23" applyNumberFormat="1" applyFont="1" applyBorder="1" applyAlignment="1" applyProtection="1">
      <alignment vertical="top" wrapText="1"/>
      <protection/>
    </xf>
    <xf numFmtId="3" fontId="4" fillId="0" borderId="15" xfId="23" applyNumberFormat="1" applyFont="1" applyBorder="1" applyAlignment="1" applyProtection="1">
      <alignment vertical="top" wrapText="1"/>
      <protection/>
    </xf>
    <xf numFmtId="3" fontId="4" fillId="0" borderId="7" xfId="23" applyNumberFormat="1" applyFont="1" applyBorder="1" applyAlignment="1" applyProtection="1">
      <alignment vertical="top" wrapText="1"/>
      <protection/>
    </xf>
    <xf numFmtId="3" fontId="4" fillId="0" borderId="8" xfId="23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/>
      <protection/>
    </xf>
    <xf numFmtId="3" fontId="4" fillId="0" borderId="5" xfId="23" applyNumberFormat="1" applyFont="1" applyBorder="1" applyAlignment="1" applyProtection="1">
      <alignment vertical="top"/>
      <protection/>
    </xf>
    <xf numFmtId="3" fontId="4" fillId="0" borderId="13" xfId="23" applyNumberFormat="1" applyFont="1" applyBorder="1" applyAlignment="1" applyProtection="1">
      <alignment vertical="top"/>
      <protection/>
    </xf>
    <xf numFmtId="3" fontId="4" fillId="0" borderId="12" xfId="23" applyNumberFormat="1" applyFont="1" applyBorder="1" applyAlignment="1" applyProtection="1">
      <alignment vertical="top"/>
      <protection/>
    </xf>
    <xf numFmtId="3" fontId="4" fillId="0" borderId="15" xfId="23" applyNumberFormat="1" applyFont="1" applyBorder="1" applyAlignment="1" applyProtection="1">
      <alignment vertical="top"/>
      <protection/>
    </xf>
    <xf numFmtId="3" fontId="3" fillId="0" borderId="5" xfId="31" applyNumberFormat="1" applyFont="1" applyBorder="1" applyAlignment="1" applyProtection="1">
      <alignment vertical="center"/>
      <protection/>
    </xf>
    <xf numFmtId="3" fontId="3" fillId="0" borderId="13" xfId="31" applyNumberFormat="1" applyFont="1" applyBorder="1" applyAlignment="1" applyProtection="1">
      <alignment vertical="center"/>
      <protection/>
    </xf>
    <xf numFmtId="3" fontId="10" fillId="0" borderId="5" xfId="31" applyNumberFormat="1" applyFont="1" applyBorder="1" applyAlignment="1" applyProtection="1">
      <alignment vertical="center"/>
      <protection/>
    </xf>
    <xf numFmtId="3" fontId="10" fillId="0" borderId="13" xfId="31" applyNumberFormat="1" applyFont="1" applyBorder="1" applyAlignment="1" applyProtection="1">
      <alignment vertical="center"/>
      <protection/>
    </xf>
    <xf numFmtId="3" fontId="3" fillId="0" borderId="17" xfId="31" applyNumberFormat="1" applyFont="1" applyBorder="1" applyAlignment="1" applyProtection="1">
      <alignment vertical="center"/>
      <protection/>
    </xf>
    <xf numFmtId="3" fontId="3" fillId="0" borderId="25" xfId="31" applyNumberFormat="1" applyFont="1" applyBorder="1" applyAlignment="1" applyProtection="1">
      <alignment vertical="center"/>
      <protection/>
    </xf>
    <xf numFmtId="3" fontId="4" fillId="0" borderId="7" xfId="31" applyNumberFormat="1" applyFont="1" applyBorder="1" applyAlignment="1" applyProtection="1">
      <alignment vertical="center"/>
      <protection/>
    </xf>
    <xf numFmtId="3" fontId="4" fillId="0" borderId="8" xfId="31" applyNumberFormat="1" applyFont="1" applyBorder="1" applyAlignment="1" applyProtection="1">
      <alignment vertical="center"/>
      <protection/>
    </xf>
    <xf numFmtId="3" fontId="3" fillId="0" borderId="7" xfId="31" applyNumberFormat="1" applyFont="1" applyFill="1" applyBorder="1" applyAlignment="1" applyProtection="1">
      <alignment vertical="center"/>
      <protection/>
    </xf>
    <xf numFmtId="3" fontId="3" fillId="0" borderId="8" xfId="31" applyNumberFormat="1" applyFont="1" applyFill="1" applyBorder="1" applyAlignment="1" applyProtection="1">
      <alignment vertical="center"/>
      <protection/>
    </xf>
    <xf numFmtId="3" fontId="10" fillId="0" borderId="12" xfId="31" applyNumberFormat="1" applyFont="1" applyBorder="1" applyAlignment="1" applyProtection="1">
      <alignment vertical="center"/>
      <protection/>
    </xf>
    <xf numFmtId="3" fontId="10" fillId="0" borderId="15" xfId="31" applyNumberFormat="1" applyFont="1" applyBorder="1" applyAlignment="1" applyProtection="1">
      <alignment vertical="center"/>
      <protection/>
    </xf>
    <xf numFmtId="3" fontId="3" fillId="3" borderId="13" xfId="29" applyNumberFormat="1" applyFont="1" applyFill="1" applyBorder="1" applyAlignment="1" applyProtection="1">
      <alignment vertical="center"/>
      <protection locked="0"/>
    </xf>
    <xf numFmtId="3" fontId="10" fillId="3" borderId="5" xfId="29" applyNumberFormat="1" applyFont="1" applyFill="1" applyBorder="1" applyAlignment="1" applyProtection="1">
      <alignment vertical="center"/>
      <protection locked="0"/>
    </xf>
    <xf numFmtId="3" fontId="10" fillId="3" borderId="13" xfId="29" applyNumberFormat="1" applyFont="1" applyFill="1" applyBorder="1" applyAlignment="1" applyProtection="1">
      <alignment vertical="center"/>
      <protection locked="0"/>
    </xf>
    <xf numFmtId="4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10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0" fontId="24" fillId="7" borderId="36" xfId="0" applyFont="1" applyFill="1" applyBorder="1" applyAlignment="1">
      <alignment horizontal="left" vertical="center"/>
    </xf>
    <xf numFmtId="0" fontId="24" fillId="7" borderId="37" xfId="0" applyFont="1" applyFill="1" applyBorder="1" applyAlignment="1">
      <alignment horizontal="left" vertical="center"/>
    </xf>
    <xf numFmtId="0" fontId="25" fillId="7" borderId="38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23" fillId="7" borderId="38" xfId="0" applyFont="1" applyFill="1" applyBorder="1" applyAlignment="1">
      <alignment horizontal="center" vertical="center" wrapText="1"/>
    </xf>
    <xf numFmtId="4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3" fontId="4" fillId="0" borderId="5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Fill="1" applyBorder="1" applyAlignment="1" applyProtection="1">
      <alignment vertical="center"/>
      <protection/>
    </xf>
    <xf numFmtId="3" fontId="3" fillId="0" borderId="12" xfId="32" applyNumberFormat="1" applyFont="1" applyFill="1" applyBorder="1" applyAlignment="1" applyProtection="1">
      <alignment vertical="center"/>
      <protection/>
    </xf>
    <xf numFmtId="3" fontId="3" fillId="0" borderId="5" xfId="32" applyNumberFormat="1" applyFont="1" applyBorder="1" applyAlignment="1" applyProtection="1">
      <alignment vertical="center"/>
      <protection/>
    </xf>
    <xf numFmtId="3" fontId="3" fillId="0" borderId="13" xfId="32" applyNumberFormat="1" applyFont="1" applyBorder="1" applyAlignment="1" applyProtection="1">
      <alignment vertical="center"/>
      <protection/>
    </xf>
    <xf numFmtId="3" fontId="3" fillId="4" borderId="5" xfId="32" applyNumberFormat="1" applyFont="1" applyFill="1" applyBorder="1" applyAlignment="1" applyProtection="1">
      <alignment vertical="center"/>
      <protection/>
    </xf>
    <xf numFmtId="3" fontId="4" fillId="0" borderId="11" xfId="30" applyNumberFormat="1" applyFont="1" applyFill="1" applyBorder="1" applyAlignment="1" applyProtection="1">
      <alignment wrapText="1"/>
      <protection/>
    </xf>
    <xf numFmtId="3" fontId="4" fillId="0" borderId="22" xfId="30" applyNumberFormat="1" applyFont="1" applyFill="1" applyBorder="1" applyAlignment="1" applyProtection="1">
      <alignment wrapText="1"/>
      <protection/>
    </xf>
    <xf numFmtId="3" fontId="3" fillId="0" borderId="19" xfId="30" applyNumberFormat="1" applyFont="1" applyFill="1" applyBorder="1" applyAlignment="1" applyProtection="1">
      <alignment wrapText="1"/>
      <protection/>
    </xf>
    <xf numFmtId="3" fontId="3" fillId="0" borderId="20" xfId="30" applyNumberFormat="1" applyFont="1" applyFill="1" applyBorder="1" applyAlignment="1" applyProtection="1">
      <alignment wrapText="1"/>
      <protection/>
    </xf>
    <xf numFmtId="3" fontId="3" fillId="0" borderId="12" xfId="30" applyNumberFormat="1" applyFont="1" applyFill="1" applyBorder="1" applyAlignment="1" applyProtection="1">
      <alignment wrapText="1"/>
      <protection/>
    </xf>
    <xf numFmtId="3" fontId="3" fillId="0" borderId="15" xfId="3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Protection="1"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Protection="1">
      <protection hidden="1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27" fillId="3" borderId="39" xfId="0" applyFont="1" applyFill="1" applyBorder="1" applyAlignment="1" applyProtection="1">
      <alignment horizontal="center" vertical="center"/>
      <protection/>
    </xf>
    <xf numFmtId="0" fontId="27" fillId="3" borderId="39" xfId="0" applyFont="1" applyFill="1" applyBorder="1" applyAlignment="1">
      <alignment horizontal="center" vertical="center"/>
    </xf>
    <xf numFmtId="0" fontId="27" fillId="8" borderId="39" xfId="0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right" vertical="center" indent="1"/>
    </xf>
    <xf numFmtId="4" fontId="8" fillId="0" borderId="39" xfId="0" applyNumberFormat="1" applyFont="1" applyBorder="1" applyAlignment="1">
      <alignment horizontal="right" vertical="center" indent="1"/>
    </xf>
    <xf numFmtId="0" fontId="28" fillId="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3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4" fillId="3" borderId="5" xfId="26" applyFont="1" applyFill="1" applyBorder="1" applyAlignment="1" applyProtection="1">
      <alignment horizontal="left" vertical="center" wrapText="1"/>
      <protection locked="0"/>
    </xf>
    <xf numFmtId="49" fontId="4" fillId="3" borderId="5" xfId="26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33" applyFont="1" applyBorder="1" applyAlignment="1" applyProtection="1">
      <alignment horizontal="centerContinuous" vertical="center" wrapText="1"/>
      <protection/>
    </xf>
    <xf numFmtId="0" fontId="4" fillId="0" borderId="41" xfId="33" applyFont="1" applyBorder="1" applyAlignment="1" applyProtection="1">
      <alignment horizontal="centerContinuous" vertical="center" wrapText="1"/>
      <protection/>
    </xf>
    <xf numFmtId="49" fontId="11" fillId="0" borderId="40" xfId="33" applyNumberFormat="1" applyFont="1" applyFill="1" applyBorder="1" applyAlignment="1" applyProtection="1">
      <alignment horizontal="centerContinuous"/>
      <protection/>
    </xf>
    <xf numFmtId="0" fontId="16" fillId="0" borderId="41" xfId="33" applyFont="1" applyFill="1" applyBorder="1" applyAlignment="1" applyProtection="1">
      <alignment horizontal="centerContinuous" vertical="center" wrapText="1"/>
      <protection/>
    </xf>
    <xf numFmtId="0" fontId="3" fillId="0" borderId="3" xfId="33" applyFont="1" applyFill="1" applyBorder="1" applyAlignment="1" applyProtection="1">
      <alignment horizontal="centerContinuous" vertical="center" wrapText="1"/>
      <protection/>
    </xf>
    <xf numFmtId="0" fontId="4" fillId="0" borderId="4" xfId="33" applyFont="1" applyFill="1" applyBorder="1" applyAlignment="1" applyProtection="1">
      <alignment horizontal="centerContinuous" vertical="center" wrapText="1"/>
      <protection/>
    </xf>
    <xf numFmtId="0" fontId="11" fillId="0" borderId="40" xfId="33" applyFont="1" applyBorder="1" applyAlignment="1" applyProtection="1">
      <alignment horizontal="centerContinuous" vertical="center" wrapText="1"/>
      <protection/>
    </xf>
    <xf numFmtId="0" fontId="9" fillId="0" borderId="0" xfId="0" applyFont="1" applyProtection="1">
      <protection/>
    </xf>
    <xf numFmtId="49" fontId="29" fillId="3" borderId="42" xfId="34" applyNumberFormat="1" applyFont="1" applyFill="1" applyBorder="1" applyAlignment="1" applyProtection="1">
      <alignment/>
      <protection locked="0"/>
    </xf>
    <xf numFmtId="49" fontId="29" fillId="3" borderId="2" xfId="34" applyNumberFormat="1" applyFont="1" applyFill="1" applyBorder="1" applyAlignment="1" applyProtection="1">
      <alignment/>
      <protection locked="0"/>
    </xf>
    <xf numFmtId="49" fontId="29" fillId="3" borderId="5" xfId="34" applyNumberFormat="1" applyFont="1" applyFill="1" applyBorder="1" applyAlignment="1" applyProtection="1">
      <alignment/>
      <protection locked="0"/>
    </xf>
    <xf numFmtId="0" fontId="20" fillId="0" borderId="0" xfId="30" applyFont="1" applyAlignment="1" applyProtection="1">
      <alignment wrapText="1"/>
      <protection/>
    </xf>
    <xf numFmtId="0" fontId="19" fillId="0" borderId="0" xfId="30" applyFont="1" applyAlignment="1" applyProtection="1">
      <alignment horizontal="left" wrapText="1"/>
      <protection/>
    </xf>
    <xf numFmtId="0" fontId="4" fillId="0" borderId="0" xfId="29" applyFont="1" applyBorder="1" applyAlignment="1" applyProtection="1">
      <alignment horizontal="right" vertical="center" indent="2"/>
      <protection hidden="1"/>
    </xf>
    <xf numFmtId="0" fontId="4" fillId="0" borderId="0" xfId="29" applyFont="1" applyBorder="1" applyAlignment="1" applyProtection="1">
      <alignment horizontal="right" vertical="center" indent="2"/>
      <protection/>
    </xf>
    <xf numFmtId="0" fontId="4" fillId="0" borderId="0" xfId="29" applyFont="1" applyAlignment="1" applyProtection="1">
      <alignment vertical="top" wrapText="1"/>
      <protection locked="0"/>
    </xf>
    <xf numFmtId="165" fontId="4" fillId="0" borderId="0" xfId="29" applyNumberFormat="1" applyFont="1" applyAlignment="1" applyProtection="1">
      <alignment vertical="center"/>
      <protection/>
    </xf>
    <xf numFmtId="3" fontId="0" fillId="0" borderId="0" xfId="0" applyNumberFormat="1"/>
    <xf numFmtId="0" fontId="30" fillId="0" borderId="0" xfId="0" applyFont="1" applyProtection="1">
      <protection hidden="1"/>
    </xf>
    <xf numFmtId="0" fontId="9" fillId="0" borderId="0" xfId="0" applyFont="1" applyProtection="1">
      <protection hidden="1"/>
    </xf>
    <xf numFmtId="1" fontId="31" fillId="3" borderId="5" xfId="27" applyNumberFormat="1" applyFont="1" applyFill="1" applyBorder="1" applyAlignment="1" applyProtection="1">
      <alignment vertical="center" wrapText="1"/>
      <protection locked="0"/>
    </xf>
    <xf numFmtId="3" fontId="4" fillId="0" borderId="5" xfId="27" applyNumberFormat="1" applyFont="1" applyFill="1" applyBorder="1" applyAlignment="1" applyProtection="1">
      <alignment horizontal="right" vertical="center" wrapText="1"/>
      <protection/>
    </xf>
    <xf numFmtId="0" fontId="4" fillId="0" borderId="0" xfId="29" applyFont="1" applyAlignment="1" applyProtection="1">
      <alignment vertical="top" wrapText="1"/>
      <protection locked="0"/>
    </xf>
    <xf numFmtId="165" fontId="4" fillId="0" borderId="0" xfId="29" applyNumberFormat="1" applyFont="1" applyAlignment="1" applyProtection="1">
      <alignment horizontal="lef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31" applyFont="1" applyBorder="1" applyAlignment="1" applyProtection="1">
      <alignment horizontal="left" wrapText="1"/>
      <protection/>
    </xf>
    <xf numFmtId="0" fontId="19" fillId="0" borderId="0" xfId="30" applyFont="1" applyAlignment="1" applyProtection="1">
      <alignment horizontal="left" wrapText="1"/>
      <protection/>
    </xf>
    <xf numFmtId="0" fontId="3" fillId="0" borderId="30" xfId="32" applyFont="1" applyBorder="1" applyAlignment="1" applyProtection="1">
      <alignment horizontal="center" vertical="center" wrapText="1"/>
      <protection/>
    </xf>
    <xf numFmtId="0" fontId="3" fillId="0" borderId="24" xfId="32" applyFont="1" applyBorder="1" applyAlignment="1" applyProtection="1">
      <alignment horizontal="center" vertical="center" wrapText="1"/>
      <protection/>
    </xf>
    <xf numFmtId="0" fontId="3" fillId="0" borderId="11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12" xfId="32" applyFont="1" applyBorder="1" applyAlignment="1" applyProtection="1">
      <alignment horizontal="center" vertical="center" wrapText="1"/>
      <protection/>
    </xf>
    <xf numFmtId="0" fontId="3" fillId="0" borderId="29" xfId="32" applyFont="1" applyBorder="1" applyAlignment="1" applyProtection="1">
      <alignment horizontal="center" vertical="center" wrapText="1"/>
      <protection/>
    </xf>
    <xf numFmtId="0" fontId="3" fillId="0" borderId="23" xfId="32" applyFont="1" applyBorder="1" applyAlignment="1" applyProtection="1">
      <alignment horizontal="center" vertical="center" wrapText="1"/>
      <protection/>
    </xf>
    <xf numFmtId="0" fontId="3" fillId="0" borderId="21" xfId="32" applyFont="1" applyBorder="1" applyAlignment="1" applyProtection="1">
      <alignment horizontal="center" vertical="center" wrapText="1"/>
      <protection/>
    </xf>
    <xf numFmtId="49" fontId="3" fillId="0" borderId="30" xfId="32" applyNumberFormat="1" applyFont="1" applyBorder="1" applyAlignment="1" applyProtection="1">
      <alignment horizontal="center" vertical="center" wrapText="1"/>
      <protection/>
    </xf>
    <xf numFmtId="49" fontId="3" fillId="0" borderId="24" xfId="32" applyNumberFormat="1" applyFont="1" applyBorder="1" applyAlignment="1" applyProtection="1">
      <alignment horizontal="center" vertical="center" wrapText="1"/>
      <protection/>
    </xf>
    <xf numFmtId="49" fontId="3" fillId="0" borderId="11" xfId="32" applyNumberFormat="1" applyFont="1" applyBorder="1" applyAlignment="1" applyProtection="1">
      <alignment horizontal="center" vertical="center" wrapText="1"/>
      <protection/>
    </xf>
    <xf numFmtId="0" fontId="3" fillId="0" borderId="30" xfId="27" applyFont="1" applyBorder="1" applyAlignment="1" applyProtection="1">
      <alignment horizontal="center" vertical="center" wrapText="1"/>
      <protection/>
    </xf>
    <xf numFmtId="0" fontId="3" fillId="0" borderId="11" xfId="27" applyFont="1" applyBorder="1" applyAlignment="1" applyProtection="1">
      <alignment horizontal="center" vertical="center" wrapText="1"/>
      <protection/>
    </xf>
    <xf numFmtId="0" fontId="3" fillId="0" borderId="31" xfId="27" applyFont="1" applyBorder="1" applyAlignment="1" applyProtection="1">
      <alignment horizontal="center" vertical="center" wrapText="1"/>
      <protection/>
    </xf>
    <xf numFmtId="0" fontId="3" fillId="0" borderId="22" xfId="27" applyFont="1" applyBorder="1" applyAlignment="1" applyProtection="1">
      <alignment horizontal="center" vertical="center" wrapText="1"/>
      <protection/>
    </xf>
    <xf numFmtId="0" fontId="3" fillId="0" borderId="43" xfId="27" applyFont="1" applyBorder="1" applyAlignment="1" applyProtection="1">
      <alignment horizontal="center" vertical="center" wrapText="1"/>
      <protection/>
    </xf>
    <xf numFmtId="0" fontId="3" fillId="0" borderId="44" xfId="27" applyFont="1" applyBorder="1" applyAlignment="1" applyProtection="1">
      <alignment horizontal="center" vertical="center" wrapText="1"/>
      <protection/>
    </xf>
    <xf numFmtId="0" fontId="3" fillId="0" borderId="45" xfId="27" applyFont="1" applyBorder="1" applyAlignment="1" applyProtection="1">
      <alignment horizontal="center" vertical="center" wrapText="1"/>
      <protection/>
    </xf>
    <xf numFmtId="0" fontId="3" fillId="0" borderId="4" xfId="27" applyFont="1" applyBorder="1" applyAlignment="1" applyProtection="1">
      <alignment horizontal="center" vertical="center" wrapText="1"/>
      <protection/>
    </xf>
    <xf numFmtId="49" fontId="3" fillId="0" borderId="30" xfId="27" applyNumberFormat="1" applyFont="1" applyBorder="1" applyAlignment="1" applyProtection="1">
      <alignment horizontal="center" vertical="center" wrapText="1"/>
      <protection/>
    </xf>
    <xf numFmtId="49" fontId="3" fillId="0" borderId="11" xfId="27" applyNumberFormat="1" applyFont="1" applyBorder="1" applyAlignment="1" applyProtection="1">
      <alignment horizontal="center" vertical="center" wrapText="1"/>
      <protection/>
    </xf>
    <xf numFmtId="0" fontId="3" fillId="0" borderId="8" xfId="24" applyFont="1" applyBorder="1" applyAlignment="1" applyProtection="1">
      <alignment horizontal="center" vertical="center" wrapText="1"/>
      <protection/>
    </xf>
    <xf numFmtId="0" fontId="3" fillId="0" borderId="13" xfId="24" applyFont="1" applyBorder="1" applyAlignment="1" applyProtection="1">
      <alignment horizontal="center" vertical="center" wrapText="1"/>
      <protection/>
    </xf>
    <xf numFmtId="49" fontId="6" fillId="0" borderId="0" xfId="24" applyNumberFormat="1" applyFont="1" applyBorder="1" applyAlignment="1" applyProtection="1">
      <alignment horizontal="left" vertical="center" wrapText="1"/>
      <protection/>
    </xf>
    <xf numFmtId="1" fontId="3" fillId="0" borderId="7" xfId="24" applyNumberFormat="1" applyFont="1" applyBorder="1" applyAlignment="1" applyProtection="1">
      <alignment horizontal="center" vertical="center" wrapText="1"/>
      <protection/>
    </xf>
    <xf numFmtId="1" fontId="3" fillId="0" borderId="5" xfId="24" applyNumberFormat="1" applyFont="1" applyBorder="1" applyAlignment="1" applyProtection="1">
      <alignment horizontal="center" vertical="center" wrapText="1"/>
      <protection/>
    </xf>
    <xf numFmtId="0" fontId="3" fillId="0" borderId="6" xfId="24" applyFont="1" applyBorder="1" applyAlignment="1" applyProtection="1">
      <alignment horizontal="center" vertical="center" wrapText="1"/>
      <protection/>
    </xf>
    <xf numFmtId="0" fontId="3" fillId="0" borderId="9" xfId="24" applyFont="1" applyBorder="1" applyAlignment="1" applyProtection="1">
      <alignment horizontal="center" vertical="center" wrapText="1"/>
      <protection/>
    </xf>
    <xf numFmtId="49" fontId="3" fillId="0" borderId="7" xfId="24" applyNumberFormat="1" applyFont="1" applyBorder="1" applyAlignment="1" applyProtection="1">
      <alignment horizontal="center" vertical="center" wrapText="1"/>
      <protection/>
    </xf>
    <xf numFmtId="49" fontId="3" fillId="0" borderId="5" xfId="24" applyNumberFormat="1" applyFont="1" applyBorder="1" applyAlignment="1" applyProtection="1">
      <alignment horizontal="center" vertical="center" wrapText="1"/>
      <protection/>
    </xf>
    <xf numFmtId="0" fontId="3" fillId="0" borderId="7" xfId="24" applyFont="1" applyBorder="1" applyAlignment="1" applyProtection="1">
      <alignment horizontal="center" vertical="center" wrapText="1"/>
      <protection/>
    </xf>
    <xf numFmtId="0" fontId="3" fillId="0" borderId="5" xfId="24" applyFont="1" applyBorder="1" applyAlignment="1" applyProtection="1">
      <alignment horizontal="center" vertical="center" wrapText="1"/>
      <protection/>
    </xf>
    <xf numFmtId="0" fontId="4" fillId="0" borderId="0" xfId="29" applyFont="1" applyBorder="1" applyAlignment="1" applyProtection="1">
      <alignment horizontal="left" vertical="center"/>
      <protection locked="0"/>
    </xf>
    <xf numFmtId="0" fontId="3" fillId="0" borderId="6" xfId="25" applyFont="1" applyBorder="1" applyAlignment="1" applyProtection="1">
      <alignment horizontal="center" vertical="center" wrapText="1"/>
      <protection/>
    </xf>
    <xf numFmtId="0" fontId="3" fillId="0" borderId="9" xfId="25" applyFont="1" applyBorder="1" applyAlignment="1" applyProtection="1">
      <alignment horizontal="center" vertical="center" wrapText="1"/>
      <protection/>
    </xf>
    <xf numFmtId="49" fontId="6" fillId="0" borderId="0" xfId="25" applyNumberFormat="1" applyFont="1" applyAlignment="1" applyProtection="1">
      <alignment horizontal="left" vertical="top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164" fontId="3" fillId="0" borderId="13" xfId="20" applyNumberFormat="1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49" fontId="3" fillId="0" borderId="5" xfId="25" applyNumberFormat="1" applyFont="1" applyBorder="1" applyAlignment="1" applyProtection="1">
      <alignment horizontal="center" vertical="center" wrapText="1"/>
      <protection/>
    </xf>
    <xf numFmtId="0" fontId="4" fillId="0" borderId="0" xfId="29" applyFont="1" applyBorder="1" applyAlignment="1" applyProtection="1">
      <alignment vertical="center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Normal 16" xfId="22"/>
    <cellStyle name="Normal 2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  <cellStyle name="Hyperlink" xfId="34"/>
  </cellStyles>
  <dxfs count="6"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abSelected="1" view="pageBreakPreview" zoomScale="85" zoomScaleSheetLayoutView="85" workbookViewId="0" topLeftCell="A10">
      <selection activeCell="B23" sqref="B23: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44041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Спас Веселинов Пещерски</v>
      </c>
    </row>
    <row r="4" spans="1:2" ht="15">
      <c r="A4" s="680" t="s">
        <v>965</v>
      </c>
      <c r="B4" s="681"/>
    </row>
    <row r="5" spans="1:2" ht="46.8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44041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998</v>
      </c>
    </row>
    <row r="20" spans="1:2" ht="15">
      <c r="A20" s="7" t="s">
        <v>5</v>
      </c>
      <c r="B20" s="577" t="s">
        <v>998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999</v>
      </c>
    </row>
    <row r="24" spans="1:2" ht="15">
      <c r="A24" s="10" t="s">
        <v>918</v>
      </c>
      <c r="B24" s="689" t="s">
        <v>1000</v>
      </c>
    </row>
    <row r="25" spans="1:2" ht="15">
      <c r="A25" s="7" t="s">
        <v>921</v>
      </c>
      <c r="B25" s="690" t="s">
        <v>1001</v>
      </c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63185</v>
      </c>
      <c r="D6" s="674">
        <f aca="true" t="shared" si="0" ref="D6:D15">C6-E6</f>
        <v>0</v>
      </c>
      <c r="E6" s="673">
        <f>'1-Баланс'!G95</f>
        <v>63185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25466</v>
      </c>
      <c r="D7" s="674">
        <f t="shared" si="0"/>
        <v>24730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555</v>
      </c>
      <c r="D8" s="674">
        <f t="shared" si="0"/>
        <v>0</v>
      </c>
      <c r="E8" s="673">
        <f>ABS('2-Отчет за доходите'!C44)-ABS('2-Отчет за доходите'!G44)</f>
        <v>555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4777</v>
      </c>
      <c r="D9" s="674">
        <f t="shared" si="0"/>
        <v>152</v>
      </c>
      <c r="E9" s="673">
        <f>'3-Отчет за паричния поток'!C45</f>
        <v>4625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4609</v>
      </c>
      <c r="D10" s="674">
        <f t="shared" si="0"/>
        <v>0</v>
      </c>
      <c r="E10" s="673">
        <f>'3-Отчет за паричния поток'!C46</f>
        <v>4609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25466</v>
      </c>
      <c r="D11" s="674">
        <f t="shared" si="0"/>
        <v>0</v>
      </c>
      <c r="E11" s="673">
        <f>'4-Отчет за собствения капитал'!L34</f>
        <v>25466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2659</v>
      </c>
      <c r="D15" s="674">
        <f t="shared" si="0"/>
        <v>0</v>
      </c>
      <c r="E15" s="673">
        <f>'Справка 5'!C148+'Справка 5'!C78</f>
        <v>2659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6.607142857142857</v>
      </c>
      <c r="E3" s="646"/>
    </row>
    <row r="4" spans="1:4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0.02179376423466583</v>
      </c>
    </row>
    <row r="5" spans="1:4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0.014728517594607506</v>
      </c>
    </row>
    <row r="6" spans="1:4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0.008783730315739495</v>
      </c>
    </row>
    <row r="7" spans="1:4" ht="24" customHeight="1">
      <c r="A7" s="645" t="s">
        <v>892</v>
      </c>
      <c r="B7" s="643"/>
      <c r="C7" s="643"/>
      <c r="D7" s="644"/>
    </row>
    <row r="8" spans="1:4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1.1656032482598608</v>
      </c>
    </row>
    <row r="9" spans="1:4" ht="24" customHeight="1">
      <c r="A9" s="645" t="s">
        <v>895</v>
      </c>
      <c r="B9" s="643"/>
      <c r="C9" s="643"/>
      <c r="D9" s="644"/>
    </row>
    <row r="10" spans="1:4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1.8397071423008022</v>
      </c>
    </row>
    <row r="11" spans="1:4" ht="62.4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1.833748734325103</v>
      </c>
    </row>
    <row r="12" spans="1:4" ht="46.8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0.3649816963938001</v>
      </c>
    </row>
    <row r="13" spans="1:4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0.17949217228756134</v>
      </c>
    </row>
    <row r="14" spans="1:4" ht="24" customHeight="1">
      <c r="A14" s="645" t="s">
        <v>902</v>
      </c>
      <c r="B14" s="643"/>
      <c r="C14" s="643"/>
      <c r="D14" s="644"/>
    </row>
    <row r="15" spans="1:4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0.00775480059084195</v>
      </c>
    </row>
    <row r="16" spans="1:4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0.0013294294531930046</v>
      </c>
    </row>
    <row r="17" spans="1:4" ht="24" customHeight="1">
      <c r="A17" s="645" t="s">
        <v>905</v>
      </c>
      <c r="B17" s="643"/>
      <c r="C17" s="643"/>
      <c r="D17" s="644"/>
    </row>
    <row r="18" spans="1:4" ht="31.2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0.3203629570322925</v>
      </c>
    </row>
    <row r="19" spans="1:4" ht="31.2">
      <c r="A19" s="592">
        <v>13</v>
      </c>
      <c r="B19" s="590" t="s">
        <v>933</v>
      </c>
      <c r="C19" s="591" t="s">
        <v>906</v>
      </c>
      <c r="D19" s="641">
        <f>D4/D5</f>
        <v>1.4796984214246445</v>
      </c>
    </row>
    <row r="20" spans="1:4" ht="31.2">
      <c r="A20" s="592">
        <v>14</v>
      </c>
      <c r="B20" s="590" t="s">
        <v>907</v>
      </c>
      <c r="C20" s="591" t="s">
        <v>908</v>
      </c>
      <c r="D20" s="641">
        <f>D6/D5</f>
        <v>0.5963757220859381</v>
      </c>
    </row>
    <row r="21" spans="1:5" ht="15.6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2195</v>
      </c>
      <c r="E21" s="697"/>
    </row>
    <row r="22" spans="1:4" ht="46.8">
      <c r="A22" s="592">
        <v>16</v>
      </c>
      <c r="B22" s="590" t="s">
        <v>913</v>
      </c>
      <c r="C22" s="591" t="s">
        <v>914</v>
      </c>
      <c r="D22" s="647">
        <f>D21/'1-Баланс'!G37</f>
        <v>0.0861933558470117</v>
      </c>
    </row>
    <row r="23" spans="1:4" ht="31.2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0.5469022144812142</v>
      </c>
    </row>
    <row r="24" spans="1:4" ht="31.2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17.143767060964514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35"/>
  <sheetViews>
    <sheetView zoomScale="70" zoomScaleNormal="70" workbookViewId="0" topLeftCell="A1"/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</v>
      </c>
    </row>
    <row r="5" spans="1:8" ht="1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109</v>
      </c>
    </row>
    <row r="12" spans="1:8" ht="1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10570</v>
      </c>
    </row>
    <row r="13" spans="1:8" ht="1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2659</v>
      </c>
    </row>
    <row r="23" spans="1:8" ht="1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2659</v>
      </c>
    </row>
    <row r="27" spans="1:8" ht="1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2659</v>
      </c>
    </row>
    <row r="34" spans="1:8" ht="1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15945</v>
      </c>
    </row>
    <row r="42" spans="1:8" ht="1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4837</v>
      </c>
    </row>
    <row r="52" spans="1:8" ht="1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11488</v>
      </c>
    </row>
    <row r="53" spans="1:8" ht="1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21390</v>
      </c>
    </row>
    <row r="57" spans="1:8" ht="1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37715</v>
      </c>
    </row>
    <row r="58" spans="1:8" ht="1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4763</v>
      </c>
    </row>
    <row r="59" spans="1:8" ht="1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4763</v>
      </c>
    </row>
    <row r="62" spans="1:8" ht="1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4763</v>
      </c>
    </row>
    <row r="65" spans="1:8" ht="1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4604</v>
      </c>
    </row>
    <row r="67" spans="1:8" ht="1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4609</v>
      </c>
    </row>
    <row r="70" spans="1:8" ht="1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47240</v>
      </c>
    </row>
    <row r="72" spans="1:8" ht="1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63185</v>
      </c>
    </row>
    <row r="73" spans="1:8" ht="1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653</v>
      </c>
    </row>
    <row r="83" spans="1:8" ht="1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653</v>
      </c>
    </row>
    <row r="86" spans="1:8" ht="1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17361</v>
      </c>
    </row>
    <row r="87" spans="1:8" ht="1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6814</v>
      </c>
    </row>
    <row r="88" spans="1:8" ht="1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6814</v>
      </c>
    </row>
    <row r="89" spans="1:8" ht="1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555</v>
      </c>
    </row>
    <row r="92" spans="1:8" ht="1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7369</v>
      </c>
    </row>
    <row r="94" spans="1:8" ht="1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25466</v>
      </c>
    </row>
    <row r="95" spans="1:8" ht="1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37</v>
      </c>
    </row>
    <row r="96" spans="1:8" ht="1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11735</v>
      </c>
    </row>
    <row r="103" spans="1:8" ht="1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269</v>
      </c>
    </row>
    <row r="106" spans="1:8" ht="1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12004</v>
      </c>
    </row>
    <row r="108" spans="1:8" ht="1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9426</v>
      </c>
    </row>
    <row r="109" spans="1:8" ht="1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3941</v>
      </c>
    </row>
    <row r="110" spans="1:8" ht="1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12221</v>
      </c>
    </row>
    <row r="111" spans="1:8" ht="1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10948</v>
      </c>
    </row>
    <row r="114" spans="1:8" ht="1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1151</v>
      </c>
    </row>
    <row r="115" spans="1:8" ht="1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113</v>
      </c>
    </row>
    <row r="118" spans="1:8" ht="1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90</v>
      </c>
    </row>
    <row r="119" spans="1:8" ht="1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25678</v>
      </c>
    </row>
    <row r="121" spans="1:8" ht="1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25678</v>
      </c>
    </row>
    <row r="125" spans="1:8" ht="1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63185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243</v>
      </c>
    </row>
    <row r="129" spans="1:8" ht="1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306</v>
      </c>
    </row>
    <row r="138" spans="1:8" ht="1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1624</v>
      </c>
    </row>
    <row r="139" spans="1:8" ht="1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120</v>
      </c>
    </row>
    <row r="140" spans="1:8" ht="1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1398</v>
      </c>
    </row>
    <row r="142" spans="1:8" ht="1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3142</v>
      </c>
    </row>
    <row r="143" spans="1:8" ht="1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3448</v>
      </c>
    </row>
    <row r="144" spans="1:8" ht="1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571</v>
      </c>
    </row>
    <row r="145" spans="1:8" ht="1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3448</v>
      </c>
    </row>
    <row r="148" spans="1:8" ht="1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571</v>
      </c>
    </row>
    <row r="149" spans="1:8" ht="1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</v>
      </c>
    </row>
    <row r="150" spans="1:8" ht="1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93</v>
      </c>
    </row>
    <row r="151" spans="1:8" ht="1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-72</v>
      </c>
    </row>
    <row r="152" spans="1:8" ht="1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550</v>
      </c>
    </row>
    <row r="154" spans="1:8" ht="1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555</v>
      </c>
    </row>
    <row r="156" spans="1:8" ht="1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4019</v>
      </c>
    </row>
    <row r="157" spans="1:8" ht="1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84</v>
      </c>
    </row>
    <row r="161" spans="1:8" ht="1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84</v>
      </c>
    </row>
    <row r="162" spans="1:8" ht="1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1698</v>
      </c>
    </row>
    <row r="165" spans="1:8" ht="1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2218</v>
      </c>
    </row>
    <row r="167" spans="1:8" ht="1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19</v>
      </c>
    </row>
    <row r="169" spans="1:8" ht="1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3935</v>
      </c>
    </row>
    <row r="170" spans="1:8" ht="1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4019</v>
      </c>
    </row>
    <row r="171" spans="1:8" ht="1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4019</v>
      </c>
    </row>
    <row r="175" spans="1:8" ht="1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5</v>
      </c>
    </row>
    <row r="178" spans="1:8" ht="1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4019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</v>
      </c>
    </row>
    <row r="182" spans="1:8" ht="1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-201</v>
      </c>
    </row>
    <row r="183" spans="1:8" ht="1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-59</v>
      </c>
    </row>
    <row r="185" spans="1:8" ht="1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-26</v>
      </c>
    </row>
    <row r="186" spans="1:8" ht="1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-212</v>
      </c>
    </row>
    <row r="187" spans="1:8" ht="1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-454</v>
      </c>
    </row>
    <row r="192" spans="1:8" ht="1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-2262</v>
      </c>
    </row>
    <row r="195" spans="1:8" ht="1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691</v>
      </c>
    </row>
    <row r="196" spans="1:8" ht="1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107</v>
      </c>
    </row>
    <row r="197" spans="1:8" ht="1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-24292</v>
      </c>
    </row>
    <row r="198" spans="1:8" ht="1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18769</v>
      </c>
    </row>
    <row r="199" spans="1:8" ht="1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1031</v>
      </c>
    </row>
    <row r="202" spans="1:8" ht="1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-5956</v>
      </c>
    </row>
    <row r="203" spans="1:8" ht="1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17285</v>
      </c>
    </row>
    <row r="204" spans="1:8" ht="1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10958</v>
      </c>
    </row>
    <row r="206" spans="1:8" ht="1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-19563</v>
      </c>
    </row>
    <row r="207" spans="1:8" ht="1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-2261</v>
      </c>
    </row>
    <row r="209" spans="1:8" ht="1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-25</v>
      </c>
    </row>
    <row r="211" spans="1:8" ht="1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6394</v>
      </c>
    </row>
    <row r="212" spans="1:8" ht="1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</v>
      </c>
    </row>
    <row r="213" spans="1:8" ht="1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4625</v>
      </c>
    </row>
    <row r="214" spans="1:8" ht="1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4609</v>
      </c>
    </row>
    <row r="215" spans="1:8" ht="1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</v>
      </c>
    </row>
    <row r="219" spans="1:8" ht="1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</v>
      </c>
    </row>
    <row r="223" spans="1:8" ht="1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576</v>
      </c>
    </row>
    <row r="236" spans="1:8" ht="1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16708</v>
      </c>
    </row>
    <row r="258" spans="1:8" ht="1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2578</v>
      </c>
    </row>
    <row r="329" spans="1:8" ht="1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2578</v>
      </c>
    </row>
    <row r="333" spans="1:8" ht="1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-1925</v>
      </c>
    </row>
    <row r="342" spans="1:8" ht="1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64</v>
      </c>
    </row>
    <row r="343" spans="1:8" ht="1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1989</v>
      </c>
    </row>
    <row r="344" spans="1:8" ht="1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653</v>
      </c>
    </row>
    <row r="347" spans="1:8" ht="1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653</v>
      </c>
    </row>
    <row r="350" spans="1:8" ht="1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8986</v>
      </c>
    </row>
    <row r="351" spans="1:8" ht="1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8986</v>
      </c>
    </row>
    <row r="355" spans="1:8" ht="1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555</v>
      </c>
    </row>
    <row r="356" spans="1:8" ht="1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-2172</v>
      </c>
    </row>
    <row r="368" spans="1:8" ht="1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7369</v>
      </c>
    </row>
    <row r="369" spans="1:8" ht="1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7369</v>
      </c>
    </row>
    <row r="372" spans="1:8" ht="1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11724</v>
      </c>
    </row>
    <row r="417" spans="1:8" ht="1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11724</v>
      </c>
    </row>
    <row r="421" spans="1:8" ht="1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555</v>
      </c>
    </row>
    <row r="422" spans="1:8" ht="1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-1925</v>
      </c>
    </row>
    <row r="430" spans="1:8" ht="1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64</v>
      </c>
    </row>
    <row r="431" spans="1:8" ht="1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1989</v>
      </c>
    </row>
    <row r="432" spans="1:8" ht="1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15112</v>
      </c>
    </row>
    <row r="434" spans="1:8" ht="1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25466</v>
      </c>
    </row>
    <row r="435" spans="1:8" ht="1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25466</v>
      </c>
    </row>
    <row r="438" spans="1:8" ht="1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5856</v>
      </c>
    </row>
    <row r="439" spans="1:8" ht="1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5856</v>
      </c>
    </row>
    <row r="443" spans="1:8" ht="1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-5</v>
      </c>
    </row>
    <row r="444" spans="1:8" ht="1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-5814</v>
      </c>
    </row>
    <row r="456" spans="1:8" ht="1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37</v>
      </c>
    </row>
    <row r="457" spans="1:8" ht="1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37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31</v>
      </c>
    </row>
    <row r="463" spans="1:8" ht="1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113</v>
      </c>
    </row>
    <row r="470" spans="1:8" ht="1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49706</v>
      </c>
    </row>
    <row r="471" spans="1:8" ht="1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2595</v>
      </c>
    </row>
    <row r="478" spans="1:8" ht="1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2595</v>
      </c>
    </row>
    <row r="482" spans="1:8" ht="1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2595</v>
      </c>
    </row>
    <row r="489" spans="1:8" ht="1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2607</v>
      </c>
    </row>
    <row r="490" spans="1:8" ht="1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55021</v>
      </c>
    </row>
    <row r="491" spans="1:8" ht="1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39060</v>
      </c>
    </row>
    <row r="531" spans="1:8" ht="1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39060</v>
      </c>
    </row>
    <row r="551" spans="1:8" ht="1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31</v>
      </c>
    </row>
    <row r="553" spans="1:8" ht="1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113</v>
      </c>
    </row>
    <row r="560" spans="1:8" ht="1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10646</v>
      </c>
    </row>
    <row r="561" spans="1:8" ht="1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2595</v>
      </c>
    </row>
    <row r="568" spans="1:8" ht="1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2595</v>
      </c>
    </row>
    <row r="572" spans="1:8" ht="1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2595</v>
      </c>
    </row>
    <row r="579" spans="1:8" ht="1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15961</v>
      </c>
    </row>
    <row r="581" spans="1:8" ht="1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64</v>
      </c>
    </row>
    <row r="598" spans="1:8" ht="1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64</v>
      </c>
    </row>
    <row r="602" spans="1:8" ht="1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64</v>
      </c>
    </row>
    <row r="609" spans="1:8" ht="1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64</v>
      </c>
    </row>
    <row r="611" spans="1:8" ht="1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1</v>
      </c>
    </row>
    <row r="613" spans="1:8" ht="1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1</v>
      </c>
    </row>
    <row r="620" spans="1:8" ht="1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76</v>
      </c>
    </row>
    <row r="621" spans="1:8" ht="1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77</v>
      </c>
    </row>
    <row r="641" spans="1:8" ht="1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30</v>
      </c>
    </row>
    <row r="643" spans="1:8" ht="1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112</v>
      </c>
    </row>
    <row r="650" spans="1:8" ht="1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10570</v>
      </c>
    </row>
    <row r="651" spans="1:8" ht="1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2659</v>
      </c>
    </row>
    <row r="658" spans="1:8" ht="1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2659</v>
      </c>
    </row>
    <row r="662" spans="1:8" ht="1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2659</v>
      </c>
    </row>
    <row r="669" spans="1:8" ht="1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15948</v>
      </c>
    </row>
    <row r="671" spans="1:8" ht="1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3</v>
      </c>
    </row>
    <row r="703" spans="1:8" ht="1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3</v>
      </c>
    </row>
    <row r="763" spans="1:8" ht="1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</v>
      </c>
    </row>
    <row r="791" spans="1:8" ht="1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3</v>
      </c>
    </row>
    <row r="853" spans="1:8" ht="1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</v>
      </c>
    </row>
    <row r="881" spans="1:8" ht="1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27</v>
      </c>
    </row>
    <row r="883" spans="1:8" ht="1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109</v>
      </c>
    </row>
    <row r="890" spans="1:8" ht="1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10570</v>
      </c>
    </row>
    <row r="891" spans="1:8" ht="1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2659</v>
      </c>
    </row>
    <row r="898" spans="1:8" ht="1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2659</v>
      </c>
    </row>
    <row r="902" spans="1:8" ht="1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2659</v>
      </c>
    </row>
    <row r="909" spans="1:8" ht="1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15945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4837</v>
      </c>
    </row>
    <row r="929" spans="1:8" ht="1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11488</v>
      </c>
    </row>
    <row r="930" spans="1:8" ht="1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21390</v>
      </c>
    </row>
    <row r="938" spans="1:8" ht="1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21390</v>
      </c>
    </row>
    <row r="942" spans="1:8" ht="1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37715</v>
      </c>
    </row>
    <row r="943" spans="1:8" ht="1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37715</v>
      </c>
    </row>
    <row r="944" spans="1:8" ht="1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4837</v>
      </c>
    </row>
    <row r="961" spans="1:8" ht="1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11488</v>
      </c>
    </row>
    <row r="962" spans="1:8" ht="1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21390</v>
      </c>
    </row>
    <row r="970" spans="1:8" ht="1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21390</v>
      </c>
    </row>
    <row r="974" spans="1:8" ht="1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37715</v>
      </c>
    </row>
    <row r="975" spans="1:8" ht="1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37715</v>
      </c>
    </row>
    <row r="976" spans="1:8" ht="1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11735</v>
      </c>
    </row>
    <row r="1023" spans="1:8" ht="1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269</v>
      </c>
    </row>
    <row r="1024" spans="1:8" ht="1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9426</v>
      </c>
    </row>
    <row r="1029" spans="1:8" ht="1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9426</v>
      </c>
    </row>
    <row r="1030" spans="1:8" ht="1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3941</v>
      </c>
    </row>
    <row r="1034" spans="1:8" ht="1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3941</v>
      </c>
    </row>
    <row r="1036" spans="1:8" ht="1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12221</v>
      </c>
    </row>
    <row r="1039" spans="1:8" ht="1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10948</v>
      </c>
    </row>
    <row r="1041" spans="1:8" ht="1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1151</v>
      </c>
    </row>
    <row r="1042" spans="1:8" ht="1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113</v>
      </c>
    </row>
    <row r="1044" spans="1:8" ht="1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96</v>
      </c>
    </row>
    <row r="1045" spans="1:8" ht="1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90</v>
      </c>
    </row>
    <row r="1049" spans="1:8" ht="1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25678</v>
      </c>
    </row>
    <row r="1050" spans="1:8" ht="1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37682</v>
      </c>
    </row>
    <row r="1051" spans="1:8" ht="1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9426</v>
      </c>
    </row>
    <row r="1072" spans="1:8" ht="1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9426</v>
      </c>
    </row>
    <row r="1073" spans="1:8" ht="1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3941</v>
      </c>
    </row>
    <row r="1077" spans="1:8" ht="1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3941</v>
      </c>
    </row>
    <row r="1079" spans="1:8" ht="1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12221</v>
      </c>
    </row>
    <row r="1082" spans="1:8" ht="1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10948</v>
      </c>
    </row>
    <row r="1084" spans="1:8" ht="1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1151</v>
      </c>
    </row>
    <row r="1085" spans="1:8" ht="1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113</v>
      </c>
    </row>
    <row r="1087" spans="1:8" ht="1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96</v>
      </c>
    </row>
    <row r="1088" spans="1:8" ht="1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90</v>
      </c>
    </row>
    <row r="1092" spans="1:8" ht="1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25678</v>
      </c>
    </row>
    <row r="1093" spans="1:8" ht="1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25678</v>
      </c>
    </row>
    <row r="1094" spans="1:8" ht="1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11735</v>
      </c>
    </row>
    <row r="1109" spans="1:8" ht="1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269</v>
      </c>
    </row>
    <row r="1110" spans="1:8" ht="1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12004</v>
      </c>
    </row>
    <row r="1137" spans="1:8" ht="1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2659</v>
      </c>
    </row>
    <row r="1240" spans="1:8" ht="1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2659</v>
      </c>
    </row>
    <row r="1245" spans="1:8" ht="1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4763</v>
      </c>
    </row>
    <row r="1246" spans="1:8" ht="1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4763</v>
      </c>
    </row>
    <row r="1253" spans="1:8" ht="1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2659</v>
      </c>
    </row>
    <row r="1282" spans="1:8" ht="1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2659</v>
      </c>
    </row>
    <row r="1287" spans="1:8" ht="1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4763</v>
      </c>
    </row>
    <row r="1288" spans="1:8" ht="1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4763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2659</v>
      </c>
    </row>
    <row r="1300" spans="1:8" ht="1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2659</v>
      </c>
    </row>
    <row r="1301" spans="1:8" ht="1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2659</v>
      </c>
    </row>
    <row r="1330" spans="1:8" ht="1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2659</v>
      </c>
    </row>
    <row r="1331" spans="1:8" ht="1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 topLeftCell="A1"/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view="pageBreakPreview" zoomScale="85" zoomScaleSheetLayoutView="85" workbookViewId="0" topLeftCell="A20">
      <selection activeCell="B44" sqref="B4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736</v>
      </c>
      <c r="H12" s="196">
        <v>160</v>
      </c>
    </row>
    <row r="13" spans="1:8" ht="15">
      <c r="A13" s="89" t="s">
        <v>27</v>
      </c>
      <c r="B13" s="91" t="s">
        <v>28</v>
      </c>
      <c r="C13" s="197">
        <v>26</v>
      </c>
      <c r="D13" s="196">
        <v>30</v>
      </c>
      <c r="E13" s="89" t="s">
        <v>846</v>
      </c>
      <c r="F13" s="93" t="s">
        <v>29</v>
      </c>
      <c r="G13" s="197">
        <v>736</v>
      </c>
      <c r="H13" s="196">
        <v>160</v>
      </c>
    </row>
    <row r="14" spans="1:8" ht="15">
      <c r="A14" s="89" t="s">
        <v>30</v>
      </c>
      <c r="B14" s="91" t="s">
        <v>31</v>
      </c>
      <c r="C14" s="197">
        <v>1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2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160</v>
      </c>
    </row>
    <row r="19" spans="1:8" ht="16.2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6.2">
      <c r="A20" s="482" t="s">
        <v>52</v>
      </c>
      <c r="B20" s="96" t="s">
        <v>53</v>
      </c>
      <c r="C20" s="597">
        <f>SUM(C12:C19)</f>
        <v>109</v>
      </c>
      <c r="D20" s="598">
        <f>SUM(D12:D19)</f>
        <v>112</v>
      </c>
      <c r="E20" s="89" t="s">
        <v>54</v>
      </c>
      <c r="F20" s="93" t="s">
        <v>55</v>
      </c>
      <c r="G20" s="197">
        <v>16708</v>
      </c>
      <c r="H20" s="196"/>
    </row>
    <row r="21" spans="1:8" ht="16.2">
      <c r="A21" s="100" t="s">
        <v>56</v>
      </c>
      <c r="B21" s="96" t="s">
        <v>57</v>
      </c>
      <c r="C21" s="476">
        <v>10570</v>
      </c>
      <c r="D21" s="477">
        <v>49706</v>
      </c>
      <c r="E21" s="89" t="s">
        <v>58</v>
      </c>
      <c r="F21" s="93" t="s">
        <v>59</v>
      </c>
      <c r="G21" s="197"/>
      <c r="H21" s="196"/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653</v>
      </c>
      <c r="H22" s="614">
        <f>SUM(H23:H25)</f>
        <v>2578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653</v>
      </c>
      <c r="H25" s="196">
        <v>2578</v>
      </c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17361</v>
      </c>
      <c r="H26" s="598">
        <f>H20+H21+H22</f>
        <v>2578</v>
      </c>
      <c r="M26" s="98"/>
    </row>
    <row r="27" spans="1:8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6814</v>
      </c>
      <c r="H28" s="596">
        <f>SUM(H29:H31)</f>
        <v>7414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6814</v>
      </c>
      <c r="H29" s="196">
        <v>7414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555</v>
      </c>
      <c r="H32" s="196">
        <v>1572</v>
      </c>
      <c r="M32" s="98"/>
    </row>
    <row r="33" spans="1:8" ht="16.2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7369</v>
      </c>
      <c r="H34" s="598">
        <f>H28+H32+H33</f>
        <v>8986</v>
      </c>
    </row>
    <row r="35" spans="1:8" ht="15">
      <c r="A35" s="89" t="s">
        <v>106</v>
      </c>
      <c r="B35" s="94" t="s">
        <v>107</v>
      </c>
      <c r="C35" s="595">
        <f>SUM(C36:C39)</f>
        <v>2659</v>
      </c>
      <c r="D35" s="596">
        <f>SUM(D36:D39)</f>
        <v>2595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25466</v>
      </c>
      <c r="H37" s="600">
        <f>H26+H18+H34</f>
        <v>11724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2" thickBot="1">
      <c r="A39" s="89" t="s">
        <v>115</v>
      </c>
      <c r="B39" s="91" t="s">
        <v>116</v>
      </c>
      <c r="C39" s="197">
        <v>2659</v>
      </c>
      <c r="D39" s="196">
        <v>2595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37</v>
      </c>
      <c r="H40" s="583">
        <v>5856</v>
      </c>
      <c r="M40" s="98"/>
    </row>
    <row r="41" spans="1:8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25633</v>
      </c>
    </row>
    <row r="46" spans="1:13" ht="16.2">
      <c r="A46" s="473" t="s">
        <v>137</v>
      </c>
      <c r="B46" s="96" t="s">
        <v>138</v>
      </c>
      <c r="C46" s="597">
        <f>C35+C40+C45</f>
        <v>2659</v>
      </c>
      <c r="D46" s="598">
        <f>D35+D40+D45</f>
        <v>2595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6">
        <v>27381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11735</v>
      </c>
      <c r="H50" s="596">
        <f>SUM(H44:H49)</f>
        <v>53014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269</v>
      </c>
      <c r="H54" s="196">
        <v>340</v>
      </c>
    </row>
    <row r="55" spans="1:8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15945</v>
      </c>
      <c r="D56" s="602">
        <f>D20+D21+D22+D28+D33+D46+D52+D54+D55</f>
        <v>55020</v>
      </c>
      <c r="E56" s="100" t="s">
        <v>850</v>
      </c>
      <c r="F56" s="99" t="s">
        <v>172</v>
      </c>
      <c r="G56" s="599">
        <f>G50+G52+G53+G54+G55</f>
        <v>12004</v>
      </c>
      <c r="H56" s="600">
        <f>H50+H52+H53+H54+H55</f>
        <v>53354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9426</v>
      </c>
      <c r="H59" s="196">
        <v>10971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3941</v>
      </c>
      <c r="H60" s="196">
        <v>8641</v>
      </c>
      <c r="M60" s="98"/>
    </row>
    <row r="61" spans="1:8" ht="1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12221</v>
      </c>
      <c r="H61" s="596">
        <f>SUM(H62:H68)</f>
        <v>20837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10948</v>
      </c>
      <c r="H64" s="196">
        <v>17343</v>
      </c>
      <c r="M64" s="98"/>
    </row>
    <row r="65" spans="1:8" ht="16.2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1151</v>
      </c>
      <c r="H65" s="196">
        <v>0</v>
      </c>
    </row>
    <row r="66" spans="1:8" ht="16.2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10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113</v>
      </c>
      <c r="H68" s="196">
        <v>3482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90</v>
      </c>
      <c r="H69" s="196">
        <v>75</v>
      </c>
    </row>
    <row r="70" spans="1:8" ht="15">
      <c r="A70" s="89" t="s">
        <v>214</v>
      </c>
      <c r="B70" s="91" t="s">
        <v>215</v>
      </c>
      <c r="C70" s="197">
        <v>4837</v>
      </c>
      <c r="D70" s="196">
        <v>3164</v>
      </c>
      <c r="E70" s="89" t="s">
        <v>219</v>
      </c>
      <c r="F70" s="93" t="s">
        <v>220</v>
      </c>
      <c r="G70" s="197"/>
      <c r="H70" s="196"/>
    </row>
    <row r="71" spans="1:8" ht="16.2">
      <c r="A71" s="89" t="s">
        <v>217</v>
      </c>
      <c r="B71" s="91" t="s">
        <v>218</v>
      </c>
      <c r="C71" s="197">
        <v>11488</v>
      </c>
      <c r="D71" s="196">
        <v>4775</v>
      </c>
      <c r="E71" s="474" t="s">
        <v>47</v>
      </c>
      <c r="F71" s="95" t="s">
        <v>223</v>
      </c>
      <c r="G71" s="597">
        <f>G59+G60+G61+G69+G70</f>
        <v>25678</v>
      </c>
      <c r="H71" s="598">
        <f>H59+H60+H61+H69+H70</f>
        <v>40524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6.2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6.2">
      <c r="A75" s="89" t="s">
        <v>228</v>
      </c>
      <c r="B75" s="91" t="s">
        <v>229</v>
      </c>
      <c r="C75" s="197">
        <v>21390</v>
      </c>
      <c r="D75" s="196">
        <v>31379</v>
      </c>
      <c r="E75" s="485" t="s">
        <v>160</v>
      </c>
      <c r="F75" s="95" t="s">
        <v>233</v>
      </c>
      <c r="G75" s="478"/>
      <c r="H75" s="479"/>
    </row>
    <row r="76" spans="1:8" ht="16.2">
      <c r="A76" s="482" t="s">
        <v>77</v>
      </c>
      <c r="B76" s="96" t="s">
        <v>232</v>
      </c>
      <c r="C76" s="597">
        <f>SUM(C68:C75)</f>
        <v>37715</v>
      </c>
      <c r="D76" s="598">
        <f>SUM(D68:D75)</f>
        <v>39318</v>
      </c>
      <c r="E76" s="570"/>
      <c r="F76" s="571"/>
      <c r="G76" s="595"/>
      <c r="H76" s="621"/>
    </row>
    <row r="77" spans="1:8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4763</v>
      </c>
      <c r="D79" s="596">
        <f>SUM(D80:D82)</f>
        <v>12190</v>
      </c>
      <c r="E79" s="205" t="s">
        <v>849</v>
      </c>
      <c r="F79" s="99" t="s">
        <v>241</v>
      </c>
      <c r="G79" s="599">
        <f>G71+G73+G75+G77</f>
        <v>25678</v>
      </c>
      <c r="H79" s="600">
        <f>H71+H73+H75+H77</f>
        <v>40524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4763</v>
      </c>
      <c r="D82" s="196">
        <v>12190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6.2">
      <c r="A85" s="482" t="s">
        <v>249</v>
      </c>
      <c r="B85" s="96" t="s">
        <v>250</v>
      </c>
      <c r="C85" s="597">
        <f>C84+C83+C79</f>
        <v>4763</v>
      </c>
      <c r="D85" s="598">
        <f>D84+D83+D79</f>
        <v>12190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4604</v>
      </c>
      <c r="D89" s="196">
        <v>4777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4609</v>
      </c>
      <c r="D92" s="598">
        <f>SUM(D88:D91)</f>
        <v>4777</v>
      </c>
      <c r="E92" s="204"/>
      <c r="F92" s="103"/>
      <c r="G92" s="622"/>
      <c r="H92" s="623"/>
      <c r="M92" s="98"/>
    </row>
    <row r="93" spans="1:8" ht="16.2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47240</v>
      </c>
      <c r="D94" s="602">
        <f>D65+D76+D85+D92+D93</f>
        <v>56438</v>
      </c>
      <c r="E94" s="227"/>
      <c r="F94" s="228"/>
      <c r="G94" s="624"/>
      <c r="H94" s="625"/>
      <c r="M94" s="98"/>
    </row>
    <row r="95" spans="1:8" ht="31.8" thickBot="1">
      <c r="A95" s="487" t="s">
        <v>265</v>
      </c>
      <c r="B95" s="488" t="s">
        <v>266</v>
      </c>
      <c r="C95" s="603">
        <f>C94+C56</f>
        <v>63185</v>
      </c>
      <c r="D95" s="604">
        <f>D94+D56</f>
        <v>111458</v>
      </c>
      <c r="E95" s="229" t="s">
        <v>942</v>
      </c>
      <c r="F95" s="489" t="s">
        <v>268</v>
      </c>
      <c r="G95" s="603">
        <f>G37+G40+G56+G79</f>
        <v>63185</v>
      </c>
      <c r="H95" s="604">
        <f>H37+H40+H56+H79</f>
        <v>111458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44041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Спас Веселинов Пещерски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3"/>
  <sheetViews>
    <sheetView view="pageBreakPreview" zoomScale="70" zoomScaleSheetLayoutView="70" workbookViewId="0" topLeftCell="A4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12</v>
      </c>
      <c r="D12" s="317">
        <v>13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243</v>
      </c>
      <c r="D13" s="317">
        <v>405</v>
      </c>
      <c r="E13" s="194" t="s">
        <v>281</v>
      </c>
      <c r="F13" s="240" t="s">
        <v>282</v>
      </c>
      <c r="G13" s="316">
        <v>0</v>
      </c>
      <c r="H13" s="317"/>
    </row>
    <row r="14" spans="1:8" ht="15">
      <c r="A14" s="194" t="s">
        <v>283</v>
      </c>
      <c r="B14" s="190" t="s">
        <v>284</v>
      </c>
      <c r="C14" s="316">
        <v>3</v>
      </c>
      <c r="D14" s="317"/>
      <c r="E14" s="245" t="s">
        <v>285</v>
      </c>
      <c r="F14" s="240" t="s">
        <v>286</v>
      </c>
      <c r="G14" s="316">
        <v>0</v>
      </c>
      <c r="H14" s="317"/>
    </row>
    <row r="15" spans="1:8" ht="15">
      <c r="A15" s="194" t="s">
        <v>287</v>
      </c>
      <c r="B15" s="190" t="s">
        <v>288</v>
      </c>
      <c r="C15" s="316">
        <v>41</v>
      </c>
      <c r="D15" s="317">
        <v>58</v>
      </c>
      <c r="E15" s="245" t="s">
        <v>79</v>
      </c>
      <c r="F15" s="240" t="s">
        <v>289</v>
      </c>
      <c r="G15" s="316">
        <v>84</v>
      </c>
      <c r="H15" s="317"/>
    </row>
    <row r="16" spans="1:8" ht="16.2">
      <c r="A16" s="194" t="s">
        <v>290</v>
      </c>
      <c r="B16" s="190" t="s">
        <v>291</v>
      </c>
      <c r="C16" s="316">
        <v>7</v>
      </c>
      <c r="D16" s="317">
        <v>9</v>
      </c>
      <c r="E16" s="236" t="s">
        <v>52</v>
      </c>
      <c r="F16" s="264" t="s">
        <v>292</v>
      </c>
      <c r="G16" s="628">
        <f>SUM(G12:G15)</f>
        <v>84</v>
      </c>
      <c r="H16" s="629">
        <f>SUM(H12:H15)</f>
        <v>0</v>
      </c>
    </row>
    <row r="17" spans="1:8" ht="31.2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>
        <v>335</v>
      </c>
      <c r="E19" s="194" t="s">
        <v>301</v>
      </c>
      <c r="F19" s="237" t="s">
        <v>302</v>
      </c>
      <c r="G19" s="316"/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306</v>
      </c>
      <c r="D22" s="629">
        <f>SUM(D12:D18)+D19</f>
        <v>820</v>
      </c>
      <c r="E22" s="194" t="s">
        <v>309</v>
      </c>
      <c r="F22" s="237" t="s">
        <v>310</v>
      </c>
      <c r="G22" s="316">
        <v>1698</v>
      </c>
      <c r="H22" s="316">
        <v>2095</v>
      </c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2218</v>
      </c>
      <c r="H24" s="316">
        <v>2503</v>
      </c>
    </row>
    <row r="25" spans="1:8" ht="31.2">
      <c r="A25" s="194" t="s">
        <v>316</v>
      </c>
      <c r="B25" s="237" t="s">
        <v>317</v>
      </c>
      <c r="C25" s="316">
        <v>1624</v>
      </c>
      <c r="D25" s="316">
        <v>4643</v>
      </c>
      <c r="E25" s="194" t="s">
        <v>318</v>
      </c>
      <c r="F25" s="237" t="s">
        <v>319</v>
      </c>
      <c r="G25" s="316"/>
      <c r="H25" s="316"/>
    </row>
    <row r="26" spans="1:8" ht="31.2">
      <c r="A26" s="194" t="s">
        <v>320</v>
      </c>
      <c r="B26" s="237" t="s">
        <v>321</v>
      </c>
      <c r="C26" s="316">
        <v>120</v>
      </c>
      <c r="D26" s="316">
        <v>471</v>
      </c>
      <c r="E26" s="194" t="s">
        <v>322</v>
      </c>
      <c r="F26" s="237" t="s">
        <v>323</v>
      </c>
      <c r="G26" s="316">
        <v>19</v>
      </c>
      <c r="H26" s="316">
        <v>3810</v>
      </c>
    </row>
    <row r="27" spans="1:8" ht="31.2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3935</v>
      </c>
      <c r="H27" s="629">
        <f>SUM(H22:H26)</f>
        <v>8408</v>
      </c>
    </row>
    <row r="28" spans="1:8" ht="15">
      <c r="A28" s="194" t="s">
        <v>79</v>
      </c>
      <c r="B28" s="237" t="s">
        <v>327</v>
      </c>
      <c r="C28" s="316">
        <v>1398</v>
      </c>
      <c r="D28" s="316">
        <v>78</v>
      </c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3142</v>
      </c>
      <c r="D29" s="629">
        <f>SUM(D25:D28)</f>
        <v>5192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3448</v>
      </c>
      <c r="D31" s="635">
        <f>D29+D22</f>
        <v>6012</v>
      </c>
      <c r="E31" s="251" t="s">
        <v>824</v>
      </c>
      <c r="F31" s="266" t="s">
        <v>331</v>
      </c>
      <c r="G31" s="253">
        <f>G16+G18+G27</f>
        <v>4019</v>
      </c>
      <c r="H31" s="254">
        <f>H16+H18+H27</f>
        <v>8408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571</v>
      </c>
      <c r="D33" s="244">
        <f>IF((H31-D31)&gt;0,H31-D31,0)</f>
        <v>2396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>
        <v>0</v>
      </c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3448</v>
      </c>
      <c r="D36" s="637">
        <f>D31-D34+D35</f>
        <v>6012</v>
      </c>
      <c r="E36" s="262" t="s">
        <v>346</v>
      </c>
      <c r="F36" s="256" t="s">
        <v>347</v>
      </c>
      <c r="G36" s="267">
        <f>G35-G34+G31</f>
        <v>4019</v>
      </c>
      <c r="H36" s="268">
        <f>H35-H34+H31</f>
        <v>8408</v>
      </c>
    </row>
    <row r="37" spans="1:8" ht="16.2">
      <c r="A37" s="261" t="s">
        <v>348</v>
      </c>
      <c r="B37" s="231" t="s">
        <v>349</v>
      </c>
      <c r="C37" s="634">
        <f>IF((G36-C36)&gt;0,G36-C36,0)</f>
        <v>571</v>
      </c>
      <c r="D37" s="635">
        <f>IF((H36-D36)&gt;0,H36-D36,0)</f>
        <v>2396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21</v>
      </c>
      <c r="D38" s="629">
        <f>D39+D40+D41</f>
        <v>326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>
        <v>93</v>
      </c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>
        <v>-72</v>
      </c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>
        <v>0</v>
      </c>
      <c r="D41" s="317">
        <v>326</v>
      </c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550</v>
      </c>
      <c r="D42" s="244">
        <f>+IF((H36-D36-D38)&gt;0,H36-D36-D38,0)</f>
        <v>2070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>
        <v>498</v>
      </c>
      <c r="E43" s="233" t="s">
        <v>364</v>
      </c>
      <c r="F43" s="195" t="s">
        <v>366</v>
      </c>
      <c r="G43" s="585">
        <v>5</v>
      </c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555</v>
      </c>
      <c r="D44" s="268">
        <f>IF(H42=0,IF(D42-D43&gt;0,D42-D43+H43,0),IF(H42-H43&lt;0,H43-H42+D42,0))</f>
        <v>1572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4019</v>
      </c>
      <c r="D45" s="631">
        <f>D36+D38+D42</f>
        <v>8408</v>
      </c>
      <c r="E45" s="270" t="s">
        <v>373</v>
      </c>
      <c r="F45" s="272" t="s">
        <v>374</v>
      </c>
      <c r="G45" s="630">
        <f>G42+G36</f>
        <v>4019</v>
      </c>
      <c r="H45" s="631">
        <f>H42+H36</f>
        <v>8408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44041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Спас Веселинов Пещерски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SheetLayoutView="80" workbookViewId="0" topLeftCell="A22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2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6.2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61</v>
      </c>
      <c r="D11" s="196">
        <v>1922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-201</v>
      </c>
      <c r="D12" s="196">
        <v>-243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-59</v>
      </c>
      <c r="D14" s="196">
        <v>-85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-26</v>
      </c>
      <c r="D15" s="196">
        <v>-310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-212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-17</v>
      </c>
      <c r="D20" s="196">
        <v>-155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-454</v>
      </c>
      <c r="D21" s="659">
        <f>SUM(D11:D20)</f>
        <v>1129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0</v>
      </c>
      <c r="D23" s="196">
        <v>-90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0</v>
      </c>
      <c r="D24" s="196">
        <v>11242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-2262</v>
      </c>
      <c r="D25" s="196">
        <v>-1955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691</v>
      </c>
      <c r="D26" s="196">
        <v>1556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107</v>
      </c>
      <c r="D27" s="196">
        <v>355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-24292</v>
      </c>
      <c r="D28" s="196">
        <v>-9307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18769</v>
      </c>
      <c r="D29" s="196">
        <v>24719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1031</v>
      </c>
      <c r="D32" s="196">
        <v>1940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-5956</v>
      </c>
      <c r="D33" s="659">
        <f>SUM(D23:D32)</f>
        <v>28460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6.2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17285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10958</v>
      </c>
      <c r="D37" s="196">
        <v>10631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-19563</v>
      </c>
      <c r="D38" s="196">
        <v>-21809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2">
      <c r="A40" s="277" t="s">
        <v>433</v>
      </c>
      <c r="B40" s="178" t="s">
        <v>434</v>
      </c>
      <c r="C40" s="197">
        <v>-2261</v>
      </c>
      <c r="D40" s="196">
        <v>-4242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-25</v>
      </c>
      <c r="D42" s="196">
        <v>-10390</v>
      </c>
      <c r="E42" s="177"/>
      <c r="F42" s="177"/>
      <c r="G42" s="180"/>
      <c r="H42" s="180"/>
    </row>
    <row r="43" spans="1:8" ht="16.2" thickBot="1">
      <c r="A43" s="295" t="s">
        <v>439</v>
      </c>
      <c r="B43" s="296" t="s">
        <v>440</v>
      </c>
      <c r="C43" s="660">
        <f>SUM(C35:C42)</f>
        <v>6394</v>
      </c>
      <c r="D43" s="661">
        <f>SUM(D35:D42)</f>
        <v>-25810</v>
      </c>
      <c r="E43" s="177"/>
      <c r="F43" s="177"/>
      <c r="G43" s="180"/>
      <c r="H43" s="180"/>
    </row>
    <row r="44" spans="1:8" ht="16.2" thickBot="1">
      <c r="A44" s="299" t="s">
        <v>441</v>
      </c>
      <c r="B44" s="300" t="s">
        <v>442</v>
      </c>
      <c r="C44" s="306">
        <f>C43+C33+C21</f>
        <v>-16</v>
      </c>
      <c r="D44" s="307">
        <f>D43+D33+D21</f>
        <v>3779</v>
      </c>
      <c r="E44" s="177"/>
      <c r="F44" s="177"/>
      <c r="G44" s="180"/>
      <c r="H44" s="180"/>
    </row>
    <row r="45" spans="1:8" ht="16.8" thickBot="1">
      <c r="A45" s="301" t="s">
        <v>443</v>
      </c>
      <c r="B45" s="302" t="s">
        <v>444</v>
      </c>
      <c r="C45" s="308">
        <v>4625</v>
      </c>
      <c r="D45" s="309">
        <v>998</v>
      </c>
      <c r="E45" s="177"/>
      <c r="F45" s="177"/>
      <c r="G45" s="180"/>
      <c r="H45" s="180"/>
    </row>
    <row r="46" spans="1:8" ht="16.8" thickBot="1">
      <c r="A46" s="304" t="s">
        <v>445</v>
      </c>
      <c r="B46" s="305" t="s">
        <v>446</v>
      </c>
      <c r="C46" s="310">
        <f>C45+C44</f>
        <v>4609</v>
      </c>
      <c r="D46" s="311">
        <f>D45+D44</f>
        <v>4777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44041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Спас Веселинов Пещерски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5"/>
  <sheetViews>
    <sheetView view="pageBreakPreview" zoomScale="80" zoomScaleSheetLayoutView="80" workbookViewId="0" topLeftCell="A1">
      <selection activeCell="L34" sqref="L34:M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2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1.2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2578</v>
      </c>
      <c r="I13" s="584">
        <f>'1-Баланс'!H29+'1-Баланс'!H32</f>
        <v>8986</v>
      </c>
      <c r="J13" s="584">
        <f>'1-Баланс'!H30+'1-Баланс'!H33</f>
        <v>0</v>
      </c>
      <c r="K13" s="585"/>
      <c r="L13" s="584">
        <f>SUM(C13:K13)</f>
        <v>11724</v>
      </c>
      <c r="M13" s="586">
        <f>'1-Баланс'!H40</f>
        <v>5856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160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2578</v>
      </c>
      <c r="I17" s="653">
        <f t="shared" si="2"/>
        <v>8986</v>
      </c>
      <c r="J17" s="653">
        <f t="shared" si="2"/>
        <v>0</v>
      </c>
      <c r="K17" s="653">
        <f t="shared" si="2"/>
        <v>0</v>
      </c>
      <c r="L17" s="584">
        <f t="shared" si="1"/>
        <v>11724</v>
      </c>
      <c r="M17" s="654">
        <f t="shared" si="2"/>
        <v>5856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555</v>
      </c>
      <c r="J18" s="584">
        <f>+'1-Баланс'!G33</f>
        <v>0</v>
      </c>
      <c r="K18" s="585"/>
      <c r="L18" s="584">
        <f t="shared" si="1"/>
        <v>555</v>
      </c>
      <c r="M18" s="638">
        <v>-5</v>
      </c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>
        <v>0</v>
      </c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-1925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-1925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>
        <v>64</v>
      </c>
      <c r="I27" s="316"/>
      <c r="J27" s="316"/>
      <c r="K27" s="316"/>
      <c r="L27" s="584">
        <f t="shared" si="1"/>
        <v>64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>
        <v>1989</v>
      </c>
      <c r="I28" s="316"/>
      <c r="J28" s="316"/>
      <c r="K28" s="316"/>
      <c r="L28" s="584">
        <f t="shared" si="1"/>
        <v>1989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576</v>
      </c>
      <c r="D30" s="316">
        <v>16708</v>
      </c>
      <c r="E30" s="316">
        <v>0</v>
      </c>
      <c r="F30" s="316"/>
      <c r="G30" s="316"/>
      <c r="H30" s="316"/>
      <c r="I30" s="316">
        <v>-2172</v>
      </c>
      <c r="J30" s="316"/>
      <c r="K30" s="316">
        <v>0</v>
      </c>
      <c r="L30" s="584">
        <f t="shared" si="1"/>
        <v>15112</v>
      </c>
      <c r="M30" s="317">
        <v>-5814</v>
      </c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653</v>
      </c>
      <c r="I31" s="653">
        <f t="shared" si="6"/>
        <v>7369</v>
      </c>
      <c r="J31" s="653">
        <f t="shared" si="6"/>
        <v>0</v>
      </c>
      <c r="K31" s="653">
        <f t="shared" si="6"/>
        <v>0</v>
      </c>
      <c r="L31" s="584">
        <f t="shared" si="1"/>
        <v>25466</v>
      </c>
      <c r="M31" s="654">
        <f t="shared" si="6"/>
        <v>37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653</v>
      </c>
      <c r="I34" s="587">
        <f t="shared" si="7"/>
        <v>7369</v>
      </c>
      <c r="J34" s="587">
        <f t="shared" si="7"/>
        <v>0</v>
      </c>
      <c r="K34" s="587">
        <f t="shared" si="7"/>
        <v>0</v>
      </c>
      <c r="L34" s="651">
        <f t="shared" si="1"/>
        <v>25466</v>
      </c>
      <c r="M34" s="588">
        <f>M31+M32+M33</f>
        <v>37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44041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Спас Веселинов Пещерски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view="pageBreakPreview" zoomScale="70" zoomScaleSheetLayoutView="70" workbookViewId="0" topLeftCell="A28">
      <selection activeCell="C65" sqref="C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995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">
      <c r="A64" s="678" t="s">
        <v>996</v>
      </c>
      <c r="B64" s="679"/>
      <c r="C64" s="92">
        <v>2472</v>
      </c>
      <c r="D64" s="92">
        <v>2</v>
      </c>
      <c r="E64" s="92">
        <v>0</v>
      </c>
      <c r="F64" s="469">
        <f aca="true" t="shared" si="3" ref="F64:F77">C64-E64</f>
        <v>2472</v>
      </c>
    </row>
    <row r="65" spans="1:6" ht="15">
      <c r="A65" s="678" t="s">
        <v>997</v>
      </c>
      <c r="B65" s="679"/>
      <c r="C65" s="92">
        <v>150</v>
      </c>
      <c r="D65" s="92">
        <v>9</v>
      </c>
      <c r="E65" s="92">
        <v>0</v>
      </c>
      <c r="F65" s="469">
        <f t="shared" si="3"/>
        <v>150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2659</v>
      </c>
      <c r="D78" s="472"/>
      <c r="E78" s="472">
        <f>SUM(E63:E77)</f>
        <v>0</v>
      </c>
      <c r="F78" s="472">
        <f>SUM(F63:F77)</f>
        <v>2659</v>
      </c>
    </row>
    <row r="79" spans="1:6" ht="16.2">
      <c r="A79" s="513" t="s">
        <v>801</v>
      </c>
      <c r="B79" s="510" t="s">
        <v>802</v>
      </c>
      <c r="C79" s="472">
        <f>C78+C61+C44+C27</f>
        <v>2659</v>
      </c>
      <c r="D79" s="472"/>
      <c r="E79" s="472">
        <f>E78+E61+E44+E27</f>
        <v>0</v>
      </c>
      <c r="F79" s="472">
        <f>F78+F61+F44+F27</f>
        <v>2659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44041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Спас Веселинов Пещерски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16383" man="1"/>
    <brk id="1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3"/>
  <sheetViews>
    <sheetView view="pageBreakPreview" zoomScale="80" zoomScaleSheetLayoutView="80" workbookViewId="0" topLeftCell="A10">
      <selection activeCell="I28" sqref="I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31</v>
      </c>
      <c r="E12" s="328"/>
      <c r="F12" s="328"/>
      <c r="G12" s="329">
        <f aca="true" t="shared" si="2" ref="G12:G41">D12+E12-F12</f>
        <v>31</v>
      </c>
      <c r="H12" s="328"/>
      <c r="I12" s="328">
        <v>1</v>
      </c>
      <c r="J12" s="329">
        <f aca="true" t="shared" si="3" ref="J12:J41">G12+H12-I12</f>
        <v>30</v>
      </c>
      <c r="K12" s="328">
        <v>0</v>
      </c>
      <c r="L12" s="328">
        <v>3</v>
      </c>
      <c r="M12" s="328"/>
      <c r="N12" s="329">
        <f aca="true" t="shared" si="4" ref="N12:N41">K12+L12-M12</f>
        <v>3</v>
      </c>
      <c r="O12" s="328"/>
      <c r="P12" s="328"/>
      <c r="Q12" s="329">
        <f t="shared" si="0"/>
        <v>3</v>
      </c>
      <c r="R12" s="340">
        <f t="shared" si="1"/>
        <v>27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>
        <v>0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0</v>
      </c>
      <c r="E14" s="328">
        <v>0</v>
      </c>
      <c r="F14" s="328">
        <v>0</v>
      </c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>
        <v>0</v>
      </c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113</v>
      </c>
      <c r="E19" s="330">
        <f>SUM(E11:E18)</f>
        <v>0</v>
      </c>
      <c r="F19" s="330">
        <f>SUM(F11:F18)</f>
        <v>0</v>
      </c>
      <c r="G19" s="329">
        <f t="shared" si="2"/>
        <v>113</v>
      </c>
      <c r="H19" s="330">
        <f>SUM(H11:H18)</f>
        <v>0</v>
      </c>
      <c r="I19" s="330">
        <f>SUM(I11:I18)</f>
        <v>1</v>
      </c>
      <c r="J19" s="329">
        <f t="shared" si="3"/>
        <v>112</v>
      </c>
      <c r="K19" s="330">
        <f>SUM(K11:K18)</f>
        <v>0</v>
      </c>
      <c r="L19" s="330">
        <f>SUM(L11:L18)</f>
        <v>3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109</v>
      </c>
    </row>
    <row r="20" spans="1:18" ht="16.2">
      <c r="A20" s="341" t="s">
        <v>840</v>
      </c>
      <c r="B20" s="323" t="s">
        <v>546</v>
      </c>
      <c r="C20" s="156" t="s">
        <v>547</v>
      </c>
      <c r="D20" s="328">
        <v>49706</v>
      </c>
      <c r="E20" s="328">
        <v>0</v>
      </c>
      <c r="F20" s="328">
        <v>39060</v>
      </c>
      <c r="G20" s="329">
        <f t="shared" si="2"/>
        <v>10646</v>
      </c>
      <c r="H20" s="328">
        <v>0</v>
      </c>
      <c r="I20" s="328">
        <v>76</v>
      </c>
      <c r="J20" s="701">
        <f>G20+H20-I20</f>
        <v>10570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10570</v>
      </c>
    </row>
    <row r="21" spans="1:18" ht="16.2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6.2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2595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2595</v>
      </c>
      <c r="H29" s="335">
        <f t="shared" si="6"/>
        <v>64</v>
      </c>
      <c r="I29" s="335">
        <f t="shared" si="6"/>
        <v>0</v>
      </c>
      <c r="J29" s="336">
        <f t="shared" si="3"/>
        <v>2659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2659</v>
      </c>
    </row>
    <row r="30" spans="1:18" ht="15">
      <c r="A30" s="339"/>
      <c r="B30" s="321" t="s">
        <v>108</v>
      </c>
      <c r="C30" s="152" t="s">
        <v>563</v>
      </c>
      <c r="D30" s="700"/>
      <c r="E30" s="700"/>
      <c r="F30" s="700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0">
        <v>2595</v>
      </c>
      <c r="E33" s="700">
        <v>0</v>
      </c>
      <c r="F33" s="700">
        <v>0</v>
      </c>
      <c r="G33" s="329">
        <f t="shared" si="2"/>
        <v>2595</v>
      </c>
      <c r="H33" s="328">
        <v>64</v>
      </c>
      <c r="I33" s="328"/>
      <c r="J33" s="329">
        <f t="shared" si="3"/>
        <v>2659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2659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2">
      <c r="A40" s="339"/>
      <c r="B40" s="322" t="s">
        <v>577</v>
      </c>
      <c r="C40" s="156" t="s">
        <v>578</v>
      </c>
      <c r="D40" s="330">
        <f>D29+D34+D39</f>
        <v>2595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2595</v>
      </c>
      <c r="H40" s="330">
        <f t="shared" si="10"/>
        <v>64</v>
      </c>
      <c r="I40" s="330">
        <f t="shared" si="10"/>
        <v>0</v>
      </c>
      <c r="J40" s="329">
        <f t="shared" si="3"/>
        <v>2659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2659</v>
      </c>
    </row>
    <row r="41" spans="1:18" ht="16.2">
      <c r="A41" s="341" t="s">
        <v>579</v>
      </c>
      <c r="B41" s="327" t="s">
        <v>580</v>
      </c>
      <c r="C41" s="156" t="s">
        <v>581</v>
      </c>
      <c r="D41" s="328">
        <v>2607</v>
      </c>
      <c r="E41" s="328">
        <v>0</v>
      </c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6.2" thickBot="1">
      <c r="A42" s="346"/>
      <c r="B42" s="347" t="s">
        <v>582</v>
      </c>
      <c r="C42" s="348" t="s">
        <v>583</v>
      </c>
      <c r="D42" s="349">
        <f>D19+D20+D21+D27+D40+D41</f>
        <v>55021</v>
      </c>
      <c r="E42" s="349">
        <f>E19+E20+E21+E27+E40+E41</f>
        <v>0</v>
      </c>
      <c r="F42" s="349">
        <f aca="true" t="shared" si="11" ref="F42:R42">F19+F20+F21+F27+F40+F41</f>
        <v>39060</v>
      </c>
      <c r="G42" s="349">
        <f t="shared" si="11"/>
        <v>15961</v>
      </c>
      <c r="H42" s="349">
        <f t="shared" si="11"/>
        <v>64</v>
      </c>
      <c r="I42" s="349">
        <f t="shared" si="11"/>
        <v>77</v>
      </c>
      <c r="J42" s="349">
        <f t="shared" si="11"/>
        <v>15948</v>
      </c>
      <c r="K42" s="349">
        <f t="shared" si="11"/>
        <v>0</v>
      </c>
      <c r="L42" s="349">
        <f t="shared" si="11"/>
        <v>3</v>
      </c>
      <c r="M42" s="349">
        <f t="shared" si="11"/>
        <v>0</v>
      </c>
      <c r="N42" s="349">
        <f t="shared" si="11"/>
        <v>3</v>
      </c>
      <c r="O42" s="349">
        <f t="shared" si="11"/>
        <v>0</v>
      </c>
      <c r="P42" s="349">
        <f t="shared" si="11"/>
        <v>0</v>
      </c>
      <c r="Q42" s="349">
        <f t="shared" si="11"/>
        <v>3</v>
      </c>
      <c r="R42" s="350">
        <f t="shared" si="11"/>
        <v>15945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44041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Спас Веселинов Пещерски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view="pageBreakPreview" zoomScale="85" zoomScaleSheetLayoutView="85" workbookViewId="0" topLeftCell="A7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6.2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4837</v>
      </c>
      <c r="D31" s="368">
        <v>4837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11488</v>
      </c>
      <c r="D32" s="368">
        <v>11488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21390</v>
      </c>
      <c r="D40" s="362">
        <f>SUM(D41:D44)</f>
        <v>21390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21390</v>
      </c>
      <c r="D44" s="368">
        <v>21390</v>
      </c>
      <c r="E44" s="369">
        <f t="shared" si="0"/>
        <v>0</v>
      </c>
      <c r="F44" s="133"/>
    </row>
    <row r="45" spans="1:6" ht="16.8" thickBot="1">
      <c r="A45" s="391" t="s">
        <v>653</v>
      </c>
      <c r="B45" s="392" t="s">
        <v>654</v>
      </c>
      <c r="C45" s="438">
        <f>C26+C30+C31+C33+C32+C34+C35+C40</f>
        <v>37715</v>
      </c>
      <c r="D45" s="438">
        <f>D26+D30+D31+D33+D32+D34+D35+D40</f>
        <v>37715</v>
      </c>
      <c r="E45" s="439">
        <f>E26+E30+E31+E33+E32+E34+E35+E40</f>
        <v>0</v>
      </c>
      <c r="F45" s="133"/>
    </row>
    <row r="46" spans="1:6" ht="16.2" thickBot="1">
      <c r="A46" s="393" t="s">
        <v>655</v>
      </c>
      <c r="B46" s="394" t="s">
        <v>656</v>
      </c>
      <c r="C46" s="444">
        <f>C45+C23+C21+C11</f>
        <v>37715</v>
      </c>
      <c r="D46" s="444">
        <f>D45+D23+D21+D11</f>
        <v>37715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0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>
        <v>0</v>
      </c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0</v>
      </c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11735</v>
      </c>
      <c r="D68" s="435">
        <f>D54+D58+D63+D64+D65+D66</f>
        <v>0</v>
      </c>
      <c r="E68" s="436">
        <f t="shared" si="1"/>
        <v>11735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269</v>
      </c>
      <c r="D70" s="197">
        <v>0</v>
      </c>
      <c r="E70" s="136">
        <f t="shared" si="1"/>
        <v>269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9426</v>
      </c>
      <c r="D77" s="138">
        <f>D78+D80</f>
        <v>9426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9426</v>
      </c>
      <c r="D78" s="197">
        <v>9426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3941</v>
      </c>
      <c r="D82" s="138">
        <f>SUM(D83:D86)</f>
        <v>3941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3941</v>
      </c>
      <c r="D84" s="197">
        <v>3941</v>
      </c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12221</v>
      </c>
      <c r="D87" s="134">
        <f>SUM(D88:D92)+D96</f>
        <v>12221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10948</v>
      </c>
      <c r="D89" s="197">
        <v>10948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1151</v>
      </c>
      <c r="D90" s="197">
        <v>1151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113</v>
      </c>
      <c r="D92" s="138">
        <f>SUM(D93:D95)</f>
        <v>113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96</v>
      </c>
      <c r="D93" s="197">
        <v>96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90</v>
      </c>
      <c r="D97" s="197">
        <v>90</v>
      </c>
      <c r="E97" s="136">
        <f t="shared" si="1"/>
        <v>0</v>
      </c>
      <c r="F97" s="196"/>
    </row>
    <row r="98" spans="1:6" ht="16.8" thickBot="1">
      <c r="A98" s="384" t="s">
        <v>737</v>
      </c>
      <c r="B98" s="385" t="s">
        <v>738</v>
      </c>
      <c r="C98" s="433">
        <f>C87+C82+C77+C73+C97</f>
        <v>25678</v>
      </c>
      <c r="D98" s="433">
        <f>D87+D82+D77+D73+D97</f>
        <v>25678</v>
      </c>
      <c r="E98" s="433">
        <f>E87+E82+E77+E73+E97</f>
        <v>0</v>
      </c>
      <c r="F98" s="434">
        <f>F87+F82+F77+F73+F97</f>
        <v>0</v>
      </c>
    </row>
    <row r="99" spans="1:6" ht="16.2" thickBot="1">
      <c r="A99" s="412" t="s">
        <v>739</v>
      </c>
      <c r="B99" s="413" t="s">
        <v>740</v>
      </c>
      <c r="C99" s="427">
        <f>C98+C70+C68</f>
        <v>37682</v>
      </c>
      <c r="D99" s="427">
        <f>D98+D70+D68</f>
        <v>25678</v>
      </c>
      <c r="E99" s="427">
        <f>E98+E70+E68</f>
        <v>12004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44041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Спас Веселинов Пещерски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SheetLayoutView="85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6.2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>
        <v>2659</v>
      </c>
      <c r="G13" s="449"/>
      <c r="H13" s="449"/>
      <c r="I13" s="450">
        <f>F13+G13-H13</f>
        <v>2659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8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2659</v>
      </c>
      <c r="G18" s="456">
        <f t="shared" si="1"/>
        <v>0</v>
      </c>
      <c r="H18" s="456">
        <f t="shared" si="1"/>
        <v>0</v>
      </c>
      <c r="I18" s="457">
        <f t="shared" si="0"/>
        <v>2659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4763</v>
      </c>
      <c r="G20" s="449"/>
      <c r="H20" s="449"/>
      <c r="I20" s="450">
        <f t="shared" si="0"/>
        <v>4763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4763</v>
      </c>
      <c r="G27" s="456">
        <f t="shared" si="2"/>
        <v>0</v>
      </c>
      <c r="H27" s="456">
        <f t="shared" si="2"/>
        <v>0</v>
      </c>
      <c r="I27" s="457">
        <f t="shared" si="0"/>
        <v>4763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44041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Спас Веселинов Пещерски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2020-02-27T11:55:31Z</cp:lastPrinted>
  <dcterms:created xsi:type="dcterms:W3CDTF">2006-09-16T00:00:00Z</dcterms:created>
  <dcterms:modified xsi:type="dcterms:W3CDTF">2020-07-31T13:44:44Z</dcterms:modified>
  <cp:category/>
  <cp:version/>
  <cp:contentType/>
  <cp:contentStatus/>
</cp:coreProperties>
</file>