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360" windowHeight="831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<sst xmlns="http://schemas.openxmlformats.org/spreadsheetml/2006/main" count="601" uniqueCount="537">
  <si>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</si>
  <si>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</si>
  <si>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</si>
  <si>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</si>
  <si>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</si>
  <si>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</si>
  <si>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</si>
  <si>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</si>
  <si>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</si>
  <si>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</si>
  <si>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</si>
  <si>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</si>
  <si>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</si>
  <si>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</si>
  <si>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</si>
  <si>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</si>
  <si>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</si>
  <si>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</si>
  <si>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</si>
  <si>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</si>
  <si>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</si>
  <si>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</si>
  <si>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</si>
  <si>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</si>
  <si>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</si>
  <si>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</si>
  <si>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</si>
  <si>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</si>
  <si>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</si>
  <si>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</si>
  <si>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</si>
  <si>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</si>
  <si>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</si>
  <si>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</si>
  <si>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</si>
  <si>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</si>
  <si>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</si>
  <si>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</si>
  <si>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</si>
  <si>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</si>
  <si>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</si>
  <si>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</si>
  <si>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</si>
  <si>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</si>
  <si>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</si>
  <si>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</si>
  <si>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</si>
  <si>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</si>
  <si>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</si>
  <si>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</si>
  <si>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</si>
  <si>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</si>
  <si>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</si>
  <si>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</si>
  <si>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</si>
  <si>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</si>
  <si>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</si>
  <si>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</si>
  <si>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</si>
  <si>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</si>
  <si>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</si>
  <si>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</si>
  <si>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</si>
  <si>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</si>
  <si>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</si>
  <si>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</si>
  <si>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</si>
  <si>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</si>
  <si>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</si>
  <si>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</si>
  <si>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</si>
  <si>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</si>
  <si>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</si>
  <si>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</si>
  <si>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</si>
  <si>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</si>
  <si>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</si>
  <si>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</si>
  <si>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</si>
  <si>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</si>
  <si>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</si>
  <si>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</si>
  <si>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</si>
  <si>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</si>
  <si>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</si>
  <si>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</si>
  <si>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</si>
  <si>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</si>
  <si>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</si>
  <si>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</si>
  <si>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</si>
  <si>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</si>
  <si>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</si>
  <si>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</si>
  <si>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</si>
  <si>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</si>
  <si>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</si>
  <si>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</si>
  <si>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</si>
  <si>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</si>
  <si>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</si>
  <si>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</si>
  <si>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</si>
  <si>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</si>
  <si>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</si>
  <si>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</si>
  <si>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</si>
  <si>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</si>
  <si>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</si>
  <si>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</si>
  <si>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</si>
  <si>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</si>
  <si>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</si>
  <si>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</si>
  <si>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</si>
  <si>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</si>
  <si>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</si>
  <si>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</si>
  <si>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</si>
  <si>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</si>
  <si>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</si>
  <si>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</si>
  <si>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</si>
  <si>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</si>
  <si>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</si>
  <si>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</si>
  <si>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</si>
  <si>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</si>
  <si>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</si>
  <si>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</si>
  <si>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</si>
  <si>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</si>
  <si>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</si>
  <si>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</si>
  <si>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</si>
  <si>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</si>
  <si>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</si>
  <si>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</si>
  <si>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</si>
  <si>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</si>
  <si>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</si>
  <si>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</si>
  <si>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</si>
  <si>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</si>
  <si>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</si>
  <si>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</si>
  <si>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</si>
  <si>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</si>
  <si>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</si>
  <si>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</si>
  <si>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</si>
  <si>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</si>
  <si>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</si>
  <si>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</si>
  <si>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</si>
  <si>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</si>
  <si>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</si>
  <si>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</si>
  <si>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</si>
  <si>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</si>
  <si>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</si>
  <si>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</si>
  <si>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</si>
  <si>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</si>
  <si>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</si>
  <si>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</si>
  <si>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</si>
  <si>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</si>
  <si>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</si>
  <si>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</si>
  <si>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</si>
  <si>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</si>
  <si>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</si>
  <si>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</si>
  <si>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</si>
  <si>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</si>
  <si>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</si>
  <si>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</si>
  <si>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</si>
  <si>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</si>
  <si>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</si>
  <si>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</si>
  <si>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</si>
  <si>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</si>
  <si>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</si>
  <si>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</si>
  <si>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</si>
  <si>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</si>
  <si>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</si>
  <si>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</si>
  <si>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</si>
  <si>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</si>
  <si>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</si>
  <si>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</si>
  <si>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</si>
  <si>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</si>
  <si>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</si>
  <si>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</si>
  <si>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</si>
  <si>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</si>
  <si>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</si>
  <si>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</si>
  <si>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</si>
  <si>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</si>
  <si>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</si>
  <si>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</si>
  <si>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</si>
  <si>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</si>
  <si>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</si>
  <si>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</si>
  <si>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</si>
  <si>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</si>
  <si>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</si>
  <si>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</si>
  <si>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</si>
  <si>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</si>
  <si>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</si>
  <si>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</si>
  <si>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</si>
  <si>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</si>
  <si>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</si>
  <si>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</si>
  <si>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</si>
  <si>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</si>
  <si>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</si>
  <si>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</si>
  <si>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</si>
  <si>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</si>
  <si>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</si>
  <si>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</si>
  <si>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</si>
  <si>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</si>
  <si>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</si>
  <si>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</si>
  <si>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</si>
  <si>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</si>
  <si>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</si>
  <si>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</si>
  <si>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</si>
  <si>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</si>
  <si>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</si>
  <si>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</si>
  <si>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</si>
  <si>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</si>
  <si>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</si>
  <si>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</si>
  <si>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</si>
  <si>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</si>
  <si>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</si>
  <si>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</si>
  <si>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</si>
  <si>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</si>
  <si>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</si>
  <si>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</si>
  <si>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</si>
  <si>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</si>
  <si>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</si>
  <si>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</si>
  <si>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</si>
  <si>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</si>
  <si>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</si>
  <si>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</si>
  <si>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</si>
  <si>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</si>
  <si>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</si>
  <si>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</si>
  <si>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</si>
  <si>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</si>
  <si>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</si>
  <si>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</si>
  <si>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</si>
  <si>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</si>
  <si>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</si>
  <si>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</si>
  <si>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</si>
  <si>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</si>
  <si>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</si>
  <si>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</si>
  <si>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</si>
  <si>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</si>
  <si>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</si>
  <si>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</si>
  <si>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</si>
  <si>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</si>
  <si>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</si>
  <si>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</si>
  <si>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</si>
  <si>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</si>
  <si>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</si>
  <si>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</si>
  <si>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</si>
  <si>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</si>
  <si>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</si>
  <si>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</si>
  <si>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</si>
  <si>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</si>
  <si>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</si>
  <si>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</si>
  <si>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</si>
  <si>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</si>
  <si>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</si>
  <si>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</si>
  <si>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</si>
  <si>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</si>
  <si>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</si>
  <si>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</si>
  <si>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</si>
  <si>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</si>
  <si>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</si>
  <si>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</si>
  <si>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</si>
  <si>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</si>
  <si>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</si>
  <si>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</si>
  <si>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</si>
  <si>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</si>
  <si>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</si>
  <si>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</si>
  <si>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</si>
  <si>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</si>
  <si>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</si>
  <si>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</si>
  <si>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</si>
  <si>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</si>
  <si>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</si>
  <si>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</si>
  <si>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</si>
  <si>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</si>
  <si>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</si>
  <si>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</si>
  <si>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</si>
  <si>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</si>
  <si>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</si>
  <si>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</si>
  <si>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</si>
  <si>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</si>
  <si>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</si>
  <si>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</si>
  <si>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</si>
  <si>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</si>
  <si>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</si>
  <si>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</si>
  <si>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</si>
  <si>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</si>
  <si>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</si>
  <si>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</si>
  <si>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</si>
  <si>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</si>
  <si>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</si>
  <si>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</si>
  <si>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</si>
  <si>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</si>
  <si>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</si>
  <si>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</si>
  <si>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</si>
  <si>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</si>
  <si>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</si>
  <si>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</si>
  <si>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</si>
  <si>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</si>
  <si>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</si>
  <si>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</si>
  <si>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</si>
  <si>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</si>
  <si>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</si>
  <si>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</si>
  <si>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</si>
  <si>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</si>
  <si>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</si>
  <si>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</si>
  <si>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</si>
  <si>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</si>
  <si>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</si>
  <si>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</si>
  <si>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</si>
  <si>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</si>
  <si>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</si>
  <si>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</si>
  <si>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</si>
  <si>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</si>
  <si>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</si>
  <si>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</si>
  <si>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</si>
  <si>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</si>
  <si>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</si>
  <si>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</si>
  <si>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</si>
  <si>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</si>
  <si>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</si>
  <si>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</si>
  <si>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</si>
  <si>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</si>
  <si>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</si>
  <si>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</si>
  <si>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</si>
  <si>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</si>
  <si>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</si>
  <si>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</si>
  <si>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</si>
  <si>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</si>
  <si>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</si>
  <si>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</si>
  <si>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</si>
  <si>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</si>
  <si>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</si>
  <si>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</si>
  <si>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</si>
  <si>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</si>
  <si>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</si>
  <si>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</si>
  <si>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</si>
  <si>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</si>
  <si>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</si>
  <si>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</si>
  <si>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</si>
  <si>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</si>
  <si>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</si>
  <si>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</si>
  <si>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</si>
  <si>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</si>
  <si>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</si>
  <si>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</si>
  <si>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</si>
  <si>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</si>
  <si>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</si>
  <si>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</si>
  <si>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</si>
  <si>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</si>
  <si>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</si>
  <si>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</si>
  <si>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</si>
  <si>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</si>
  <si>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</si>
  <si>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</si>
  <si>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</si>
  <si>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</si>
  <si>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</si>
  <si>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</si>
  <si>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</si>
  <si>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</si>
  <si>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</si>
  <si>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</si>
  <si>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</si>
  <si>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</si>
  <si>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</si>
  <si>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</si>
  <si>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</si>
  <si>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</si>
  <si>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</si>
  <si>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</si>
  <si>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</si>
  <si>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</si>
  <si>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</si>
  <si>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</si>
  <si>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</si>
  <si>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</si>
  <si>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</si>
  <si>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</si>
  <si>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</si>
  <si>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</si>
  <si>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</si>
  <si>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</si>
  <si>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</si>
  <si>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</si>
  <si>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</si>
  <si>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</si>
  <si>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</si>
  <si>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</si>
  <si>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</si>
  <si>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</si>
  <si>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</si>
  <si>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</si>
  <si>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</si>
  <si>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</si>
  <si>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</si>
  <si>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</si>
  <si>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</si>
  <si>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</si>
  <si>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</si>
  <si>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</si>
  <si>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</si>
  <si>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</si>
  <si>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</si>
  <si>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</si>
  <si>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</si>
  <si>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</si>
  <si>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</si>
  <si>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</si>
  <si>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</si>
  <si>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</si>
  <si>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</si>
  <si>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</si>
  <si>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</si>
  <si>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</si>
  <si>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</si>
  <si>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</si>
  <si>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</si>
  <si>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</si>
  <si>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</si>
  <si>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</si>
  <si>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</si>
  <si>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</si>
  <si>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</si>
  <si>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</si>
  <si>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</si>
  <si>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</si>
  <si>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</si>
  <si>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</si>
  <si>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</si>
  <si>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</si>
  <si>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</si>
  <si>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</si>
  <si>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</si>
  <si>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</si>
  <si>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</si>
  <si>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</si>
  <si>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</si>
  <si>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</si>
  <si>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</si>
  <si>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</si>
  <si>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</si>
  <si>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</si>
  <si>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</si>
  <si>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</si>
  <si>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</si>
  <si>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</si>
  <si>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</si>
  <si>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</si>
  <si>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</si>
  <si>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</si>
  <si>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</si>
  <si>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</si>
  <si>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"ЕЛПО" АД</t>
  </si>
  <si>
    <t>неконсолидиран</t>
  </si>
  <si>
    <t>Дата на съставяне: 14.02.2017</t>
  </si>
  <si>
    <t xml:space="preserve">Дата на съставяне:14.02.2017                                       </t>
  </si>
  <si>
    <t xml:space="preserve">Дата  на съставяне: 14.02.2017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</si>
</sst>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352">
    <xf numFmtId="0" fontId="0" fillId="0" borderId="0" xfId="0" applyAlignment="1">
      <alignment/>
    </xf>
    <xf numFmtId="0" fontId="8" fillId="0" borderId="0" xfId="34" applyFont="1" applyBorder="1" applyAlignment="1" applyProtection="1">
      <alignment horizontal="left" vertical="top"/>
      <protection locked="0"/>
    </xf>
    <xf numFmtId="0" fontId="10" fillId="0" borderId="0" xfId="37" applyFont="1">
      <alignment/>
      <protection/>
    </xf>
    <xf numFmtId="0" fontId="9" fillId="0" borderId="0" xfId="37" applyFont="1" applyAlignment="1">
      <alignment/>
      <protection/>
    </xf>
    <xf numFmtId="0" fontId="9" fillId="0" borderId="0" xfId="35" applyFont="1" applyAlignment="1">
      <alignment wrapText="1"/>
      <protection/>
    </xf>
    <xf numFmtId="0" fontId="9" fillId="0" borderId="10" xfId="37" applyFont="1" applyBorder="1" applyAlignment="1">
      <alignment horizontal="center" vertical="center" wrapText="1"/>
      <protection/>
    </xf>
    <xf numFmtId="0" fontId="9" fillId="0" borderId="10" xfId="37" applyFont="1" applyBorder="1" applyAlignment="1">
      <alignment horizontal="centerContinuous" vertical="center" wrapText="1"/>
      <protection/>
    </xf>
    <xf numFmtId="0" fontId="9" fillId="0" borderId="0" xfId="37" applyFont="1" applyBorder="1" applyAlignment="1">
      <alignment horizontal="center" vertical="center" wrapText="1"/>
      <protection/>
    </xf>
    <xf numFmtId="49" fontId="10" fillId="0" borderId="10" xfId="37" applyNumberFormat="1" applyFont="1" applyBorder="1" applyAlignment="1">
      <alignment horizontal="center" vertical="center" wrapText="1"/>
      <protection/>
    </xf>
    <xf numFmtId="49" fontId="10" fillId="0" borderId="10" xfId="37" applyNumberFormat="1" applyFont="1" applyFill="1" applyBorder="1" applyAlignment="1">
      <alignment horizontal="center" vertical="center" wrapText="1"/>
      <protection/>
    </xf>
    <xf numFmtId="0" fontId="9" fillId="0" borderId="10" xfId="37" applyFont="1" applyBorder="1" applyAlignment="1">
      <alignment vertical="center" wrapText="1"/>
      <protection/>
    </xf>
    <xf numFmtId="0" fontId="10" fillId="0" borderId="0" xfId="37" applyFont="1" applyBorder="1">
      <alignment/>
      <protection/>
    </xf>
    <xf numFmtId="0" fontId="10" fillId="0" borderId="10" xfId="37" applyFont="1" applyBorder="1" applyAlignment="1">
      <alignment vertical="center" wrapText="1"/>
      <protection/>
    </xf>
    <xf numFmtId="0" fontId="10" fillId="0" borderId="10" xfId="37" applyFont="1" applyBorder="1" applyAlignment="1">
      <alignment wrapText="1"/>
      <protection/>
    </xf>
    <xf numFmtId="3" fontId="10" fillId="0" borderId="0" xfId="37" applyNumberFormat="1" applyFont="1" applyBorder="1" applyAlignment="1" applyProtection="1">
      <alignment vertical="center"/>
      <protection locked="0"/>
    </xf>
    <xf numFmtId="0" fontId="9" fillId="0" borderId="0" xfId="37" applyFont="1" applyBorder="1" applyProtection="1">
      <alignment/>
      <protection locked="0"/>
    </xf>
    <xf numFmtId="49" fontId="9" fillId="0" borderId="11" xfId="37" applyNumberFormat="1" applyFont="1" applyBorder="1" applyAlignment="1">
      <alignment horizontal="center" vertical="center" wrapText="1"/>
      <protection/>
    </xf>
    <xf numFmtId="49" fontId="9" fillId="0" borderId="10" xfId="37" applyNumberFormat="1" applyFont="1" applyBorder="1" applyAlignment="1">
      <alignment horizontal="center" vertical="center" wrapText="1"/>
      <protection/>
    </xf>
    <xf numFmtId="49" fontId="10" fillId="0" borderId="10" xfId="37" applyNumberFormat="1" applyFont="1" applyBorder="1" applyAlignment="1">
      <alignment horizontal="center" wrapText="1"/>
      <protection/>
    </xf>
    <xf numFmtId="49" fontId="9" fillId="0" borderId="0" xfId="37" applyNumberFormat="1" applyFont="1" applyBorder="1" applyAlignment="1" applyProtection="1">
      <alignment horizontal="center" wrapText="1"/>
      <protection locked="0"/>
    </xf>
    <xf numFmtId="49" fontId="10" fillId="33" borderId="10" xfId="37" applyNumberFormat="1" applyFont="1" applyFill="1" applyBorder="1" applyAlignment="1">
      <alignment horizontal="center" vertical="center" wrapText="1"/>
      <protection/>
    </xf>
    <xf numFmtId="49" fontId="9" fillId="0" borderId="12" xfId="37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36" applyNumberFormat="1" applyFont="1" applyFill="1" applyBorder="1" applyAlignment="1" applyProtection="1">
      <alignment vertical="center"/>
      <protection locked="0"/>
    </xf>
    <xf numFmtId="1" fontId="10" fillId="35" borderId="10" xfId="36" applyNumberFormat="1" applyFont="1" applyFill="1" applyBorder="1" applyAlignment="1" applyProtection="1">
      <alignment vertical="center"/>
      <protection locked="0"/>
    </xf>
    <xf numFmtId="1" fontId="10" fillId="36" borderId="10" xfId="36" applyNumberFormat="1" applyFont="1" applyFill="1" applyBorder="1" applyAlignment="1" applyProtection="1">
      <alignment vertical="center"/>
      <protection locked="0"/>
    </xf>
    <xf numFmtId="3" fontId="10" fillId="0" borderId="10" xfId="36" applyNumberFormat="1" applyFont="1" applyBorder="1" applyAlignment="1" applyProtection="1">
      <alignment vertical="center"/>
      <protection/>
    </xf>
    <xf numFmtId="3" fontId="10" fillId="0" borderId="10" xfId="36" applyNumberFormat="1" applyFont="1" applyFill="1" applyBorder="1" applyAlignment="1" applyProtection="1">
      <alignment vertical="center"/>
      <protection/>
    </xf>
    <xf numFmtId="1" fontId="9" fillId="34" borderId="10" xfId="36" applyNumberFormat="1" applyFont="1" applyFill="1" applyBorder="1" applyAlignment="1" applyProtection="1">
      <alignment vertical="center"/>
      <protection locked="0"/>
    </xf>
    <xf numFmtId="3" fontId="9" fillId="0" borderId="10" xfId="36" applyNumberFormat="1" applyFont="1" applyBorder="1" applyAlignment="1" applyProtection="1">
      <alignment vertical="center"/>
      <protection/>
    </xf>
    <xf numFmtId="3" fontId="10" fillId="0" borderId="10" xfId="36" applyNumberFormat="1" applyFont="1" applyBorder="1" applyProtection="1">
      <alignment/>
      <protection/>
    </xf>
    <xf numFmtId="1" fontId="10" fillId="35" borderId="10" xfId="35" applyNumberFormat="1" applyFont="1" applyFill="1" applyBorder="1" applyAlignment="1" applyProtection="1">
      <alignment wrapText="1"/>
      <protection locked="0"/>
    </xf>
    <xf numFmtId="3" fontId="10" fillId="0" borderId="10" xfId="35" applyNumberFormat="1" applyFont="1" applyFill="1" applyBorder="1" applyAlignment="1" applyProtection="1">
      <alignment wrapText="1"/>
      <protection/>
    </xf>
    <xf numFmtId="1" fontId="10" fillId="36" borderId="10" xfId="35" applyNumberFormat="1" applyFont="1" applyFill="1" applyBorder="1" applyAlignment="1" applyProtection="1">
      <alignment wrapText="1"/>
      <protection locked="0"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3" fontId="10" fillId="0" borderId="10" xfId="37" applyNumberFormat="1" applyFont="1" applyFill="1" applyBorder="1" applyAlignment="1" applyProtection="1">
      <alignment vertical="center"/>
      <protection/>
    </xf>
    <xf numFmtId="3" fontId="10" fillId="0" borderId="10" xfId="37" applyNumberFormat="1" applyFont="1" applyBorder="1" applyAlignment="1" applyProtection="1">
      <alignment vertical="center"/>
      <protection/>
    </xf>
    <xf numFmtId="1" fontId="10" fillId="35" borderId="10" xfId="37" applyNumberFormat="1" applyFont="1" applyFill="1" applyBorder="1" applyAlignment="1" applyProtection="1">
      <alignment vertical="center"/>
      <protection locked="0"/>
    </xf>
    <xf numFmtId="3" fontId="10" fillId="0" borderId="13" xfId="37" applyNumberFormat="1" applyFont="1" applyBorder="1" applyAlignment="1" applyProtection="1">
      <alignment vertical="center"/>
      <protection/>
    </xf>
    <xf numFmtId="3" fontId="10" fillId="0" borderId="11" xfId="37" applyNumberFormat="1" applyFont="1" applyBorder="1" applyAlignment="1" applyProtection="1">
      <alignment vertical="center"/>
      <protection/>
    </xf>
    <xf numFmtId="1" fontId="9" fillId="34" borderId="14" xfId="36" applyNumberFormat="1" applyFont="1" applyFill="1" applyBorder="1" applyAlignment="1" applyProtection="1">
      <alignment vertical="center"/>
      <protection locked="0"/>
    </xf>
    <xf numFmtId="0" fontId="9" fillId="0" borderId="10" xfId="36" applyFont="1" applyBorder="1" applyAlignment="1" applyProtection="1">
      <alignment vertical="center" wrapText="1"/>
      <protection/>
    </xf>
    <xf numFmtId="0" fontId="9" fillId="0" borderId="10" xfId="36" applyFont="1" applyBorder="1" applyAlignment="1" applyProtection="1">
      <alignment horizontal="left" vertical="center" wrapText="1"/>
      <protection/>
    </xf>
    <xf numFmtId="49" fontId="9" fillId="0" borderId="10" xfId="36" applyNumberFormat="1" applyFont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wrapText="1"/>
      <protection/>
    </xf>
    <xf numFmtId="0" fontId="10" fillId="0" borderId="0" xfId="35" applyFont="1" applyAlignment="1" applyProtection="1">
      <alignment wrapText="1"/>
      <protection/>
    </xf>
    <xf numFmtId="1" fontId="10" fillId="34" borderId="10" xfId="35" applyNumberFormat="1" applyFont="1" applyFill="1" applyBorder="1" applyAlignment="1" applyProtection="1">
      <alignment wrapText="1"/>
      <protection locked="0"/>
    </xf>
    <xf numFmtId="1" fontId="10" fillId="0" borderId="0" xfId="35" applyNumberFormat="1" applyFont="1" applyAlignment="1" applyProtection="1">
      <alignment wrapText="1"/>
      <protection/>
    </xf>
    <xf numFmtId="0" fontId="10" fillId="0" borderId="0" xfId="37" applyFont="1" applyBorder="1" applyProtection="1">
      <alignment/>
      <protection/>
    </xf>
    <xf numFmtId="0" fontId="9" fillId="0" borderId="0" xfId="37" applyFont="1" applyBorder="1" applyAlignment="1">
      <alignment horizontal="centerContinuous" vertical="center" wrapText="1"/>
      <protection/>
    </xf>
    <xf numFmtId="0" fontId="9" fillId="0" borderId="0" xfId="37" applyFont="1" applyBorder="1" applyAlignment="1" applyProtection="1">
      <alignment horizontal="left" vertical="center" wrapText="1"/>
      <protection/>
    </xf>
    <xf numFmtId="0" fontId="8" fillId="0" borderId="0" xfId="34" applyFont="1" applyAlignment="1">
      <alignment horizontal="left" vertical="top" wrapText="1"/>
      <protection/>
    </xf>
    <xf numFmtId="0" fontId="8" fillId="0" borderId="0" xfId="34" applyFont="1" applyAlignment="1">
      <alignment vertical="top" wrapText="1"/>
      <protection/>
    </xf>
    <xf numFmtId="0" fontId="8" fillId="0" borderId="0" xfId="34" applyFont="1" applyAlignment="1">
      <alignment vertical="top"/>
      <protection/>
    </xf>
    <xf numFmtId="0" fontId="4" fillId="0" borderId="0" xfId="34" applyFont="1" applyAlignment="1">
      <alignment vertical="top"/>
      <protection/>
    </xf>
    <xf numFmtId="0" fontId="6" fillId="0" borderId="0" xfId="34" applyFont="1" applyBorder="1" applyAlignment="1" applyProtection="1">
      <alignment vertical="top" wrapText="1"/>
      <protection locked="0"/>
    </xf>
    <xf numFmtId="1" fontId="8" fillId="34" borderId="12" xfId="34" applyNumberFormat="1" applyFont="1" applyFill="1" applyBorder="1" applyAlignment="1" applyProtection="1">
      <alignment vertical="top" wrapText="1"/>
      <protection locked="0"/>
    </xf>
    <xf numFmtId="1" fontId="8" fillId="34" borderId="15" xfId="34" applyNumberFormat="1" applyFont="1" applyFill="1" applyBorder="1" applyAlignment="1" applyProtection="1">
      <alignment vertical="top" wrapText="1"/>
      <protection locked="0"/>
    </xf>
    <xf numFmtId="1" fontId="8" fillId="36" borderId="15" xfId="34" applyNumberFormat="1" applyFont="1" applyFill="1" applyBorder="1" applyAlignment="1" applyProtection="1">
      <alignment vertical="top" wrapText="1"/>
      <protection locked="0"/>
    </xf>
    <xf numFmtId="1" fontId="8" fillId="0" borderId="15" xfId="34" applyNumberFormat="1" applyFont="1" applyBorder="1" applyAlignment="1" applyProtection="1">
      <alignment vertical="top" wrapText="1"/>
      <protection/>
    </xf>
    <xf numFmtId="1" fontId="8" fillId="0" borderId="12" xfId="34" applyNumberFormat="1" applyFont="1" applyBorder="1" applyAlignment="1" applyProtection="1">
      <alignment vertical="top" wrapText="1"/>
      <protection/>
    </xf>
    <xf numFmtId="1" fontId="8" fillId="0" borderId="15" xfId="34" applyNumberFormat="1" applyFont="1" applyFill="1" applyBorder="1" applyAlignment="1" applyProtection="1">
      <alignment vertical="top" wrapText="1"/>
      <protection/>
    </xf>
    <xf numFmtId="1" fontId="4" fillId="0" borderId="0" xfId="34" applyNumberFormat="1" applyFont="1" applyAlignment="1">
      <alignment vertical="top"/>
      <protection/>
    </xf>
    <xf numFmtId="1" fontId="8" fillId="35" borderId="15" xfId="34" applyNumberFormat="1" applyFont="1" applyFill="1" applyBorder="1" applyAlignment="1" applyProtection="1">
      <alignment vertical="top" wrapText="1"/>
      <protection locked="0"/>
    </xf>
    <xf numFmtId="1" fontId="8" fillId="0" borderId="16" xfId="34" applyNumberFormat="1" applyFont="1" applyBorder="1" applyAlignment="1" applyProtection="1">
      <alignment vertical="top" wrapText="1"/>
      <protection/>
    </xf>
    <xf numFmtId="1" fontId="8" fillId="36" borderId="17" xfId="34" applyNumberFormat="1" applyFont="1" applyFill="1" applyBorder="1" applyAlignment="1" applyProtection="1">
      <alignment vertical="top" wrapText="1"/>
      <protection locked="0"/>
    </xf>
    <xf numFmtId="1" fontId="8" fillId="0" borderId="18" xfId="34" applyNumberFormat="1" applyFont="1" applyBorder="1" applyAlignment="1" applyProtection="1">
      <alignment vertical="top" wrapText="1"/>
      <protection/>
    </xf>
    <xf numFmtId="1" fontId="6" fillId="0" borderId="15" xfId="34" applyNumberFormat="1" applyFont="1" applyBorder="1" applyAlignment="1" applyProtection="1">
      <alignment vertical="top" wrapText="1"/>
      <protection/>
    </xf>
    <xf numFmtId="1" fontId="15" fillId="37" borderId="10" xfId="0" applyNumberFormat="1" applyFont="1" applyFill="1" applyBorder="1" applyAlignment="1" applyProtection="1">
      <alignment vertical="top"/>
      <protection/>
    </xf>
    <xf numFmtId="1" fontId="6" fillId="0" borderId="19" xfId="34" applyNumberFormat="1" applyFont="1" applyBorder="1" applyAlignment="1" applyProtection="1">
      <alignment vertical="top" wrapText="1"/>
      <protection/>
    </xf>
    <xf numFmtId="1" fontId="8" fillId="0" borderId="20" xfId="34" applyNumberFormat="1" applyFont="1" applyBorder="1" applyAlignment="1" applyProtection="1">
      <alignment vertical="top" wrapText="1"/>
      <protection/>
    </xf>
    <xf numFmtId="0" fontId="6" fillId="0" borderId="0" xfId="34" applyFont="1" applyBorder="1" applyAlignment="1">
      <alignment vertical="top" wrapText="1"/>
      <protection/>
    </xf>
    <xf numFmtId="49" fontId="6" fillId="0" borderId="0" xfId="34" applyNumberFormat="1" applyFont="1" applyBorder="1" applyAlignment="1">
      <alignment vertical="top" wrapText="1"/>
      <protection/>
    </xf>
    <xf numFmtId="1" fontId="8" fillId="0" borderId="0" xfId="34" applyNumberFormat="1" applyFont="1" applyBorder="1" applyAlignment="1">
      <alignment vertical="top" wrapText="1"/>
      <protection/>
    </xf>
    <xf numFmtId="0" fontId="4" fillId="0" borderId="0" xfId="34" applyFont="1" applyAlignment="1" applyProtection="1">
      <alignment vertical="top" wrapText="1"/>
      <protection locked="0"/>
    </xf>
    <xf numFmtId="0" fontId="8" fillId="0" borderId="0" xfId="34" applyFont="1" applyAlignment="1" applyProtection="1">
      <alignment horizontal="left" vertical="top" wrapText="1"/>
      <protection locked="0"/>
    </xf>
    <xf numFmtId="0" fontId="8" fillId="0" borderId="0" xfId="34" applyFont="1" applyAlignment="1" applyProtection="1">
      <alignment vertical="top" wrapText="1"/>
      <protection locked="0"/>
    </xf>
    <xf numFmtId="0" fontId="8" fillId="0" borderId="0" xfId="34" applyFont="1" applyAlignment="1" applyProtection="1">
      <alignment vertical="top"/>
      <protection locked="0"/>
    </xf>
    <xf numFmtId="0" fontId="4" fillId="0" borderId="0" xfId="34" applyFont="1" applyBorder="1" applyAlignment="1" applyProtection="1">
      <alignment vertical="top" wrapText="1"/>
      <protection locked="0"/>
    </xf>
    <xf numFmtId="0" fontId="4" fillId="0" borderId="0" xfId="34" applyFont="1" applyAlignment="1" applyProtection="1">
      <alignment horizontal="left" vertical="top" wrapText="1"/>
      <protection locked="0"/>
    </xf>
    <xf numFmtId="0" fontId="4" fillId="0" borderId="0" xfId="34" applyFont="1" applyAlignment="1" applyProtection="1">
      <alignment vertical="top"/>
      <protection locked="0"/>
    </xf>
    <xf numFmtId="1" fontId="4" fillId="0" borderId="0" xfId="34" applyNumberFormat="1" applyFont="1" applyAlignment="1" applyProtection="1">
      <alignment vertical="top" wrapText="1"/>
      <protection locked="0"/>
    </xf>
    <xf numFmtId="0" fontId="9" fillId="0" borderId="13" xfId="37" applyFont="1" applyBorder="1" applyAlignment="1">
      <alignment horizontal="centerContinuous" vertical="center" wrapText="1"/>
      <protection/>
    </xf>
    <xf numFmtId="0" fontId="9" fillId="0" borderId="21" xfId="37" applyFont="1" applyBorder="1" applyAlignment="1">
      <alignment horizontal="centerContinuous" vertical="center" wrapText="1"/>
      <protection/>
    </xf>
    <xf numFmtId="0" fontId="9" fillId="0" borderId="11" xfId="37" applyFont="1" applyBorder="1" applyAlignment="1">
      <alignment horizontal="centerContinuous" vertical="center" wrapText="1"/>
      <protection/>
    </xf>
    <xf numFmtId="0" fontId="9" fillId="33" borderId="13" xfId="37" applyFont="1" applyFill="1" applyBorder="1" applyAlignment="1">
      <alignment horizontal="centerContinuous" vertical="center" wrapText="1"/>
      <protection/>
    </xf>
    <xf numFmtId="0" fontId="9" fillId="33" borderId="11" xfId="37" applyFont="1" applyFill="1" applyBorder="1" applyAlignment="1">
      <alignment horizontal="centerContinuous" vertical="center" wrapText="1"/>
      <protection/>
    </xf>
    <xf numFmtId="1" fontId="10" fillId="33" borderId="12" xfId="37" applyNumberFormat="1" applyFont="1" applyFill="1" applyBorder="1" applyAlignment="1" applyProtection="1">
      <alignment vertical="center"/>
      <protection locked="0"/>
    </xf>
    <xf numFmtId="1" fontId="10" fillId="33" borderId="22" xfId="37" applyNumberFormat="1" applyFont="1" applyFill="1" applyBorder="1" applyAlignment="1" applyProtection="1">
      <alignment vertical="center"/>
      <protection locked="0"/>
    </xf>
    <xf numFmtId="1" fontId="10" fillId="33" borderId="14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0" fontId="9" fillId="0" borderId="13" xfId="37" applyFont="1" applyBorder="1" applyAlignment="1">
      <alignment horizontal="left" vertical="center" wrapText="1"/>
      <protection/>
    </xf>
    <xf numFmtId="1" fontId="10" fillId="0" borderId="12" xfId="37" applyNumberFormat="1" applyFont="1" applyFill="1" applyBorder="1" applyAlignment="1" applyProtection="1">
      <alignment vertical="center"/>
      <protection locked="0"/>
    </xf>
    <xf numFmtId="3" fontId="10" fillId="0" borderId="0" xfId="37" applyNumberFormat="1" applyFont="1" applyBorder="1" applyProtection="1">
      <alignment/>
      <protection/>
    </xf>
    <xf numFmtId="0" fontId="9" fillId="0" borderId="12" xfId="37" applyFont="1" applyBorder="1" applyAlignment="1">
      <alignment horizontal="centerContinuous" vertical="center" wrapText="1"/>
      <protection/>
    </xf>
    <xf numFmtId="0" fontId="9" fillId="0" borderId="14" xfId="37" applyFont="1" applyBorder="1" applyAlignment="1">
      <alignment horizontal="centerContinuous" vertical="center" wrapText="1"/>
      <protection/>
    </xf>
    <xf numFmtId="0" fontId="9" fillId="0" borderId="16" xfId="37" applyFont="1" applyBorder="1" applyAlignment="1">
      <alignment horizontal="left" vertical="center" wrapText="1"/>
      <protection/>
    </xf>
    <xf numFmtId="0" fontId="9" fillId="0" borderId="11" xfId="37" applyFont="1" applyBorder="1" applyAlignment="1">
      <alignment horizontal="center" vertical="center" wrapText="1"/>
      <protection/>
    </xf>
    <xf numFmtId="0" fontId="9" fillId="0" borderId="11" xfId="37" applyFont="1" applyFill="1" applyBorder="1" applyAlignment="1">
      <alignment horizontal="center" vertical="center" wrapText="1"/>
      <protection/>
    </xf>
    <xf numFmtId="0" fontId="9" fillId="0" borderId="23" xfId="37" applyFont="1" applyBorder="1" applyAlignment="1">
      <alignment horizontal="centerContinuous" vertical="center" wrapText="1"/>
      <protection/>
    </xf>
    <xf numFmtId="0" fontId="9" fillId="33" borderId="21" xfId="37" applyFont="1" applyFill="1" applyBorder="1" applyAlignment="1">
      <alignment horizontal="center" vertical="center" wrapText="1"/>
      <protection/>
    </xf>
    <xf numFmtId="0" fontId="9" fillId="0" borderId="16" xfId="37" applyFont="1" applyBorder="1" applyAlignment="1">
      <alignment horizontal="centerContinuous" vertical="center" wrapText="1"/>
      <protection/>
    </xf>
    <xf numFmtId="0" fontId="9" fillId="0" borderId="17" xfId="37" applyFont="1" applyBorder="1" applyAlignment="1">
      <alignment horizontal="center" vertical="center" wrapText="1"/>
      <protection/>
    </xf>
    <xf numFmtId="0" fontId="9" fillId="0" borderId="24" xfId="37" applyFont="1" applyBorder="1" applyAlignment="1">
      <alignment horizontal="centerContinuous" vertical="center" wrapText="1"/>
      <protection/>
    </xf>
    <xf numFmtId="0" fontId="9" fillId="0" borderId="25" xfId="37" applyFont="1" applyBorder="1" applyAlignment="1">
      <alignment horizontal="centerContinuous" vertical="center" wrapText="1"/>
      <protection/>
    </xf>
    <xf numFmtId="49" fontId="9" fillId="0" borderId="16" xfId="37" applyNumberFormat="1" applyFont="1" applyBorder="1" applyAlignment="1">
      <alignment horizontal="centerContinuous" vertical="center" wrapText="1"/>
      <protection/>
    </xf>
    <xf numFmtId="49" fontId="9" fillId="0" borderId="17" xfId="37" applyNumberFormat="1" applyFont="1" applyBorder="1" applyAlignment="1">
      <alignment horizontal="centerContinuous" vertical="center" wrapText="1"/>
      <protection/>
    </xf>
    <xf numFmtId="0" fontId="6" fillId="0" borderId="0" xfId="34" applyFont="1" applyBorder="1" applyAlignment="1" applyProtection="1">
      <alignment horizontal="left" vertical="top" wrapText="1"/>
      <protection locked="0"/>
    </xf>
    <xf numFmtId="0" fontId="6" fillId="0" borderId="0" xfId="34" applyFont="1" applyBorder="1" applyAlignment="1" applyProtection="1">
      <alignment horizontal="centerContinuous" vertical="top" wrapText="1"/>
      <protection locked="0"/>
    </xf>
    <xf numFmtId="0" fontId="6" fillId="0" borderId="0" xfId="34" applyFont="1" applyAlignment="1" applyProtection="1">
      <alignment horizontal="left" vertical="top" wrapText="1"/>
      <protection locked="0"/>
    </xf>
    <xf numFmtId="0" fontId="8" fillId="0" borderId="0" xfId="34" applyFont="1" applyBorder="1" applyAlignment="1" applyProtection="1">
      <alignment horizontal="centerContinuous" vertical="top" wrapText="1"/>
      <protection locked="0"/>
    </xf>
    <xf numFmtId="0" fontId="6" fillId="0" borderId="0" xfId="34" applyFont="1" applyAlignment="1" applyProtection="1">
      <alignment horizontal="center" vertical="top" wrapText="1"/>
      <protection locked="0"/>
    </xf>
    <xf numFmtId="0" fontId="8" fillId="0" borderId="0" xfId="34" applyFont="1" applyAlignment="1" applyProtection="1">
      <alignment horizontal="left" vertical="top"/>
      <protection locked="0"/>
    </xf>
    <xf numFmtId="0" fontId="6" fillId="0" borderId="0" xfId="34" applyFont="1" applyBorder="1" applyAlignment="1" applyProtection="1">
      <alignment horizontal="center" vertical="top"/>
      <protection locked="0"/>
    </xf>
    <xf numFmtId="0" fontId="6" fillId="0" borderId="0" xfId="35" applyFont="1" applyAlignment="1" applyProtection="1">
      <alignment wrapText="1"/>
      <protection locked="0"/>
    </xf>
    <xf numFmtId="0" fontId="6" fillId="0" borderId="26" xfId="34" applyFont="1" applyBorder="1" applyAlignment="1" applyProtection="1">
      <alignment horizontal="center" vertical="center"/>
      <protection/>
    </xf>
    <xf numFmtId="0" fontId="6" fillId="0" borderId="27" xfId="34" applyFont="1" applyBorder="1" applyAlignment="1" applyProtection="1">
      <alignment horizontal="center" vertical="top" wrapText="1"/>
      <protection/>
    </xf>
    <xf numFmtId="14" fontId="6" fillId="0" borderId="27" xfId="34" applyNumberFormat="1" applyFont="1" applyBorder="1" applyAlignment="1" applyProtection="1">
      <alignment horizontal="center" vertical="top" wrapText="1"/>
      <protection/>
    </xf>
    <xf numFmtId="49" fontId="6" fillId="0" borderId="27" xfId="34" applyNumberFormat="1" applyFont="1" applyBorder="1" applyAlignment="1" applyProtection="1">
      <alignment horizontal="center" vertical="center" wrapText="1"/>
      <protection/>
    </xf>
    <xf numFmtId="14" fontId="6" fillId="0" borderId="28" xfId="34" applyNumberFormat="1" applyFont="1" applyBorder="1" applyAlignment="1" applyProtection="1">
      <alignment horizontal="center" vertical="top" wrapText="1"/>
      <protection/>
    </xf>
    <xf numFmtId="0" fontId="6" fillId="0" borderId="29" xfId="34" applyFont="1" applyBorder="1" applyAlignment="1" applyProtection="1">
      <alignment horizontal="center" vertical="center" wrapText="1"/>
      <protection/>
    </xf>
    <xf numFmtId="0" fontId="6" fillId="0" borderId="10" xfId="34" applyFont="1" applyBorder="1" applyAlignment="1" applyProtection="1">
      <alignment horizontal="center" vertical="top" wrapText="1"/>
      <protection/>
    </xf>
    <xf numFmtId="49" fontId="6" fillId="0" borderId="10" xfId="34" applyNumberFormat="1" applyFont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center" vertical="top" wrapText="1"/>
      <protection/>
    </xf>
    <xf numFmtId="49" fontId="6" fillId="0" borderId="10" xfId="34" applyNumberFormat="1" applyFont="1" applyBorder="1" applyAlignment="1" applyProtection="1">
      <alignment horizontal="right" vertical="top" wrapText="1"/>
      <protection/>
    </xf>
    <xf numFmtId="0" fontId="8" fillId="0" borderId="10" xfId="34" applyFont="1" applyBorder="1" applyAlignment="1" applyProtection="1">
      <alignment vertical="top" wrapText="1"/>
      <protection/>
    </xf>
    <xf numFmtId="0" fontId="8" fillId="0" borderId="12" xfId="34" applyFont="1" applyBorder="1" applyAlignment="1" applyProtection="1">
      <alignment vertical="top" wrapText="1"/>
      <protection/>
    </xf>
    <xf numFmtId="49" fontId="6" fillId="33" borderId="16" xfId="34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5" fillId="37" borderId="29" xfId="34" applyFont="1" applyFill="1" applyBorder="1" applyAlignment="1" applyProtection="1">
      <alignment vertical="top" wrapText="1"/>
      <protection/>
    </xf>
    <xf numFmtId="0" fontId="8" fillId="0" borderId="10" xfId="34" applyFont="1" applyBorder="1" applyAlignment="1" applyProtection="1">
      <alignment horizontal="right" vertical="top" wrapText="1"/>
      <protection/>
    </xf>
    <xf numFmtId="0" fontId="15" fillId="37" borderId="10" xfId="34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4" applyNumberFormat="1" applyFont="1" applyBorder="1" applyAlignment="1" applyProtection="1">
      <alignment horizontal="right" vertical="top" wrapText="1"/>
      <protection/>
    </xf>
    <xf numFmtId="1" fontId="4" fillId="0" borderId="10" xfId="34" applyNumberFormat="1" applyFont="1" applyBorder="1" applyAlignment="1" applyProtection="1">
      <alignment horizontal="right" vertical="top" wrapText="1"/>
      <protection/>
    </xf>
    <xf numFmtId="0" fontId="15" fillId="37" borderId="10" xfId="34" applyFont="1" applyFill="1" applyBorder="1" applyAlignment="1" applyProtection="1">
      <alignment vertical="top"/>
      <protection/>
    </xf>
    <xf numFmtId="49" fontId="4" fillId="0" borderId="10" xfId="34" applyNumberFormat="1" applyFont="1" applyFill="1" applyBorder="1" applyAlignment="1" applyProtection="1">
      <alignment horizontal="right" vertical="top" wrapText="1"/>
      <protection/>
    </xf>
    <xf numFmtId="1" fontId="5" fillId="0" borderId="10" xfId="34" applyNumberFormat="1" applyFont="1" applyBorder="1" applyAlignment="1" applyProtection="1">
      <alignment horizontal="right" vertical="top" wrapText="1"/>
      <protection/>
    </xf>
    <xf numFmtId="1" fontId="7" fillId="0" borderId="12" xfId="34" applyNumberFormat="1" applyFont="1" applyBorder="1" applyAlignment="1" applyProtection="1">
      <alignment horizontal="right"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4" applyNumberFormat="1" applyFont="1" applyBorder="1" applyAlignment="1" applyProtection="1">
      <alignment horizontal="right" vertical="top" wrapText="1"/>
      <protection/>
    </xf>
    <xf numFmtId="49" fontId="5" fillId="0" borderId="10" xfId="34" applyNumberFormat="1" applyFont="1" applyFill="1" applyBorder="1" applyAlignment="1" applyProtection="1">
      <alignment horizontal="right" vertical="top" wrapText="1"/>
      <protection/>
    </xf>
    <xf numFmtId="1" fontId="15" fillId="37" borderId="10" xfId="34" applyNumberFormat="1" applyFont="1" applyFill="1" applyBorder="1" applyAlignment="1" applyProtection="1">
      <alignment vertical="top" wrapText="1"/>
      <protection/>
    </xf>
    <xf numFmtId="1" fontId="8" fillId="0" borderId="10" xfId="34" applyNumberFormat="1" applyFont="1" applyBorder="1" applyAlignment="1" applyProtection="1">
      <alignment vertical="top" wrapText="1"/>
      <protection/>
    </xf>
    <xf numFmtId="1" fontId="15" fillId="37" borderId="10" xfId="34" applyNumberFormat="1" applyFont="1" applyFill="1" applyBorder="1" applyAlignment="1" applyProtection="1">
      <alignment vertical="top"/>
      <protection/>
    </xf>
    <xf numFmtId="1" fontId="3" fillId="0" borderId="16" xfId="34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4" applyNumberFormat="1" applyFont="1" applyBorder="1" applyAlignment="1" applyProtection="1">
      <alignment horizontal="right" vertical="top" wrapText="1"/>
      <protection/>
    </xf>
    <xf numFmtId="1" fontId="6" fillId="0" borderId="16" xfId="34" applyNumberFormat="1" applyFont="1" applyBorder="1" applyAlignment="1" applyProtection="1">
      <alignment horizontal="right" vertical="top" wrapText="1"/>
      <protection/>
    </xf>
    <xf numFmtId="0" fontId="15" fillId="37" borderId="10" xfId="0" applyFont="1" applyFill="1" applyBorder="1" applyAlignment="1" applyProtection="1">
      <alignment vertical="top"/>
      <protection/>
    </xf>
    <xf numFmtId="49" fontId="4" fillId="0" borderId="12" xfId="34" applyNumberFormat="1" applyFont="1" applyBorder="1" applyAlignment="1" applyProtection="1">
      <alignment horizontal="right"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5" fillId="37" borderId="10" xfId="34" applyNumberFormat="1" applyFont="1" applyFill="1" applyBorder="1" applyAlignment="1" applyProtection="1">
      <alignment vertical="top"/>
      <protection/>
    </xf>
    <xf numFmtId="0" fontId="15" fillId="37" borderId="29" xfId="34" applyNumberFormat="1" applyFont="1" applyFill="1" applyBorder="1" applyAlignment="1" applyProtection="1">
      <alignment vertical="top" wrapText="1"/>
      <protection/>
    </xf>
    <xf numFmtId="49" fontId="3" fillId="0" borderId="10" xfId="34" applyNumberFormat="1" applyFont="1" applyFill="1" applyBorder="1" applyAlignment="1" applyProtection="1">
      <alignment horizontal="right" vertical="top" wrapText="1"/>
      <protection/>
    </xf>
    <xf numFmtId="1" fontId="6" fillId="0" borderId="10" xfId="34" applyNumberFormat="1" applyFont="1" applyBorder="1" applyAlignment="1" applyProtection="1">
      <alignment horizontal="right" vertical="top" wrapText="1"/>
      <protection/>
    </xf>
    <xf numFmtId="1" fontId="8" fillId="0" borderId="10" xfId="34" applyNumberFormat="1" applyFont="1" applyBorder="1" applyAlignment="1" applyProtection="1">
      <alignment horizontal="right" vertical="top" wrapText="1"/>
      <protection/>
    </xf>
    <xf numFmtId="1" fontId="5" fillId="0" borderId="13" xfId="34" applyNumberFormat="1" applyFont="1" applyBorder="1" applyAlignment="1" applyProtection="1">
      <alignment horizontal="right" vertical="top" wrapText="1"/>
      <protection/>
    </xf>
    <xf numFmtId="1" fontId="4" fillId="0" borderId="16" xfId="34" applyNumberFormat="1" applyFont="1" applyBorder="1" applyAlignment="1" applyProtection="1">
      <alignment horizontal="right" vertical="top" wrapText="1"/>
      <protection/>
    </xf>
    <xf numFmtId="1" fontId="8" fillId="0" borderId="30" xfId="34" applyNumberFormat="1" applyFont="1" applyBorder="1" applyAlignment="1" applyProtection="1">
      <alignment vertical="top" wrapText="1"/>
      <protection/>
    </xf>
    <xf numFmtId="1" fontId="8" fillId="0" borderId="31" xfId="34" applyNumberFormat="1" applyFont="1" applyBorder="1" applyAlignment="1" applyProtection="1">
      <alignment vertical="top" wrapText="1"/>
      <protection/>
    </xf>
    <xf numFmtId="1" fontId="4" fillId="0" borderId="23" xfId="34" applyNumberFormat="1" applyFont="1" applyBorder="1" applyAlignment="1" applyProtection="1">
      <alignment horizontal="right" vertical="top" wrapText="1"/>
      <protection/>
    </xf>
    <xf numFmtId="1" fontId="8" fillId="0" borderId="32" xfId="34" applyNumberFormat="1" applyFont="1" applyBorder="1" applyAlignment="1" applyProtection="1">
      <alignment vertical="top" wrapText="1"/>
      <protection/>
    </xf>
    <xf numFmtId="1" fontId="8" fillId="0" borderId="33" xfId="34" applyNumberFormat="1" applyFont="1" applyBorder="1" applyAlignment="1" applyProtection="1">
      <alignment vertical="top" wrapText="1"/>
      <protection/>
    </xf>
    <xf numFmtId="1" fontId="5" fillId="0" borderId="11" xfId="34" applyNumberFormat="1" applyFont="1" applyBorder="1" applyAlignment="1" applyProtection="1">
      <alignment horizontal="right" vertical="top" wrapText="1"/>
      <protection/>
    </xf>
    <xf numFmtId="1" fontId="5" fillId="33" borderId="10" xfId="34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5" xfId="0" applyNumberFormat="1" applyFont="1" applyBorder="1" applyAlignment="1" applyProtection="1">
      <alignment vertical="top"/>
      <protection/>
    </xf>
    <xf numFmtId="49" fontId="3" fillId="0" borderId="10" xfId="34" applyNumberFormat="1" applyFont="1" applyBorder="1" applyAlignment="1" applyProtection="1">
      <alignment horizontal="right" vertical="top" wrapText="1"/>
      <protection/>
    </xf>
    <xf numFmtId="49" fontId="3" fillId="0" borderId="36" xfId="34" applyNumberFormat="1" applyFont="1" applyBorder="1" applyAlignment="1" applyProtection="1">
      <alignment horizontal="right" vertical="top" wrapText="1"/>
      <protection/>
    </xf>
    <xf numFmtId="1" fontId="3" fillId="0" borderId="36" xfId="34" applyNumberFormat="1" applyFont="1" applyBorder="1" applyAlignment="1" applyProtection="1">
      <alignment horizontal="right" vertical="top" wrapText="1"/>
      <protection/>
    </xf>
    <xf numFmtId="0" fontId="4" fillId="0" borderId="0" xfId="34" applyFont="1" applyAlignment="1" applyProtection="1">
      <alignment vertical="top"/>
      <protection/>
    </xf>
    <xf numFmtId="1" fontId="4" fillId="0" borderId="0" xfId="34" applyNumberFormat="1" applyFont="1" applyAlignment="1" applyProtection="1">
      <alignment vertical="top"/>
      <protection/>
    </xf>
    <xf numFmtId="0" fontId="9" fillId="0" borderId="10" xfId="36" applyFont="1" applyBorder="1" applyAlignment="1" applyProtection="1">
      <alignment horizontal="center" vertical="center" wrapText="1"/>
      <protection/>
    </xf>
    <xf numFmtId="0" fontId="9" fillId="0" borderId="14" xfId="36" applyFont="1" applyBorder="1" applyAlignment="1" applyProtection="1">
      <alignment horizontal="center" vertical="center" wrapText="1"/>
      <protection/>
    </xf>
    <xf numFmtId="0" fontId="9" fillId="0" borderId="12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vertical="center" wrapText="1"/>
      <protection/>
    </xf>
    <xf numFmtId="0" fontId="10" fillId="0" borderId="10" xfId="36" applyFont="1" applyFill="1" applyBorder="1" applyProtection="1">
      <alignment/>
      <protection/>
    </xf>
    <xf numFmtId="0" fontId="10" fillId="0" borderId="10" xfId="36" applyFont="1" applyBorder="1" applyAlignment="1" applyProtection="1">
      <alignment vertical="center" wrapText="1"/>
      <protection/>
    </xf>
    <xf numFmtId="3" fontId="10" fillId="0" borderId="10" xfId="36" applyNumberFormat="1" applyFont="1" applyBorder="1" applyAlignment="1" applyProtection="1">
      <alignment horizontal="center" vertical="center"/>
      <protection/>
    </xf>
    <xf numFmtId="0" fontId="10" fillId="0" borderId="10" xfId="36" applyFont="1" applyFill="1" applyBorder="1" applyAlignment="1" applyProtection="1">
      <alignment vertical="center" wrapText="1"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3" fontId="11" fillId="0" borderId="10" xfId="36" applyNumberFormat="1" applyFont="1" applyBorder="1" applyAlignment="1" applyProtection="1">
      <alignment horizontal="center" vertical="center"/>
      <protection/>
    </xf>
    <xf numFmtId="0" fontId="10" fillId="0" borderId="10" xfId="36" applyFont="1" applyBorder="1" applyAlignment="1" applyProtection="1">
      <alignment wrapText="1"/>
      <protection/>
    </xf>
    <xf numFmtId="0" fontId="10" fillId="0" borderId="14" xfId="36" applyFont="1" applyBorder="1" applyAlignment="1" applyProtection="1">
      <alignment horizontal="center" vertical="center" wrapText="1"/>
      <protection/>
    </xf>
    <xf numFmtId="0" fontId="11" fillId="0" borderId="14" xfId="36" applyFont="1" applyBorder="1" applyAlignment="1" applyProtection="1">
      <alignment horizontal="center" vertical="center" wrapText="1"/>
      <protection/>
    </xf>
    <xf numFmtId="0" fontId="11" fillId="0" borderId="14" xfId="36" applyFont="1" applyBorder="1" applyAlignment="1" applyProtection="1">
      <alignment horizontal="center" wrapText="1"/>
      <protection/>
    </xf>
    <xf numFmtId="0" fontId="12" fillId="0" borderId="10" xfId="36" applyFont="1" applyBorder="1" applyAlignment="1" applyProtection="1">
      <alignment vertical="center" wrapText="1"/>
      <protection/>
    </xf>
    <xf numFmtId="0" fontId="10" fillId="0" borderId="29" xfId="36" applyFont="1" applyBorder="1" applyAlignment="1" applyProtection="1">
      <alignment vertical="center" wrapText="1"/>
      <protection/>
    </xf>
    <xf numFmtId="49" fontId="10" fillId="0" borderId="14" xfId="36" applyNumberFormat="1" applyFont="1" applyBorder="1" applyAlignment="1" applyProtection="1">
      <alignment horizontal="center" vertical="center" wrapText="1"/>
      <protection/>
    </xf>
    <xf numFmtId="0" fontId="10" fillId="0" borderId="22" xfId="36" applyFont="1" applyBorder="1" applyAlignment="1" applyProtection="1">
      <alignment vertical="center" wrapText="1"/>
      <protection/>
    </xf>
    <xf numFmtId="0" fontId="9" fillId="0" borderId="12" xfId="36" applyFont="1" applyBorder="1" applyAlignment="1" applyProtection="1">
      <alignment vertical="center" wrapText="1"/>
      <protection/>
    </xf>
    <xf numFmtId="0" fontId="13" fillId="0" borderId="10" xfId="36" applyFont="1" applyBorder="1" applyAlignment="1" applyProtection="1">
      <alignment vertical="center" wrapText="1"/>
      <protection/>
    </xf>
    <xf numFmtId="0" fontId="10" fillId="0" borderId="0" xfId="36" applyFont="1" applyBorder="1" applyAlignment="1" applyProtection="1">
      <alignment wrapText="1"/>
      <protection/>
    </xf>
    <xf numFmtId="1" fontId="10" fillId="0" borderId="10" xfId="36" applyNumberFormat="1" applyFont="1" applyBorder="1" applyAlignment="1" applyProtection="1">
      <alignment vertical="center"/>
      <protection/>
    </xf>
    <xf numFmtId="1" fontId="8" fillId="38" borderId="15" xfId="34" applyNumberFormat="1" applyFont="1" applyFill="1" applyBorder="1" applyAlignment="1" applyProtection="1">
      <alignment vertical="top" wrapText="1"/>
      <protection locked="0"/>
    </xf>
    <xf numFmtId="1" fontId="8" fillId="38" borderId="12" xfId="34" applyNumberFormat="1" applyFont="1" applyFill="1" applyBorder="1" applyAlignment="1" applyProtection="1">
      <alignment vertical="top" wrapText="1"/>
      <protection locked="0"/>
    </xf>
    <xf numFmtId="0" fontId="10" fillId="0" borderId="0" xfId="35" applyFont="1" applyAlignment="1" applyProtection="1">
      <alignment wrapText="1"/>
      <protection locked="0"/>
    </xf>
    <xf numFmtId="0" fontId="10" fillId="0" borderId="0" xfId="35" applyFont="1" applyFill="1" applyAlignment="1" applyProtection="1">
      <alignment wrapText="1"/>
      <protection locked="0"/>
    </xf>
    <xf numFmtId="0" fontId="9" fillId="0" borderId="0" xfId="35" applyFont="1" applyBorder="1" applyAlignment="1" applyProtection="1">
      <alignment horizontal="centerContinuous" vertical="center" wrapText="1"/>
      <protection locked="0"/>
    </xf>
    <xf numFmtId="0" fontId="9" fillId="0" borderId="0" xfId="35" applyFont="1" applyFill="1" applyBorder="1" applyAlignment="1" applyProtection="1">
      <alignment horizontal="centerContinuous" vertical="center" wrapText="1"/>
      <protection locked="0"/>
    </xf>
    <xf numFmtId="1" fontId="10" fillId="0" borderId="0" xfId="35" applyNumberFormat="1" applyFont="1" applyBorder="1" applyAlignment="1" applyProtection="1">
      <alignment wrapText="1"/>
      <protection/>
    </xf>
    <xf numFmtId="0" fontId="10" fillId="0" borderId="0" xfId="35" applyFont="1" applyAlignment="1" applyProtection="1">
      <alignment horizontal="centerContinuous" wrapText="1"/>
      <protection/>
    </xf>
    <xf numFmtId="0" fontId="10" fillId="0" borderId="0" xfId="35" applyFont="1" applyAlignment="1" applyProtection="1">
      <alignment horizontal="center" wrapText="1"/>
      <protection/>
    </xf>
    <xf numFmtId="0" fontId="9" fillId="0" borderId="0" xfId="35" applyFont="1" applyAlignment="1" applyProtection="1">
      <alignment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14" fontId="9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center" wrapText="1"/>
      <protection/>
    </xf>
    <xf numFmtId="49" fontId="9" fillId="0" borderId="10" xfId="35" applyNumberFormat="1" applyFont="1" applyFill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wrapText="1"/>
      <protection/>
    </xf>
    <xf numFmtId="49" fontId="11" fillId="0" borderId="10" xfId="35" applyNumberFormat="1" applyFont="1" applyBorder="1" applyAlignment="1" applyProtection="1">
      <alignment wrapText="1"/>
      <protection/>
    </xf>
    <xf numFmtId="0" fontId="10" fillId="0" borderId="10" xfId="35" applyFont="1" applyBorder="1" applyAlignment="1" applyProtection="1">
      <alignment wrapText="1"/>
      <protection/>
    </xf>
    <xf numFmtId="49" fontId="10" fillId="0" borderId="10" xfId="35" applyNumberFormat="1" applyFont="1" applyBorder="1" applyAlignment="1" applyProtection="1">
      <alignment horizontal="center" wrapText="1"/>
      <protection/>
    </xf>
    <xf numFmtId="0" fontId="10" fillId="0" borderId="10" xfId="35" applyFont="1" applyFill="1" applyBorder="1" applyAlignment="1" applyProtection="1">
      <alignment wrapText="1"/>
      <protection/>
    </xf>
    <xf numFmtId="49" fontId="10" fillId="0" borderId="10" xfId="35" applyNumberFormat="1" applyFont="1" applyFill="1" applyBorder="1" applyAlignment="1" applyProtection="1">
      <alignment horizontal="center" wrapText="1"/>
      <protection/>
    </xf>
    <xf numFmtId="0" fontId="9" fillId="0" borderId="10" xfId="35" applyFont="1" applyBorder="1" applyAlignment="1" applyProtection="1">
      <alignment horizontal="right" wrapText="1"/>
      <protection/>
    </xf>
    <xf numFmtId="49" fontId="9" fillId="0" borderId="10" xfId="35" applyNumberFormat="1" applyFont="1" applyBorder="1" applyAlignment="1" applyProtection="1">
      <alignment horizontal="center" wrapText="1"/>
      <protection/>
    </xf>
    <xf numFmtId="49" fontId="11" fillId="0" borderId="10" xfId="35" applyNumberFormat="1" applyFont="1" applyBorder="1" applyAlignment="1" applyProtection="1">
      <alignment horizontal="center" wrapText="1"/>
      <protection/>
    </xf>
    <xf numFmtId="1" fontId="10" fillId="0" borderId="10" xfId="35" applyNumberFormat="1" applyFont="1" applyFill="1" applyBorder="1" applyAlignment="1" applyProtection="1">
      <alignment wrapText="1"/>
      <protection/>
    </xf>
    <xf numFmtId="0" fontId="9" fillId="0" borderId="10" xfId="35" applyFont="1" applyBorder="1" applyAlignment="1" applyProtection="1">
      <alignment wrapText="1"/>
      <protection/>
    </xf>
    <xf numFmtId="49" fontId="10" fillId="0" borderId="0" xfId="35" applyNumberFormat="1" applyFont="1" applyBorder="1" applyAlignment="1" applyProtection="1">
      <alignment wrapText="1"/>
      <protection/>
    </xf>
    <xf numFmtId="1" fontId="10" fillId="0" borderId="0" xfId="35" applyNumberFormat="1" applyFont="1" applyFill="1" applyBorder="1" applyAlignment="1" applyProtection="1">
      <alignment wrapText="1"/>
      <protection/>
    </xf>
    <xf numFmtId="0" fontId="9" fillId="0" borderId="0" xfId="35" applyFont="1" applyAlignment="1" applyProtection="1">
      <alignment horizontal="center"/>
      <protection/>
    </xf>
    <xf numFmtId="1" fontId="10" fillId="0" borderId="10" xfId="37" applyNumberFormat="1" applyFont="1" applyFill="1" applyBorder="1" applyAlignment="1" applyProtection="1">
      <alignment vertical="center"/>
      <protection/>
    </xf>
    <xf numFmtId="1" fontId="10" fillId="0" borderId="12" xfId="37" applyNumberFormat="1" applyFont="1" applyFill="1" applyBorder="1" applyAlignment="1" applyProtection="1">
      <alignment vertical="center"/>
      <protection/>
    </xf>
    <xf numFmtId="0" fontId="9" fillId="0" borderId="0" xfId="37" applyFont="1" applyBorder="1" applyAlignment="1" applyProtection="1">
      <alignment vertical="center" wrapText="1"/>
      <protection locked="0"/>
    </xf>
    <xf numFmtId="49" fontId="9" fillId="0" borderId="0" xfId="37" applyNumberFormat="1" applyFont="1" applyBorder="1" applyAlignment="1" applyProtection="1">
      <alignment horizontal="center" vertical="center" wrapText="1"/>
      <protection locked="0"/>
    </xf>
    <xf numFmtId="0" fontId="10" fillId="0" borderId="0" xfId="37" applyFont="1" applyBorder="1" applyProtection="1">
      <alignment/>
      <protection locked="0"/>
    </xf>
    <xf numFmtId="0" fontId="9" fillId="0" borderId="0" xfId="36" applyFont="1" applyBorder="1" applyAlignment="1" applyProtection="1">
      <alignment wrapText="1"/>
      <protection locked="0"/>
    </xf>
    <xf numFmtId="1" fontId="10" fillId="0" borderId="0" xfId="36" applyNumberFormat="1" applyFont="1" applyBorder="1" applyProtection="1">
      <alignment/>
      <protection locked="0"/>
    </xf>
    <xf numFmtId="0" fontId="9" fillId="0" borderId="0" xfId="3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4" applyFont="1" applyBorder="1" applyAlignment="1" applyProtection="1">
      <alignment horizontal="left" vertical="top" wrapText="1"/>
      <protection locked="0"/>
    </xf>
    <xf numFmtId="1" fontId="9" fillId="35" borderId="10" xfId="36" applyNumberFormat="1" applyFont="1" applyFill="1" applyBorder="1" applyAlignment="1" applyProtection="1">
      <alignment vertical="center"/>
      <protection locked="0"/>
    </xf>
    <xf numFmtId="0" fontId="8" fillId="0" borderId="0" xfId="34" applyFont="1" applyBorder="1" applyAlignment="1" applyProtection="1">
      <alignment vertical="top"/>
      <protection locked="0"/>
    </xf>
    <xf numFmtId="49" fontId="6" fillId="0" borderId="0" xfId="34" applyNumberFormat="1" applyFont="1" applyBorder="1" applyAlignment="1" applyProtection="1">
      <alignment vertical="top" wrapText="1"/>
      <protection locked="0"/>
    </xf>
    <xf numFmtId="1" fontId="8" fillId="0" borderId="0" xfId="34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4" applyFont="1" applyFill="1" applyAlignment="1" applyProtection="1">
      <alignment horizontal="right" vertical="top" wrapText="1"/>
      <protection locked="0"/>
    </xf>
    <xf numFmtId="0" fontId="14" fillId="37" borderId="10" xfId="34" applyFont="1" applyFill="1" applyBorder="1" applyAlignment="1" applyProtection="1">
      <alignment horizontal="left" vertical="top" wrapText="1"/>
      <protection/>
    </xf>
    <xf numFmtId="1" fontId="14" fillId="37" borderId="10" xfId="34" applyNumberFormat="1" applyFont="1" applyFill="1" applyBorder="1" applyAlignment="1" applyProtection="1">
      <alignment vertical="top" wrapText="1"/>
      <protection/>
    </xf>
    <xf numFmtId="0" fontId="14" fillId="37" borderId="37" xfId="34" applyFont="1" applyFill="1" applyBorder="1" applyAlignment="1" applyProtection="1">
      <alignment horizontal="left" vertical="top" wrapText="1"/>
      <protection/>
    </xf>
    <xf numFmtId="0" fontId="14" fillId="37" borderId="29" xfId="34" applyFont="1" applyFill="1" applyBorder="1" applyAlignment="1" applyProtection="1">
      <alignment vertical="top" wrapText="1"/>
      <protection/>
    </xf>
    <xf numFmtId="0" fontId="14" fillId="37" borderId="38" xfId="34" applyFont="1" applyFill="1" applyBorder="1" applyAlignment="1" applyProtection="1">
      <alignment vertical="top" wrapText="1"/>
      <protection/>
    </xf>
    <xf numFmtId="49" fontId="14" fillId="37" borderId="36" xfId="34" applyNumberFormat="1" applyFont="1" applyFill="1" applyBorder="1" applyAlignment="1" applyProtection="1">
      <alignment vertical="center" wrapText="1"/>
      <protection/>
    </xf>
    <xf numFmtId="0" fontId="14" fillId="37" borderId="10" xfId="34" applyFont="1" applyFill="1" applyBorder="1" applyAlignment="1" applyProtection="1">
      <alignment vertical="top" wrapText="1"/>
      <protection/>
    </xf>
    <xf numFmtId="0" fontId="9" fillId="0" borderId="0" xfId="37" applyFont="1" applyBorder="1" applyAlignment="1" applyProtection="1">
      <alignment horizontal="left" wrapText="1"/>
      <protection locked="0"/>
    </xf>
    <xf numFmtId="3" fontId="9" fillId="0" borderId="14" xfId="36" applyNumberFormat="1" applyFont="1" applyFill="1" applyBorder="1" applyAlignment="1" applyProtection="1">
      <alignment vertical="center"/>
      <protection/>
    </xf>
    <xf numFmtId="0" fontId="8" fillId="0" borderId="10" xfId="34" applyFont="1" applyBorder="1" applyAlignment="1" applyProtection="1">
      <alignment vertical="top"/>
      <protection locked="0"/>
    </xf>
    <xf numFmtId="0" fontId="6" fillId="0" borderId="10" xfId="34" applyFont="1" applyBorder="1" applyAlignment="1" applyProtection="1">
      <alignment horizontal="left" vertical="top" wrapText="1"/>
      <protection locked="0"/>
    </xf>
    <xf numFmtId="0" fontId="9" fillId="0" borderId="0" xfId="36" applyFont="1" applyBorder="1" applyAlignment="1" applyProtection="1">
      <alignment horizontal="centerContinuous" vertical="center" wrapText="1"/>
      <protection/>
    </xf>
    <xf numFmtId="0" fontId="10" fillId="0" borderId="0" xfId="36" applyFont="1" applyBorder="1" applyAlignment="1" applyProtection="1">
      <alignment horizontal="centerContinuous"/>
      <protection/>
    </xf>
    <xf numFmtId="0" fontId="10" fillId="0" borderId="35" xfId="36" applyFont="1" applyBorder="1" applyAlignment="1" applyProtection="1">
      <alignment horizontal="centerContinuous"/>
      <protection/>
    </xf>
    <xf numFmtId="0" fontId="10" fillId="0" borderId="0" xfId="36" applyFont="1" applyAlignment="1" applyProtection="1">
      <alignment horizontal="centerContinuous" wrapText="1"/>
      <protection/>
    </xf>
    <xf numFmtId="0" fontId="9" fillId="0" borderId="0" xfId="34" applyFont="1" applyBorder="1" applyAlignment="1" applyProtection="1">
      <alignment vertical="top" wrapText="1"/>
      <protection/>
    </xf>
    <xf numFmtId="0" fontId="9" fillId="0" borderId="0" xfId="35" applyFont="1" applyBorder="1" applyAlignment="1" applyProtection="1">
      <alignment horizontal="centerContinuous" vertical="center" wrapText="1"/>
      <protection/>
    </xf>
    <xf numFmtId="0" fontId="9" fillId="0" borderId="0" xfId="35" applyFont="1" applyFill="1" applyBorder="1" applyAlignment="1" applyProtection="1">
      <alignment horizontal="centerContinuous" vertical="center" wrapText="1"/>
      <protection/>
    </xf>
    <xf numFmtId="0" fontId="9" fillId="0" borderId="0" xfId="34" applyFont="1" applyBorder="1" applyAlignment="1" applyProtection="1">
      <alignment horizontal="left" vertical="top"/>
      <protection/>
    </xf>
    <xf numFmtId="0" fontId="9" fillId="0" borderId="0" xfId="34" applyFont="1" applyBorder="1" applyAlignment="1" applyProtection="1">
      <alignment vertical="top"/>
      <protection/>
    </xf>
    <xf numFmtId="0" fontId="9" fillId="0" borderId="0" xfId="34" applyFont="1" applyFill="1" applyBorder="1" applyAlignment="1" applyProtection="1">
      <alignment vertical="top" wrapText="1"/>
      <protection/>
    </xf>
    <xf numFmtId="0" fontId="9" fillId="0" borderId="0" xfId="35" applyFont="1" applyFill="1" applyBorder="1" applyAlignment="1" applyProtection="1">
      <alignment horizontal="right" vertical="center" wrapText="1"/>
      <protection/>
    </xf>
    <xf numFmtId="0" fontId="9" fillId="0" borderId="0" xfId="37" applyFont="1" applyAlignment="1" applyProtection="1">
      <alignment horizontal="centerContinuous" wrapText="1"/>
      <protection/>
    </xf>
    <xf numFmtId="49" fontId="9" fillId="0" borderId="0" xfId="37" applyNumberFormat="1" applyFont="1" applyAlignment="1" applyProtection="1">
      <alignment horizontal="center" wrapText="1"/>
      <protection/>
    </xf>
    <xf numFmtId="0" fontId="9" fillId="0" borderId="0" xfId="37" applyFont="1" applyAlignment="1" applyProtection="1">
      <alignment horizontal="centerContinuous"/>
      <protection/>
    </xf>
    <xf numFmtId="0" fontId="10" fillId="0" borderId="0" xfId="37" applyFont="1" applyProtection="1">
      <alignment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horizontal="left" vertical="top" wrapText="1"/>
      <protection/>
    </xf>
    <xf numFmtId="0" fontId="9" fillId="0" borderId="0" xfId="37" applyFont="1" applyProtection="1">
      <alignment/>
      <protection/>
    </xf>
    <xf numFmtId="0" fontId="9" fillId="0" borderId="0" xfId="35" applyFont="1" applyAlignment="1" applyProtection="1">
      <alignment horizontal="right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4" applyNumberFormat="1" applyFont="1" applyBorder="1" applyAlignment="1" applyProtection="1">
      <alignment horizontal="left" vertical="top" wrapText="1"/>
      <protection locked="0"/>
    </xf>
    <xf numFmtId="173" fontId="9" fillId="0" borderId="0" xfId="34" applyNumberFormat="1" applyFont="1" applyBorder="1" applyAlignment="1" applyProtection="1">
      <alignment horizontal="left" vertical="top"/>
      <protection/>
    </xf>
    <xf numFmtId="0" fontId="8" fillId="0" borderId="0" xfId="34" applyFont="1" applyAlignment="1" applyProtection="1">
      <alignment vertical="top"/>
      <protection/>
    </xf>
    <xf numFmtId="0" fontId="8" fillId="0" borderId="0" xfId="34" applyFont="1" applyAlignment="1" applyProtection="1">
      <alignment vertical="top" wrapText="1"/>
      <protection/>
    </xf>
    <xf numFmtId="0" fontId="9" fillId="0" borderId="0" xfId="37" applyFont="1">
      <alignment/>
      <protection/>
    </xf>
    <xf numFmtId="0" fontId="9" fillId="0" borderId="0" xfId="37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37" applyFont="1" applyAlignment="1" applyProtection="1">
      <alignment wrapText="1"/>
      <protection locked="0"/>
    </xf>
    <xf numFmtId="49" fontId="10" fillId="0" borderId="0" xfId="37" applyNumberFormat="1" applyFont="1" applyAlignment="1" applyProtection="1">
      <alignment horizontal="center" wrapText="1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>
      <alignment wrapText="1"/>
      <protection/>
    </xf>
    <xf numFmtId="49" fontId="10" fillId="0" borderId="0" xfId="37" applyNumberFormat="1" applyFont="1" applyAlignment="1">
      <alignment horizontal="center" wrapText="1"/>
      <protection/>
    </xf>
    <xf numFmtId="0" fontId="8" fillId="0" borderId="0" xfId="34" applyFont="1" applyFill="1" applyAlignment="1" applyProtection="1">
      <alignment vertical="top"/>
      <protection/>
    </xf>
    <xf numFmtId="0" fontId="8" fillId="0" borderId="0" xfId="34" applyFont="1" applyFill="1" applyAlignment="1" applyProtection="1">
      <alignment horizontal="right" vertical="top" wrapText="1"/>
      <protection/>
    </xf>
    <xf numFmtId="0" fontId="10" fillId="0" borderId="0" xfId="35" applyFont="1" applyFill="1" applyAlignment="1" applyProtection="1">
      <alignment wrapText="1"/>
      <protection/>
    </xf>
    <xf numFmtId="0" fontId="10" fillId="0" borderId="0" xfId="36" applyFont="1" applyProtection="1">
      <alignment/>
      <protection/>
    </xf>
    <xf numFmtId="0" fontId="10" fillId="0" borderId="0" xfId="36" applyFont="1">
      <alignment/>
      <protection/>
    </xf>
    <xf numFmtId="0" fontId="4" fillId="0" borderId="0" xfId="36" applyFont="1" applyAlignment="1" applyProtection="1">
      <alignment horizontal="left" wrapText="1"/>
      <protection/>
    </xf>
    <xf numFmtId="0" fontId="9" fillId="0" borderId="0" xfId="36" applyFont="1" applyAlignment="1" applyProtection="1">
      <alignment horizontal="right"/>
      <protection/>
    </xf>
    <xf numFmtId="0" fontId="10" fillId="0" borderId="10" xfId="36" applyFont="1" applyBorder="1" applyProtection="1">
      <alignment/>
      <protection/>
    </xf>
    <xf numFmtId="49" fontId="10" fillId="0" borderId="10" xfId="36" applyNumberFormat="1" applyFont="1" applyBorder="1" applyAlignment="1" applyProtection="1">
      <alignment horizontal="center" wrapText="1"/>
      <protection/>
    </xf>
    <xf numFmtId="1" fontId="10" fillId="34" borderId="10" xfId="36" applyNumberFormat="1" applyFont="1" applyFill="1" applyBorder="1" applyProtection="1">
      <alignment/>
      <protection locked="0"/>
    </xf>
    <xf numFmtId="49" fontId="11" fillId="0" borderId="10" xfId="36" applyNumberFormat="1" applyFont="1" applyBorder="1" applyAlignment="1" applyProtection="1">
      <alignment horizontal="center" wrapText="1"/>
      <protection/>
    </xf>
    <xf numFmtId="0" fontId="10" fillId="0" borderId="10" xfId="36" applyFont="1" applyBorder="1" applyAlignment="1" applyProtection="1">
      <alignment horizontal="center" wrapText="1"/>
      <protection/>
    </xf>
    <xf numFmtId="1" fontId="10" fillId="0" borderId="1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wrapText="1"/>
      <protection/>
    </xf>
    <xf numFmtId="1" fontId="10" fillId="36" borderId="10" xfId="36" applyNumberFormat="1" applyFont="1" applyFill="1" applyBorder="1" applyProtection="1">
      <alignment/>
      <protection locked="0"/>
    </xf>
    <xf numFmtId="0" fontId="11" fillId="0" borderId="10" xfId="36" applyFont="1" applyBorder="1" applyAlignment="1" applyProtection="1">
      <alignment horizontal="left" vertical="center" wrapText="1"/>
      <protection/>
    </xf>
    <xf numFmtId="0" fontId="10" fillId="0" borderId="10" xfId="36" applyFont="1" applyBorder="1" applyAlignment="1" applyProtection="1">
      <alignment horizontal="centerContinuous" wrapText="1"/>
      <protection/>
    </xf>
    <xf numFmtId="49" fontId="9" fillId="0" borderId="10" xfId="36" applyNumberFormat="1" applyFont="1" applyBorder="1" applyAlignment="1" applyProtection="1">
      <alignment horizontal="centerContinuous" wrapText="1"/>
      <protection/>
    </xf>
    <xf numFmtId="3" fontId="10" fillId="0" borderId="10" xfId="36" applyNumberFormat="1" applyFont="1" applyFill="1" applyBorder="1" applyProtection="1">
      <alignment/>
      <protection/>
    </xf>
    <xf numFmtId="0" fontId="10" fillId="0" borderId="0" xfId="36" applyFont="1" applyBorder="1" applyAlignment="1" applyProtection="1">
      <alignment wrapText="1"/>
      <protection locked="0"/>
    </xf>
    <xf numFmtId="0" fontId="16" fillId="0" borderId="0" xfId="36" applyFont="1" applyBorder="1" applyAlignment="1">
      <alignment vertical="center" wrapText="1"/>
      <protection/>
    </xf>
    <xf numFmtId="0" fontId="16" fillId="0" borderId="0" xfId="36" applyFont="1" applyBorder="1" applyAlignment="1" applyProtection="1">
      <alignment vertical="center" wrapText="1"/>
      <protection locked="0"/>
    </xf>
    <xf numFmtId="1" fontId="10" fillId="0" borderId="0" xfId="36" applyNumberFormat="1" applyFont="1" applyProtection="1">
      <alignment/>
      <protection locked="0"/>
    </xf>
    <xf numFmtId="0" fontId="10" fillId="0" borderId="0" xfId="36" applyFont="1" applyBorder="1" applyAlignment="1">
      <alignment wrapText="1"/>
      <protection/>
    </xf>
    <xf numFmtId="1" fontId="10" fillId="0" borderId="0" xfId="36" applyNumberFormat="1" applyFont="1" applyBorder="1">
      <alignment/>
      <protection/>
    </xf>
    <xf numFmtId="1" fontId="10" fillId="0" borderId="0" xfId="36" applyNumberFormat="1" applyFont="1">
      <alignment/>
      <protection/>
    </xf>
    <xf numFmtId="0" fontId="10" fillId="0" borderId="0" xfId="36" applyFont="1" applyBorder="1">
      <alignment/>
      <protection/>
    </xf>
    <xf numFmtId="0" fontId="10" fillId="0" borderId="0" xfId="36" applyFont="1" applyAlignment="1">
      <alignment wrapText="1"/>
      <protection/>
    </xf>
    <xf numFmtId="49" fontId="17" fillId="0" borderId="10" xfId="36" applyNumberFormat="1" applyFont="1" applyBorder="1" applyAlignment="1" applyProtection="1">
      <alignment horizontal="centerContinuous" wrapText="1"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3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7" xfId="34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4" applyFont="1" applyBorder="1" applyAlignment="1" applyProtection="1">
      <alignment horizontal="left" vertical="top" wrapText="1"/>
      <protection locked="0"/>
    </xf>
    <xf numFmtId="0" fontId="8" fillId="0" borderId="0" xfId="3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36" applyNumberFormat="1" applyFont="1" applyBorder="1" applyAlignment="1" applyProtection="1">
      <alignment horizontal="left"/>
      <protection locked="0"/>
    </xf>
    <xf numFmtId="0" fontId="9" fillId="0" borderId="0" xfId="34" applyFont="1" applyBorder="1" applyAlignment="1" applyProtection="1">
      <alignment horizontal="left" vertical="top" wrapText="1"/>
      <protection/>
    </xf>
    <xf numFmtId="172" fontId="10" fillId="0" borderId="32" xfId="34" applyNumberFormat="1" applyFont="1" applyBorder="1" applyAlignment="1" applyProtection="1">
      <alignment horizontal="left" vertical="top" wrapText="1"/>
      <protection/>
    </xf>
    <xf numFmtId="0" fontId="4" fillId="0" borderId="0" xfId="36" applyFont="1" applyAlignment="1" applyProtection="1">
      <alignment horizontal="left" wrapText="1"/>
      <protection/>
    </xf>
    <xf numFmtId="0" fontId="9" fillId="0" borderId="0" xfId="36" applyFont="1" applyBorder="1" applyAlignment="1" applyProtection="1">
      <alignment horizontal="left" wrapText="1"/>
      <protection/>
    </xf>
    <xf numFmtId="0" fontId="10" fillId="0" borderId="0" xfId="35" applyFont="1" applyFill="1" applyAlignment="1" applyProtection="1">
      <alignment horizontal="center" wrapText="1"/>
      <protection locked="0"/>
    </xf>
    <xf numFmtId="0" fontId="9" fillId="0" borderId="0" xfId="37" applyFont="1" applyAlignment="1">
      <alignment horizontal="center" wrapText="1"/>
      <protection/>
    </xf>
    <xf numFmtId="0" fontId="9" fillId="0" borderId="0" xfId="37" applyFont="1" applyBorder="1" applyAlignment="1" applyProtection="1">
      <alignment horizontal="left"/>
      <protection locked="0"/>
    </xf>
    <xf numFmtId="0" fontId="9" fillId="0" borderId="0" xfId="34" applyNumberFormat="1" applyFont="1" applyBorder="1" applyAlignment="1" applyProtection="1">
      <alignment horizontal="left" vertical="top" wrapText="1"/>
      <protection/>
    </xf>
    <xf numFmtId="0" fontId="9" fillId="0" borderId="0" xfId="37" applyFont="1" applyBorder="1" applyAlignment="1" applyProtection="1">
      <alignment horizontal="left" vertical="center" wrapText="1"/>
      <protection locked="0"/>
    </xf>
    <xf numFmtId="0" fontId="8" fillId="0" borderId="0" xfId="37" applyFont="1" applyAlignment="1" applyProtection="1">
      <alignment horizontal="left"/>
      <protection/>
    </xf>
    <xf numFmtId="0" fontId="8" fillId="0" borderId="0" xfId="37" applyFont="1" applyAlignment="1" applyProtection="1">
      <alignment horizontal="right"/>
      <protection/>
    </xf>
    <xf numFmtId="173" fontId="9" fillId="0" borderId="32" xfId="34" applyNumberFormat="1" applyFont="1" applyBorder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Баланс" xfId="34"/>
    <cellStyle name="Normal_Отч.парич.поток" xfId="35"/>
    <cellStyle name="Normal_Отч.прих-разх" xfId="36"/>
    <cellStyle name="Normal_Отч.собств.кап.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91">
      <selection activeCell="E102" sqref="E102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532</v>
      </c>
      <c r="F3" s="112" t="s">
        <v>2</v>
      </c>
      <c r="G3" s="77"/>
      <c r="H3" s="265">
        <v>123028013</v>
      </c>
    </row>
    <row r="4" spans="1:8" ht="15">
      <c r="A4" s="331" t="s">
        <v>3</v>
      </c>
      <c r="B4" s="337"/>
      <c r="C4" s="337"/>
      <c r="D4" s="337"/>
      <c r="E4" s="287" t="s">
        <v>533</v>
      </c>
      <c r="F4" s="333" t="s">
        <v>4</v>
      </c>
      <c r="G4" s="334"/>
      <c r="H4" s="265">
        <v>171</v>
      </c>
    </row>
    <row r="5" spans="1:8" ht="15">
      <c r="A5" s="331" t="s">
        <v>5</v>
      </c>
      <c r="B5" s="332"/>
      <c r="C5" s="332"/>
      <c r="D5" s="332"/>
      <c r="E5" s="288">
        <v>42369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150</v>
      </c>
      <c r="D11" s="56">
        <v>150</v>
      </c>
      <c r="E11" s="132" t="s">
        <v>22</v>
      </c>
      <c r="F11" s="137" t="s">
        <v>23</v>
      </c>
      <c r="G11" s="57">
        <v>219</v>
      </c>
      <c r="H11" s="57">
        <v>219</v>
      </c>
    </row>
    <row r="12" spans="1:8" ht="15">
      <c r="A12" s="130" t="s">
        <v>24</v>
      </c>
      <c r="B12" s="136" t="s">
        <v>25</v>
      </c>
      <c r="C12" s="56">
        <v>363</v>
      </c>
      <c r="D12" s="56">
        <v>388</v>
      </c>
      <c r="E12" s="132" t="s">
        <v>26</v>
      </c>
      <c r="F12" s="137" t="s">
        <v>27</v>
      </c>
      <c r="G12" s="58">
        <v>219</v>
      </c>
      <c r="H12" s="58">
        <v>219</v>
      </c>
    </row>
    <row r="13" spans="1:8" ht="15">
      <c r="A13" s="130" t="s">
        <v>28</v>
      </c>
      <c r="B13" s="136" t="s">
        <v>29</v>
      </c>
      <c r="C13" s="56">
        <v>16</v>
      </c>
      <c r="D13" s="56">
        <v>16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95</v>
      </c>
      <c r="D14" s="56">
        <v>95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/>
      <c r="D15" s="56"/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4</v>
      </c>
      <c r="D16" s="56">
        <v>4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/>
      <c r="D17" s="56">
        <v>1</v>
      </c>
      <c r="E17" s="138" t="s">
        <v>46</v>
      </c>
      <c r="F17" s="140" t="s">
        <v>47</v>
      </c>
      <c r="G17" s="59">
        <f>G11+G14+G15+G16</f>
        <v>219</v>
      </c>
      <c r="H17" s="59">
        <f>H11+H14+H15+H16</f>
        <v>219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628</v>
      </c>
      <c r="D19" s="60">
        <f>SUM(D11:D18)</f>
        <v>654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84</v>
      </c>
      <c r="H20" s="63">
        <v>84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1610</v>
      </c>
      <c r="H21" s="61">
        <f>SUM(H22:H24)</f>
        <v>1610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19</v>
      </c>
      <c r="H22" s="57">
        <v>19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/>
      <c r="D24" s="56"/>
      <c r="E24" s="132" t="s">
        <v>72</v>
      </c>
      <c r="F24" s="137" t="s">
        <v>73</v>
      </c>
      <c r="G24" s="57">
        <v>1591</v>
      </c>
      <c r="H24" s="57">
        <v>1591</v>
      </c>
    </row>
    <row r="25" spans="1:18" ht="15">
      <c r="A25" s="130" t="s">
        <v>74</v>
      </c>
      <c r="B25" s="136" t="s">
        <v>75</v>
      </c>
      <c r="C25" s="56">
        <v>34</v>
      </c>
      <c r="D25" s="56">
        <v>34</v>
      </c>
      <c r="E25" s="148" t="s">
        <v>76</v>
      </c>
      <c r="F25" s="140" t="s">
        <v>77</v>
      </c>
      <c r="G25" s="59">
        <f>G19+G20+G21</f>
        <v>1694</v>
      </c>
      <c r="H25" s="59">
        <f>H19+H20+H21</f>
        <v>1694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34</v>
      </c>
      <c r="D27" s="60">
        <f>SUM(D23:D26)</f>
        <v>34</v>
      </c>
      <c r="E27" s="148" t="s">
        <v>83</v>
      </c>
      <c r="F27" s="137" t="s">
        <v>84</v>
      </c>
      <c r="G27" s="59">
        <f>SUM(G28:G30)</f>
        <v>-1142</v>
      </c>
      <c r="H27" s="59">
        <f>SUM(H28:H30)</f>
        <v>-1075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/>
      <c r="H28" s="57">
        <v>3437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-1142</v>
      </c>
      <c r="H29" s="211">
        <v>-4512</v>
      </c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>
        <v>69</v>
      </c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/>
      <c r="H32" s="211">
        <v>-67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-1073</v>
      </c>
      <c r="H33" s="59">
        <f>H27+H31+H32</f>
        <v>-1142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524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840</v>
      </c>
      <c r="H36" s="59">
        <f>H25+H17+H33</f>
        <v>771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/>
      <c r="H44" s="57"/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/>
      <c r="H48" s="57"/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0</v>
      </c>
      <c r="H49" s="59">
        <f>SUM(H43:H48)</f>
        <v>0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/>
      <c r="H53" s="57"/>
    </row>
    <row r="54" spans="1:8" ht="15">
      <c r="A54" s="130" t="s">
        <v>166</v>
      </c>
      <c r="B54" s="144" t="s">
        <v>167</v>
      </c>
      <c r="C54" s="56"/>
      <c r="D54" s="56"/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662</v>
      </c>
      <c r="D55" s="60">
        <f>D19+D20+D21+D27+D32+D45+D51+D53+D54</f>
        <v>688</v>
      </c>
      <c r="E55" s="132" t="s">
        <v>172</v>
      </c>
      <c r="F55" s="156" t="s">
        <v>173</v>
      </c>
      <c r="G55" s="59">
        <f>G49+G51+G52+G53+G54</f>
        <v>0</v>
      </c>
      <c r="H55" s="59">
        <f>H49+H51+H52+H53+H54</f>
        <v>0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2</v>
      </c>
      <c r="D58" s="56">
        <v>2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/>
      <c r="D59" s="56"/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9</v>
      </c>
      <c r="D60" s="56">
        <v>9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392</v>
      </c>
      <c r="D61" s="56">
        <v>392</v>
      </c>
      <c r="E61" s="138" t="s">
        <v>189</v>
      </c>
      <c r="F61" s="167" t="s">
        <v>190</v>
      </c>
      <c r="G61" s="59">
        <f>SUM(G62:G68)</f>
        <v>436</v>
      </c>
      <c r="H61" s="59">
        <f>SUM(H62:H68)</f>
        <v>550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12</v>
      </c>
      <c r="H62" s="57">
        <v>12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403</v>
      </c>
      <c r="D64" s="60">
        <f>SUM(D58:D63)</f>
        <v>403</v>
      </c>
      <c r="E64" s="132" t="s">
        <v>200</v>
      </c>
      <c r="F64" s="137" t="s">
        <v>201</v>
      </c>
      <c r="G64" s="57"/>
      <c r="H64" s="57">
        <v>4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43</v>
      </c>
      <c r="H66" s="57">
        <v>93</v>
      </c>
    </row>
    <row r="67" spans="1:8" ht="15">
      <c r="A67" s="130" t="s">
        <v>207</v>
      </c>
      <c r="B67" s="136" t="s">
        <v>208</v>
      </c>
      <c r="C67" s="56"/>
      <c r="D67" s="56"/>
      <c r="E67" s="132" t="s">
        <v>209</v>
      </c>
      <c r="F67" s="137" t="s">
        <v>210</v>
      </c>
      <c r="G67" s="57">
        <v>176</v>
      </c>
      <c r="H67" s="57">
        <v>165</v>
      </c>
    </row>
    <row r="68" spans="1:8" ht="15">
      <c r="A68" s="130" t="s">
        <v>211</v>
      </c>
      <c r="B68" s="136" t="s">
        <v>212</v>
      </c>
      <c r="C68" s="56">
        <v>237</v>
      </c>
      <c r="D68" s="56">
        <v>237</v>
      </c>
      <c r="E68" s="132" t="s">
        <v>213</v>
      </c>
      <c r="F68" s="137" t="s">
        <v>214</v>
      </c>
      <c r="G68" s="57">
        <v>205</v>
      </c>
      <c r="H68" s="57">
        <v>276</v>
      </c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27</v>
      </c>
      <c r="H69" s="57">
        <v>14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/>
      <c r="D71" s="56"/>
      <c r="E71" s="148" t="s">
        <v>46</v>
      </c>
      <c r="F71" s="168" t="s">
        <v>224</v>
      </c>
      <c r="G71" s="66">
        <f>G59+G60+G61+G69+G70</f>
        <v>463</v>
      </c>
      <c r="H71" s="66">
        <f>H59+H60+H61+H69+H70</f>
        <v>564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/>
      <c r="D72" s="56">
        <v>2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/>
      <c r="D74" s="56">
        <v>4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237</v>
      </c>
      <c r="D75" s="60">
        <f>SUM(D67:D74)</f>
        <v>243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463</v>
      </c>
      <c r="H79" s="67">
        <f>H71+H74+H75+H76</f>
        <v>564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1</v>
      </c>
      <c r="D87" s="56">
        <v>1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/>
      <c r="D88" s="56"/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1</v>
      </c>
      <c r="D91" s="60">
        <f>SUM(D87:D90)</f>
        <v>1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641</v>
      </c>
      <c r="D93" s="60">
        <f>D64+D75+D84+D91+D92</f>
        <v>647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1303</v>
      </c>
      <c r="D94" s="69">
        <f>D93+D55</f>
        <v>1335</v>
      </c>
      <c r="E94" s="261" t="s">
        <v>270</v>
      </c>
      <c r="F94" s="184" t="s">
        <v>271</v>
      </c>
      <c r="G94" s="70">
        <f>G36+G39+G55+G79</f>
        <v>1303</v>
      </c>
      <c r="H94" s="70">
        <f>H36+H39+H55+H79</f>
        <v>1335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525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534</v>
      </c>
      <c r="B98" s="251"/>
      <c r="C98" s="335" t="s">
        <v>273</v>
      </c>
      <c r="D98" s="335"/>
      <c r="E98" s="335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5" t="s">
        <v>528</v>
      </c>
      <c r="D100" s="336"/>
      <c r="E100" s="336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:D74 C20:D21 C23:D26 C30:D30 C35:D38 C40:D44 C47:D50 C53:D54 C11:D18 C58:D63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9" sqref="B49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"ЕЛПО" АД</v>
      </c>
      <c r="C2" s="340"/>
      <c r="D2" s="340"/>
      <c r="E2" s="340"/>
      <c r="F2" s="342" t="s">
        <v>2</v>
      </c>
      <c r="G2" s="342"/>
      <c r="H2" s="290">
        <f>'справка №1-БАЛАНС'!H3</f>
        <v>123028013</v>
      </c>
    </row>
    <row r="3" spans="1:8" ht="15">
      <c r="A3" s="271" t="s">
        <v>275</v>
      </c>
      <c r="B3" s="340" t="str">
        <f>'справка №1-БАЛАНС'!E4</f>
        <v>неконсолидиран</v>
      </c>
      <c r="C3" s="340"/>
      <c r="D3" s="340"/>
      <c r="E3" s="340"/>
      <c r="F3" s="306" t="s">
        <v>4</v>
      </c>
      <c r="G3" s="291"/>
      <c r="H3" s="291">
        <f>'справка №1-БАЛАНС'!H4</f>
        <v>171</v>
      </c>
    </row>
    <row r="4" spans="1:8" ht="17.25" customHeight="1">
      <c r="A4" s="271" t="s">
        <v>5</v>
      </c>
      <c r="B4" s="341">
        <f>'справка №1-БАЛАНС'!E5</f>
        <v>42369</v>
      </c>
      <c r="C4" s="341"/>
      <c r="D4" s="341"/>
      <c r="E4" s="209"/>
      <c r="F4" s="270"/>
      <c r="G4" s="304"/>
      <c r="H4" s="307" t="s">
        <v>276</v>
      </c>
    </row>
    <row r="5" spans="1:8" ht="24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/>
      <c r="D9" s="23"/>
      <c r="E9" s="193" t="s">
        <v>285</v>
      </c>
      <c r="F9" s="309" t="s">
        <v>286</v>
      </c>
      <c r="G9" s="310"/>
      <c r="H9" s="310">
        <v>2</v>
      </c>
    </row>
    <row r="10" spans="1:8" ht="12">
      <c r="A10" s="193" t="s">
        <v>287</v>
      </c>
      <c r="B10" s="194" t="s">
        <v>288</v>
      </c>
      <c r="C10" s="23">
        <v>1</v>
      </c>
      <c r="D10" s="23">
        <v>1</v>
      </c>
      <c r="E10" s="193" t="s">
        <v>289</v>
      </c>
      <c r="F10" s="309" t="s">
        <v>290</v>
      </c>
      <c r="G10" s="310"/>
      <c r="H10" s="310"/>
    </row>
    <row r="11" spans="1:8" ht="12">
      <c r="A11" s="193" t="s">
        <v>291</v>
      </c>
      <c r="B11" s="194" t="s">
        <v>292</v>
      </c>
      <c r="C11" s="23">
        <v>25</v>
      </c>
      <c r="D11" s="23">
        <v>25</v>
      </c>
      <c r="E11" s="195" t="s">
        <v>293</v>
      </c>
      <c r="F11" s="309" t="s">
        <v>294</v>
      </c>
      <c r="G11" s="310">
        <v>1</v>
      </c>
      <c r="H11" s="310"/>
    </row>
    <row r="12" spans="1:8" ht="12">
      <c r="A12" s="193" t="s">
        <v>295</v>
      </c>
      <c r="B12" s="194" t="s">
        <v>296</v>
      </c>
      <c r="C12" s="23">
        <v>23</v>
      </c>
      <c r="D12" s="23">
        <v>23</v>
      </c>
      <c r="E12" s="195" t="s">
        <v>78</v>
      </c>
      <c r="F12" s="309" t="s">
        <v>297</v>
      </c>
      <c r="G12" s="310">
        <v>135</v>
      </c>
      <c r="H12" s="310">
        <v>13</v>
      </c>
    </row>
    <row r="13" spans="1:18" ht="12">
      <c r="A13" s="193" t="s">
        <v>298</v>
      </c>
      <c r="B13" s="194" t="s">
        <v>299</v>
      </c>
      <c r="C13" s="23">
        <v>6</v>
      </c>
      <c r="D13" s="23">
        <v>6</v>
      </c>
      <c r="E13" s="196" t="s">
        <v>51</v>
      </c>
      <c r="F13" s="311" t="s">
        <v>300</v>
      </c>
      <c r="G13" s="308">
        <f>SUM(G9:G12)</f>
        <v>136</v>
      </c>
      <c r="H13" s="308">
        <f>SUM(H9:H12)</f>
        <v>15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/>
      <c r="D14" s="23"/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/>
      <c r="D15" s="24"/>
      <c r="E15" s="191" t="s">
        <v>305</v>
      </c>
      <c r="F15" s="314" t="s">
        <v>306</v>
      </c>
      <c r="G15" s="310"/>
      <c r="H15" s="310"/>
    </row>
    <row r="16" spans="1:8" ht="12">
      <c r="A16" s="193" t="s">
        <v>307</v>
      </c>
      <c r="B16" s="194" t="s">
        <v>308</v>
      </c>
      <c r="C16" s="24">
        <v>12</v>
      </c>
      <c r="D16" s="24">
        <v>27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67</v>
      </c>
      <c r="D19" s="26">
        <f>SUM(D9:D15)+D16</f>
        <v>82</v>
      </c>
      <c r="E19" s="199" t="s">
        <v>317</v>
      </c>
      <c r="F19" s="312" t="s">
        <v>318</v>
      </c>
      <c r="G19" s="310"/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/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/>
      <c r="H21" s="310"/>
    </row>
    <row r="22" spans="1:8" ht="24">
      <c r="A22" s="199" t="s">
        <v>324</v>
      </c>
      <c r="B22" s="200" t="s">
        <v>325</v>
      </c>
      <c r="C22" s="23"/>
      <c r="D22" s="23"/>
      <c r="E22" s="199" t="s">
        <v>326</v>
      </c>
      <c r="F22" s="312" t="s">
        <v>327</v>
      </c>
      <c r="G22" s="310"/>
      <c r="H22" s="310"/>
    </row>
    <row r="23" spans="1:8" ht="24">
      <c r="A23" s="193" t="s">
        <v>328</v>
      </c>
      <c r="B23" s="200" t="s">
        <v>329</v>
      </c>
      <c r="C23" s="23"/>
      <c r="D23" s="23"/>
      <c r="E23" s="193" t="s">
        <v>330</v>
      </c>
      <c r="F23" s="312" t="s">
        <v>331</v>
      </c>
      <c r="G23" s="310"/>
      <c r="H23" s="310"/>
    </row>
    <row r="24" spans="1:18" ht="12">
      <c r="A24" s="193" t="s">
        <v>332</v>
      </c>
      <c r="B24" s="200" t="s">
        <v>333</v>
      </c>
      <c r="C24" s="23"/>
      <c r="D24" s="23"/>
      <c r="E24" s="196" t="s">
        <v>103</v>
      </c>
      <c r="F24" s="314" t="s">
        <v>334</v>
      </c>
      <c r="G24" s="308">
        <f>SUM(G19:G23)</f>
        <v>0</v>
      </c>
      <c r="H24" s="308">
        <f>SUM(H19:H23)</f>
        <v>0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/>
      <c r="D25" s="23"/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0</v>
      </c>
      <c r="D26" s="26">
        <f>SUM(D22:D25)</f>
        <v>0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67</v>
      </c>
      <c r="D28" s="27">
        <f>D26+D19</f>
        <v>82</v>
      </c>
      <c r="E28" s="41" t="s">
        <v>339</v>
      </c>
      <c r="F28" s="314" t="s">
        <v>340</v>
      </c>
      <c r="G28" s="308">
        <f>G13+G15+G24</f>
        <v>136</v>
      </c>
      <c r="H28" s="308">
        <f>H13+H15+H24</f>
        <v>15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69</v>
      </c>
      <c r="D30" s="27">
        <f>IF((H28-D28)&gt;0,H28-D28,0)</f>
        <v>0</v>
      </c>
      <c r="E30" s="41" t="s">
        <v>343</v>
      </c>
      <c r="F30" s="314" t="s">
        <v>344</v>
      </c>
      <c r="G30" s="30">
        <f>IF((C28-G28)&gt;0,C28-G28,0)</f>
        <v>0</v>
      </c>
      <c r="H30" s="30">
        <f>IF((D28-H28)&gt;0,D28-H28,0)</f>
        <v>67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526</v>
      </c>
      <c r="B31" s="201" t="s">
        <v>345</v>
      </c>
      <c r="C31" s="23"/>
      <c r="D31" s="23"/>
      <c r="E31" s="191" t="s">
        <v>527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/>
      <c r="H32" s="310"/>
    </row>
    <row r="33" spans="1:18" ht="12">
      <c r="A33" s="42" t="s">
        <v>351</v>
      </c>
      <c r="B33" s="201" t="s">
        <v>352</v>
      </c>
      <c r="C33" s="26">
        <f>C28+C31+C32</f>
        <v>67</v>
      </c>
      <c r="D33" s="26">
        <f>D28+D31+D32</f>
        <v>82</v>
      </c>
      <c r="E33" s="41" t="s">
        <v>353</v>
      </c>
      <c r="F33" s="314" t="s">
        <v>354</v>
      </c>
      <c r="G33" s="30">
        <f>G32+G31+G28</f>
        <v>136</v>
      </c>
      <c r="H33" s="30">
        <f>H32+H31+H28</f>
        <v>15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69</v>
      </c>
      <c r="D34" s="27">
        <f>IF((H33-D33)&gt;0,H33-D33,0)</f>
        <v>0</v>
      </c>
      <c r="E34" s="42" t="s">
        <v>357</v>
      </c>
      <c r="F34" s="314" t="s">
        <v>358</v>
      </c>
      <c r="G34" s="308">
        <f>IF((C33-G33)&gt;0,C33-G33,0)</f>
        <v>0</v>
      </c>
      <c r="H34" s="308">
        <f>IF((D33-H33)&gt;0,D33-H33,0)</f>
        <v>67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/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/>
      <c r="D37" s="249"/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69</v>
      </c>
      <c r="D39" s="264">
        <f>+IF((H33-D33-D35)&gt;0,H33-D33-D35,0)</f>
        <v>0</v>
      </c>
      <c r="E39" s="208" t="s">
        <v>369</v>
      </c>
      <c r="F39" s="318" t="s">
        <v>370</v>
      </c>
      <c r="G39" s="319">
        <f>IF(G34&gt;0,IF(C35+G34&lt;0,0,C35+G34),IF(C34-C35&lt;0,C35-C34,0))</f>
        <v>0</v>
      </c>
      <c r="H39" s="319">
        <f>IF(H34&gt;0,IF(D35+H34&lt;0,0,D35+H34),IF(D34-D35&lt;0,D35-D34,0))</f>
        <v>67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/>
      <c r="D40" s="28"/>
      <c r="E40" s="41" t="s">
        <v>371</v>
      </c>
      <c r="F40" s="318" t="s">
        <v>373</v>
      </c>
      <c r="G40" s="310"/>
      <c r="H40" s="310"/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69</v>
      </c>
      <c r="D41" s="29">
        <f>IF(H39=0,IF(D39-D40&gt;0,D39-D40+H40,0),IF(H39-H40&lt;0,H40-H39+D39,0))</f>
        <v>0</v>
      </c>
      <c r="E41" s="41" t="s">
        <v>376</v>
      </c>
      <c r="F41" s="329" t="s">
        <v>377</v>
      </c>
      <c r="G41" s="29">
        <f>IF(C39=0,IF(G39-G40&gt;0,G39-G40+C40,0),IF(C39-C40&lt;0,C40-C39+G40,0))</f>
        <v>0</v>
      </c>
      <c r="H41" s="29">
        <f>IF(D39=0,IF(H39-H40&gt;0,H39-H40+D40,0),IF(D39-D40&lt;0,D40-D39+H40,0))</f>
        <v>67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136</v>
      </c>
      <c r="D42" s="30">
        <f>D33+D35+D39</f>
        <v>82</v>
      </c>
      <c r="E42" s="42" t="s">
        <v>380</v>
      </c>
      <c r="F42" s="43" t="s">
        <v>381</v>
      </c>
      <c r="G42" s="30">
        <f>G39+G33</f>
        <v>136</v>
      </c>
      <c r="H42" s="30">
        <f>H39+H33</f>
        <v>82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530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330">
        <v>42780</v>
      </c>
      <c r="C48" s="247" t="s">
        <v>382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523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7">
      <selection activeCell="A50" sqref="A50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383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384</v>
      </c>
      <c r="B4" s="274" t="str">
        <f>'справка №1-БАЛАНС'!E3</f>
        <v>"ЕЛПО" АД</v>
      </c>
      <c r="C4" s="301" t="s">
        <v>2</v>
      </c>
      <c r="D4" s="301">
        <f>'справка №1-БАЛАНС'!H3</f>
        <v>123028013</v>
      </c>
      <c r="E4" s="218"/>
      <c r="F4" s="218"/>
    </row>
    <row r="5" spans="1:4" ht="15">
      <c r="A5" s="274" t="s">
        <v>275</v>
      </c>
      <c r="B5" s="274" t="str">
        <f>'справка №1-БАЛАНС'!E4</f>
        <v>неконсолидиран</v>
      </c>
      <c r="C5" s="302" t="s">
        <v>4</v>
      </c>
      <c r="D5" s="301">
        <f>'справка №1-БАЛАНС'!H4</f>
        <v>171</v>
      </c>
    </row>
    <row r="6" spans="1:6" ht="12" customHeight="1">
      <c r="A6" s="275" t="s">
        <v>5</v>
      </c>
      <c r="B6" s="289">
        <f>'справка №1-БАЛАНС'!E5</f>
        <v>42369</v>
      </c>
      <c r="C6" s="276"/>
      <c r="D6" s="277" t="s">
        <v>276</v>
      </c>
      <c r="F6" s="220"/>
    </row>
    <row r="7" spans="1:6" ht="33.75" customHeight="1">
      <c r="A7" s="221" t="s">
        <v>385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386</v>
      </c>
      <c r="B9" s="226"/>
      <c r="C9" s="32"/>
      <c r="D9" s="32"/>
      <c r="E9" s="44"/>
      <c r="F9" s="44"/>
    </row>
    <row r="10" spans="1:6" ht="12">
      <c r="A10" s="227" t="s">
        <v>387</v>
      </c>
      <c r="B10" s="228" t="s">
        <v>388</v>
      </c>
      <c r="C10" s="31">
        <v>29</v>
      </c>
      <c r="D10" s="31">
        <v>2</v>
      </c>
      <c r="E10" s="44"/>
      <c r="F10" s="44"/>
    </row>
    <row r="11" spans="1:13" ht="12">
      <c r="A11" s="227" t="s">
        <v>389</v>
      </c>
      <c r="B11" s="228" t="s">
        <v>390</v>
      </c>
      <c r="C11" s="31">
        <v>-2</v>
      </c>
      <c r="D11" s="31">
        <v>-1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391</v>
      </c>
      <c r="B12" s="228" t="s">
        <v>392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393</v>
      </c>
      <c r="B13" s="228" t="s">
        <v>394</v>
      </c>
      <c r="C13" s="31">
        <v>-27</v>
      </c>
      <c r="D13" s="31"/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395</v>
      </c>
      <c r="B14" s="228" t="s">
        <v>396</v>
      </c>
      <c r="C14" s="31"/>
      <c r="D14" s="31"/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397</v>
      </c>
      <c r="B15" s="228" t="s">
        <v>398</v>
      </c>
      <c r="C15" s="31"/>
      <c r="D15" s="31"/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399</v>
      </c>
      <c r="B16" s="228" t="s">
        <v>400</v>
      </c>
      <c r="C16" s="31"/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401</v>
      </c>
      <c r="B17" s="228" t="s">
        <v>402</v>
      </c>
      <c r="C17" s="31"/>
      <c r="D17" s="31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403</v>
      </c>
      <c r="B18" s="230" t="s">
        <v>404</v>
      </c>
      <c r="C18" s="31"/>
      <c r="D18" s="31"/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405</v>
      </c>
      <c r="B19" s="228" t="s">
        <v>406</v>
      </c>
      <c r="C19" s="31"/>
      <c r="D19" s="31"/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407</v>
      </c>
      <c r="B20" s="232" t="s">
        <v>408</v>
      </c>
      <c r="C20" s="32">
        <f>SUM(C10:C19)</f>
        <v>0</v>
      </c>
      <c r="D20" s="32">
        <f>SUM(D10:D19)</f>
        <v>1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409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410</v>
      </c>
      <c r="B22" s="228" t="s">
        <v>411</v>
      </c>
      <c r="C22" s="31"/>
      <c r="D22" s="31"/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412</v>
      </c>
      <c r="B23" s="228" t="s">
        <v>413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414</v>
      </c>
      <c r="B24" s="228" t="s">
        <v>415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416</v>
      </c>
      <c r="B25" s="228" t="s">
        <v>417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418</v>
      </c>
      <c r="B26" s="228" t="s">
        <v>419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420</v>
      </c>
      <c r="B27" s="228" t="s">
        <v>421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422</v>
      </c>
      <c r="B28" s="228" t="s">
        <v>423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424</v>
      </c>
      <c r="B29" s="228" t="s">
        <v>425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403</v>
      </c>
      <c r="B30" s="228" t="s">
        <v>426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427</v>
      </c>
      <c r="B31" s="228" t="s">
        <v>428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429</v>
      </c>
      <c r="B32" s="232" t="s">
        <v>430</v>
      </c>
      <c r="C32" s="32">
        <f>SUM(C22:C31)</f>
        <v>0</v>
      </c>
      <c r="D32" s="32">
        <f>SUM(D22:D31)</f>
        <v>0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431</v>
      </c>
      <c r="B33" s="233"/>
      <c r="C33" s="234"/>
      <c r="D33" s="234"/>
      <c r="E33" s="44"/>
      <c r="F33" s="44"/>
    </row>
    <row r="34" spans="1:6" ht="12">
      <c r="A34" s="227" t="s">
        <v>432</v>
      </c>
      <c r="B34" s="228" t="s">
        <v>433</v>
      </c>
      <c r="C34" s="31"/>
      <c r="D34" s="31"/>
      <c r="E34" s="44"/>
      <c r="F34" s="44"/>
    </row>
    <row r="35" spans="1:6" ht="12">
      <c r="A35" s="229" t="s">
        <v>434</v>
      </c>
      <c r="B35" s="228" t="s">
        <v>435</v>
      </c>
      <c r="C35" s="31"/>
      <c r="D35" s="31"/>
      <c r="E35" s="44"/>
      <c r="F35" s="44"/>
    </row>
    <row r="36" spans="1:6" ht="12">
      <c r="A36" s="227" t="s">
        <v>436</v>
      </c>
      <c r="B36" s="228" t="s">
        <v>437</v>
      </c>
      <c r="C36" s="31"/>
      <c r="D36" s="31"/>
      <c r="E36" s="44"/>
      <c r="F36" s="44"/>
    </row>
    <row r="37" spans="1:6" ht="12">
      <c r="A37" s="227" t="s">
        <v>438</v>
      </c>
      <c r="B37" s="228" t="s">
        <v>439</v>
      </c>
      <c r="C37" s="31"/>
      <c r="D37" s="31"/>
      <c r="E37" s="44"/>
      <c r="F37" s="44"/>
    </row>
    <row r="38" spans="1:6" ht="12">
      <c r="A38" s="227" t="s">
        <v>440</v>
      </c>
      <c r="B38" s="228" t="s">
        <v>441</v>
      </c>
      <c r="C38" s="31"/>
      <c r="D38" s="31"/>
      <c r="E38" s="44"/>
      <c r="F38" s="44"/>
    </row>
    <row r="39" spans="1:6" ht="12">
      <c r="A39" s="227" t="s">
        <v>442</v>
      </c>
      <c r="B39" s="228" t="s">
        <v>443</v>
      </c>
      <c r="C39" s="31"/>
      <c r="D39" s="31"/>
      <c r="E39" s="44"/>
      <c r="F39" s="44"/>
    </row>
    <row r="40" spans="1:6" ht="12">
      <c r="A40" s="227" t="s">
        <v>444</v>
      </c>
      <c r="B40" s="228" t="s">
        <v>445</v>
      </c>
      <c r="C40" s="31"/>
      <c r="D40" s="31"/>
      <c r="E40" s="44"/>
      <c r="F40" s="44"/>
    </row>
    <row r="41" spans="1:8" ht="12">
      <c r="A41" s="227" t="s">
        <v>446</v>
      </c>
      <c r="B41" s="228" t="s">
        <v>447</v>
      </c>
      <c r="C41" s="31"/>
      <c r="D41" s="31"/>
      <c r="E41" s="44"/>
      <c r="F41" s="44"/>
      <c r="G41" s="47"/>
      <c r="H41" s="47"/>
    </row>
    <row r="42" spans="1:8" ht="12">
      <c r="A42" s="231" t="s">
        <v>448</v>
      </c>
      <c r="B42" s="232" t="s">
        <v>449</v>
      </c>
      <c r="C42" s="32">
        <f>SUM(C34:C41)</f>
        <v>0</v>
      </c>
      <c r="D42" s="32">
        <f>SUM(D34:D41)</f>
        <v>0</v>
      </c>
      <c r="E42" s="44"/>
      <c r="F42" s="44"/>
      <c r="G42" s="47"/>
      <c r="H42" s="47"/>
    </row>
    <row r="43" spans="1:8" ht="12">
      <c r="A43" s="235" t="s">
        <v>450</v>
      </c>
      <c r="B43" s="232" t="s">
        <v>451</v>
      </c>
      <c r="C43" s="32">
        <f>C42+C32+C20</f>
        <v>0</v>
      </c>
      <c r="D43" s="32">
        <f>D42+D32+D20</f>
        <v>1</v>
      </c>
      <c r="E43" s="44"/>
      <c r="F43" s="44"/>
      <c r="G43" s="47"/>
      <c r="H43" s="47"/>
    </row>
    <row r="44" spans="1:8" ht="12">
      <c r="A44" s="225" t="s">
        <v>452</v>
      </c>
      <c r="B44" s="233" t="s">
        <v>453</v>
      </c>
      <c r="C44" s="46">
        <v>1</v>
      </c>
      <c r="D44" s="46">
        <v>0</v>
      </c>
      <c r="E44" s="44"/>
      <c r="F44" s="44"/>
      <c r="G44" s="47"/>
      <c r="H44" s="47"/>
    </row>
    <row r="45" spans="1:8" ht="12">
      <c r="A45" s="225" t="s">
        <v>454</v>
      </c>
      <c r="B45" s="233" t="s">
        <v>455</v>
      </c>
      <c r="C45" s="32">
        <f>C44+C43</f>
        <v>1</v>
      </c>
      <c r="D45" s="32">
        <f>D44+D43</f>
        <v>1</v>
      </c>
      <c r="E45" s="44"/>
      <c r="F45" s="44"/>
      <c r="G45" s="47"/>
      <c r="H45" s="47"/>
    </row>
    <row r="46" spans="1:8" ht="12">
      <c r="A46" s="227" t="s">
        <v>456</v>
      </c>
      <c r="B46" s="233" t="s">
        <v>457</v>
      </c>
      <c r="C46" s="33">
        <v>1</v>
      </c>
      <c r="D46" s="33">
        <v>1</v>
      </c>
      <c r="E46" s="44"/>
      <c r="F46" s="44"/>
      <c r="G46" s="47"/>
      <c r="H46" s="47"/>
    </row>
    <row r="47" spans="1:8" ht="12">
      <c r="A47" s="227" t="s">
        <v>458</v>
      </c>
      <c r="B47" s="233" t="s">
        <v>459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382</v>
      </c>
      <c r="C50" s="344"/>
      <c r="D50" s="344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523</v>
      </c>
      <c r="C52" s="344"/>
      <c r="D52" s="344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5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118110236220472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25">
      <selection activeCell="A39" sqref="A39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"ЕЛПО" АД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123028013</v>
      </c>
      <c r="N3" s="2"/>
    </row>
    <row r="4" spans="1:15" s="292" customFormat="1" ht="13.5" customHeight="1">
      <c r="A4" s="271" t="s">
        <v>461</v>
      </c>
      <c r="B4" s="347" t="str">
        <f>'справка №1-БАЛАНС'!E4</f>
        <v>неконсолидиран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>
        <f>'справка №1-БАЛАНС'!H4</f>
        <v>171</v>
      </c>
      <c r="N4" s="3"/>
      <c r="O4" s="3"/>
    </row>
    <row r="5" spans="1:14" s="292" customFormat="1" ht="12.75" customHeight="1">
      <c r="A5" s="271" t="s">
        <v>5</v>
      </c>
      <c r="B5" s="351">
        <f>'справка №1-БАЛАНС'!E5</f>
        <v>42369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462</v>
      </c>
      <c r="E6" s="6"/>
      <c r="F6" s="6"/>
      <c r="G6" s="6"/>
      <c r="H6" s="6"/>
      <c r="I6" s="6" t="s">
        <v>463</v>
      </c>
      <c r="J6" s="94"/>
      <c r="K6" s="91"/>
      <c r="L6" s="82"/>
      <c r="M6" s="85"/>
      <c r="N6" s="49"/>
    </row>
    <row r="7" spans="1:14" s="293" customFormat="1" ht="60">
      <c r="A7" s="102" t="s">
        <v>464</v>
      </c>
      <c r="B7" s="106" t="s">
        <v>465</v>
      </c>
      <c r="C7" s="83" t="s">
        <v>466</v>
      </c>
      <c r="D7" s="103" t="s">
        <v>467</v>
      </c>
      <c r="E7" s="82" t="s">
        <v>468</v>
      </c>
      <c r="F7" s="6" t="s">
        <v>469</v>
      </c>
      <c r="G7" s="6"/>
      <c r="H7" s="6"/>
      <c r="I7" s="82" t="s">
        <v>470</v>
      </c>
      <c r="J7" s="96" t="s">
        <v>471</v>
      </c>
      <c r="K7" s="83" t="s">
        <v>472</v>
      </c>
      <c r="L7" s="83" t="s">
        <v>473</v>
      </c>
      <c r="M7" s="100" t="s">
        <v>474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475</v>
      </c>
      <c r="G8" s="5" t="s">
        <v>476</v>
      </c>
      <c r="H8" s="5" t="s">
        <v>477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478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5">
        <f>'справка №1-БАЛАНС'!H17</f>
        <v>219</v>
      </c>
      <c r="D11" s="35">
        <f>'справка №1-БАЛАНС'!H19</f>
        <v>0</v>
      </c>
      <c r="E11" s="35">
        <f>'справка №1-БАЛАНС'!H20</f>
        <v>84</v>
      </c>
      <c r="F11" s="35">
        <f>'справка №1-БАЛАНС'!H22</f>
        <v>19</v>
      </c>
      <c r="G11" s="35">
        <f>'справка №1-БАЛАНС'!H23</f>
        <v>0</v>
      </c>
      <c r="H11" s="37">
        <v>1591</v>
      </c>
      <c r="I11" s="35">
        <f>'справка №1-БАЛАНС'!H28+'справка №1-БАЛАНС'!H31</f>
        <v>3437</v>
      </c>
      <c r="J11" s="35">
        <f>'справка №1-БАЛАНС'!H29+'справка №1-БАЛАНС'!H32</f>
        <v>-4579</v>
      </c>
      <c r="K11" s="37"/>
      <c r="L11" s="239">
        <f>SUM(C11:K11)</f>
        <v>771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482</v>
      </c>
      <c r="B12" s="17" t="s">
        <v>483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484</v>
      </c>
      <c r="B13" s="8" t="s">
        <v>485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486</v>
      </c>
      <c r="B14" s="8" t="s">
        <v>487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488</v>
      </c>
      <c r="B15" s="17" t="s">
        <v>489</v>
      </c>
      <c r="C15" s="38">
        <f>C11+C12</f>
        <v>219</v>
      </c>
      <c r="D15" s="38">
        <f aca="true" t="shared" si="2" ref="D15:M15">D11+D12</f>
        <v>0</v>
      </c>
      <c r="E15" s="38">
        <f t="shared" si="2"/>
        <v>84</v>
      </c>
      <c r="F15" s="38">
        <f t="shared" si="2"/>
        <v>19</v>
      </c>
      <c r="G15" s="38">
        <f t="shared" si="2"/>
        <v>0</v>
      </c>
      <c r="H15" s="38">
        <f t="shared" si="2"/>
        <v>1591</v>
      </c>
      <c r="I15" s="38">
        <f t="shared" si="2"/>
        <v>3437</v>
      </c>
      <c r="J15" s="38">
        <f t="shared" si="2"/>
        <v>-4579</v>
      </c>
      <c r="K15" s="38">
        <f t="shared" si="2"/>
        <v>0</v>
      </c>
      <c r="L15" s="239">
        <f t="shared" si="1"/>
        <v>771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490</v>
      </c>
      <c r="B16" s="21" t="s">
        <v>491</v>
      </c>
      <c r="C16" s="87"/>
      <c r="D16" s="88"/>
      <c r="E16" s="88"/>
      <c r="F16" s="88"/>
      <c r="G16" s="88"/>
      <c r="H16" s="89"/>
      <c r="I16" s="92">
        <f>+'справка №1-БАЛАНС'!G31</f>
        <v>69</v>
      </c>
      <c r="J16" s="240">
        <f>+'справка №1-БАЛАНС'!G32</f>
        <v>0</v>
      </c>
      <c r="K16" s="37"/>
      <c r="L16" s="239">
        <f t="shared" si="1"/>
        <v>69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492</v>
      </c>
      <c r="B17" s="8" t="s">
        <v>493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494</v>
      </c>
      <c r="B18" s="18" t="s">
        <v>495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496</v>
      </c>
      <c r="B19" s="18" t="s">
        <v>497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498</v>
      </c>
      <c r="B20" s="8" t="s">
        <v>499</v>
      </c>
      <c r="C20" s="37"/>
      <c r="D20" s="37"/>
      <c r="E20" s="37"/>
      <c r="F20" s="37"/>
      <c r="G20" s="37"/>
      <c r="H20" s="37"/>
      <c r="I20" s="37">
        <v>-3437</v>
      </c>
      <c r="J20" s="37">
        <v>3437</v>
      </c>
      <c r="K20" s="37"/>
      <c r="L20" s="239">
        <f t="shared" si="1"/>
        <v>0</v>
      </c>
      <c r="M20" s="37"/>
      <c r="N20" s="11"/>
    </row>
    <row r="21" spans="1:23" ht="23.25" customHeight="1">
      <c r="A21" s="12" t="s">
        <v>500</v>
      </c>
      <c r="B21" s="8" t="s">
        <v>501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502</v>
      </c>
      <c r="B22" s="8" t="s">
        <v>503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504</v>
      </c>
      <c r="B23" s="8" t="s">
        <v>505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506</v>
      </c>
      <c r="B24" s="8" t="s">
        <v>507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502</v>
      </c>
      <c r="B25" s="8" t="s">
        <v>508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504</v>
      </c>
      <c r="B26" s="8" t="s">
        <v>509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510</v>
      </c>
      <c r="B27" s="8" t="s">
        <v>511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512</v>
      </c>
      <c r="B28" s="8" t="s">
        <v>513</v>
      </c>
      <c r="C28" s="37"/>
      <c r="D28" s="37"/>
      <c r="E28" s="37"/>
      <c r="F28" s="37"/>
      <c r="G28" s="37"/>
      <c r="H28" s="37"/>
      <c r="I28" s="37"/>
      <c r="J28" s="37"/>
      <c r="K28" s="37"/>
      <c r="L28" s="239">
        <f t="shared" si="1"/>
        <v>0</v>
      </c>
      <c r="M28" s="37"/>
      <c r="N28" s="11"/>
    </row>
    <row r="29" spans="1:23" ht="14.25" customHeight="1">
      <c r="A29" s="10" t="s">
        <v>514</v>
      </c>
      <c r="B29" s="17" t="s">
        <v>515</v>
      </c>
      <c r="C29" s="36">
        <f>C17+C20+C21+C24+C28+C27+C15+C16</f>
        <v>219</v>
      </c>
      <c r="D29" s="36">
        <f aca="true" t="shared" si="6" ref="D29:M29">D17+D20+D21+D24+D28+D27+D15+D16</f>
        <v>0</v>
      </c>
      <c r="E29" s="36">
        <f t="shared" si="6"/>
        <v>84</v>
      </c>
      <c r="F29" s="36">
        <f t="shared" si="6"/>
        <v>19</v>
      </c>
      <c r="G29" s="36">
        <f t="shared" si="6"/>
        <v>0</v>
      </c>
      <c r="H29" s="36">
        <f t="shared" si="6"/>
        <v>1591</v>
      </c>
      <c r="I29" s="36">
        <f t="shared" si="6"/>
        <v>69</v>
      </c>
      <c r="J29" s="36">
        <f t="shared" si="6"/>
        <v>-1142</v>
      </c>
      <c r="K29" s="36">
        <f t="shared" si="6"/>
        <v>0</v>
      </c>
      <c r="L29" s="239">
        <f t="shared" si="1"/>
        <v>840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516</v>
      </c>
      <c r="B30" s="8" t="s">
        <v>517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518</v>
      </c>
      <c r="B31" s="8" t="s">
        <v>519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520</v>
      </c>
      <c r="B32" s="17" t="s">
        <v>521</v>
      </c>
      <c r="C32" s="36">
        <f aca="true" t="shared" si="7" ref="C32:K32">C29+C30+C31</f>
        <v>219</v>
      </c>
      <c r="D32" s="36">
        <f t="shared" si="7"/>
        <v>0</v>
      </c>
      <c r="E32" s="36">
        <f t="shared" si="7"/>
        <v>84</v>
      </c>
      <c r="F32" s="36">
        <f t="shared" si="7"/>
        <v>19</v>
      </c>
      <c r="G32" s="36">
        <f t="shared" si="7"/>
        <v>0</v>
      </c>
      <c r="H32" s="36">
        <f t="shared" si="7"/>
        <v>1591</v>
      </c>
      <c r="I32" s="36">
        <f t="shared" si="7"/>
        <v>69</v>
      </c>
      <c r="J32" s="36">
        <f t="shared" si="7"/>
        <v>-1142</v>
      </c>
      <c r="K32" s="36">
        <f t="shared" si="7"/>
        <v>0</v>
      </c>
      <c r="L32" s="239">
        <f t="shared" si="1"/>
        <v>840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531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46" t="s">
        <v>522</v>
      </c>
      <c r="E38" s="346"/>
      <c r="F38" s="346"/>
      <c r="G38" s="346"/>
      <c r="H38" s="346"/>
      <c r="I38" s="346"/>
      <c r="J38" s="15" t="s">
        <v>529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11811023622047245" top="0.3937007874015748" bottom="0.2362204724409449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EVROSCHET</cp:lastModifiedBy>
  <cp:lastPrinted>2017-03-23T20:52:06Z</cp:lastPrinted>
  <dcterms:created xsi:type="dcterms:W3CDTF">2000-06-29T12:02:40Z</dcterms:created>
  <dcterms:modified xsi:type="dcterms:W3CDTF">2017-03-23T20:52:09Z</dcterms:modified>
  <cp:category/>
  <cp:version/>
  <cp:contentType/>
  <cp:contentStatus/>
</cp:coreProperties>
</file>