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71027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 s="1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H467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 s="1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/>
  <c r="E26" i="7"/>
  <c r="D26" i="7"/>
  <c r="H253" i="2" s="1"/>
  <c r="C26" i="7"/>
  <c r="H231" i="2" s="1"/>
  <c r="L25" i="7"/>
  <c r="H428" i="2" s="1"/>
  <c r="L24" i="7"/>
  <c r="H427" i="2" s="1"/>
  <c r="M23" i="7"/>
  <c r="H448" i="2"/>
  <c r="K23" i="7"/>
  <c r="H404" i="2" s="1"/>
  <c r="J23" i="7"/>
  <c r="H382" i="2" s="1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K19" i="7"/>
  <c r="H400" i="2" s="1"/>
  <c r="J19" i="7"/>
  <c r="H378" i="2" s="1"/>
  <c r="I19" i="7"/>
  <c r="H356" i="2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/>
  <c r="J18" i="7"/>
  <c r="H377" i="2" s="1"/>
  <c r="I18" i="7"/>
  <c r="H355" i="2" s="1"/>
  <c r="L16" i="7"/>
  <c r="H419" i="2" s="1"/>
  <c r="L15" i="7"/>
  <c r="H418" i="2" s="1"/>
  <c r="M14" i="7"/>
  <c r="H439" i="2" s="1"/>
  <c r="K14" i="7"/>
  <c r="H395" i="2" s="1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/>
  <c r="D14" i="7"/>
  <c r="H241" i="2" s="1"/>
  <c r="C14" i="7"/>
  <c r="M13" i="7"/>
  <c r="H438" i="2" s="1"/>
  <c r="J13" i="7"/>
  <c r="H372" i="2" s="1"/>
  <c r="I13" i="7"/>
  <c r="H350" i="2" s="1"/>
  <c r="G13" i="7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D79" i="4"/>
  <c r="D85" i="4" s="1"/>
  <c r="C79" i="4"/>
  <c r="H58" i="2" s="1"/>
  <c r="D76" i="4"/>
  <c r="C76" i="4"/>
  <c r="D65" i="4"/>
  <c r="C65" i="4"/>
  <c r="H48" i="2" s="1"/>
  <c r="H61" i="4"/>
  <c r="H71" i="4" s="1"/>
  <c r="H79" i="4" s="1"/>
  <c r="G61" i="4"/>
  <c r="G71" i="4" s="1"/>
  <c r="G79" i="4" s="1"/>
  <c r="H110" i="2"/>
  <c r="D52" i="4"/>
  <c r="C52" i="4"/>
  <c r="H38" i="2" s="1"/>
  <c r="H50" i="4"/>
  <c r="H56" i="4"/>
  <c r="G50" i="4"/>
  <c r="D40" i="4"/>
  <c r="C40" i="4"/>
  <c r="H27" i="2" s="1"/>
  <c r="D35" i="4"/>
  <c r="C35" i="4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C13" i="7" s="1"/>
  <c r="G18" i="4"/>
  <c r="H79" i="2" s="1"/>
  <c r="L23" i="7"/>
  <c r="H426" i="2" s="1"/>
  <c r="H17" i="7"/>
  <c r="H332" i="2" s="1"/>
  <c r="M17" i="7"/>
  <c r="D17" i="7"/>
  <c r="H244" i="2" s="1"/>
  <c r="C75" i="2"/>
  <c r="C81" i="2"/>
  <c r="C85" i="2"/>
  <c r="C92" i="2"/>
  <c r="C96" i="2"/>
  <c r="C103" i="2"/>
  <c r="C107" i="2"/>
  <c r="C113" i="2"/>
  <c r="C117" i="2"/>
  <c r="C124" i="2"/>
  <c r="C129" i="2"/>
  <c r="C136" i="2"/>
  <c r="C140" i="2"/>
  <c r="C146" i="2"/>
  <c r="C150" i="2"/>
  <c r="C157" i="2"/>
  <c r="C161" i="2"/>
  <c r="C168" i="2"/>
  <c r="C172" i="2"/>
  <c r="C178" i="2"/>
  <c r="C70" i="2"/>
  <c r="C63" i="2"/>
  <c r="C59" i="2"/>
  <c r="C52" i="2"/>
  <c r="C48" i="2"/>
  <c r="C43" i="2"/>
  <c r="C42" i="2"/>
  <c r="C36" i="2"/>
  <c r="C34" i="2"/>
  <c r="C28" i="2"/>
  <c r="C27" i="2"/>
  <c r="C22" i="2"/>
  <c r="C20" i="2"/>
  <c r="C15" i="2"/>
  <c r="C12" i="2"/>
  <c r="C7" i="2"/>
  <c r="C6" i="2"/>
  <c r="C502" i="2"/>
  <c r="C501" i="2"/>
  <c r="C496" i="2"/>
  <c r="C493" i="2"/>
  <c r="C488" i="2"/>
  <c r="C486" i="2"/>
  <c r="C481" i="2"/>
  <c r="C480" i="2"/>
  <c r="C474" i="2"/>
  <c r="C472" i="2"/>
  <c r="C466" i="2"/>
  <c r="C465" i="2"/>
  <c r="C456" i="2"/>
  <c r="C450" i="2"/>
  <c r="C437" i="2"/>
  <c r="C429" i="2"/>
  <c r="C414" i="2"/>
  <c r="C412" i="2"/>
  <c r="C395" i="2"/>
  <c r="C392" i="2"/>
  <c r="C382" i="2"/>
  <c r="C378" i="2"/>
  <c r="C370" i="2"/>
  <c r="C368" i="2"/>
  <c r="C360" i="2"/>
  <c r="C357" i="2"/>
  <c r="C349" i="2"/>
  <c r="C345" i="2"/>
  <c r="C336" i="2"/>
  <c r="C334" i="2"/>
  <c r="C326" i="2"/>
  <c r="C324" i="2"/>
  <c r="C316" i="2"/>
  <c r="C312" i="2"/>
  <c r="C303" i="2"/>
  <c r="C301" i="2"/>
  <c r="C293" i="2"/>
  <c r="C291" i="2"/>
  <c r="C282" i="2"/>
  <c r="C278" i="2"/>
  <c r="C270" i="2"/>
  <c r="C269" i="2"/>
  <c r="C260" i="2"/>
  <c r="C258" i="2"/>
  <c r="C250" i="2"/>
  <c r="C246" i="2"/>
  <c r="C237" i="2"/>
  <c r="C235" i="2"/>
  <c r="C227" i="2"/>
  <c r="C225" i="2"/>
  <c r="C215" i="2"/>
  <c r="C211" i="2"/>
  <c r="C202" i="2"/>
  <c r="C200" i="2"/>
  <c r="C191" i="2"/>
  <c r="C189" i="2"/>
  <c r="C181" i="2"/>
  <c r="C458" i="2"/>
  <c r="C452" i="2"/>
  <c r="C451" i="2"/>
  <c r="C444" i="2"/>
  <c r="C443" i="2"/>
  <c r="C436" i="2"/>
  <c r="C433" i="2"/>
  <c r="C427" i="2"/>
  <c r="C425" i="2"/>
  <c r="C419" i="2"/>
  <c r="C418" i="2"/>
  <c r="C411" i="2"/>
  <c r="C408" i="2"/>
  <c r="C402" i="2"/>
  <c r="C400" i="2"/>
  <c r="C394" i="2"/>
  <c r="C393" i="2"/>
  <c r="C386" i="2"/>
  <c r="C383" i="2"/>
  <c r="C375" i="2"/>
  <c r="C373" i="2"/>
  <c r="C365" i="2"/>
  <c r="C363" i="2"/>
  <c r="C356" i="2"/>
  <c r="C352" i="2"/>
  <c r="C344" i="2"/>
  <c r="C342" i="2"/>
  <c r="C335" i="2"/>
  <c r="C333" i="2"/>
  <c r="C325" i="2"/>
  <c r="C321" i="2"/>
  <c r="C313" i="2"/>
  <c r="C311" i="2"/>
  <c r="C304" i="2"/>
  <c r="C302" i="2"/>
  <c r="C294" i="2"/>
  <c r="C290" i="2"/>
  <c r="C283" i="2"/>
  <c r="C281" i="2"/>
  <c r="C273" i="2"/>
  <c r="C271" i="2"/>
  <c r="C263" i="2"/>
  <c r="C259" i="2"/>
  <c r="C251" i="2"/>
  <c r="C249" i="2"/>
  <c r="C241" i="2"/>
  <c r="C240" i="2"/>
  <c r="C232" i="2"/>
  <c r="C228" i="2"/>
  <c r="C221" i="2"/>
  <c r="C219" i="2"/>
  <c r="C210" i="2"/>
  <c r="C209" i="2"/>
  <c r="C201" i="2"/>
  <c r="C197" i="2"/>
  <c r="C190" i="2"/>
  <c r="C188" i="2"/>
  <c r="A6" i="7"/>
  <c r="H82" i="2"/>
  <c r="H442" i="2"/>
  <c r="F17" i="7"/>
  <c r="I17" i="7"/>
  <c r="D31" i="7"/>
  <c r="D34" i="7" s="1"/>
  <c r="H261" i="2" s="1"/>
  <c r="B50" i="5" l="1"/>
  <c r="J17" i="7"/>
  <c r="H376" i="2" s="1"/>
  <c r="F31" i="7"/>
  <c r="D46" i="4"/>
  <c r="C10" i="14"/>
  <c r="F131" i="11"/>
  <c r="H501" i="2" s="1"/>
  <c r="E17" i="7"/>
  <c r="H266" i="2" s="1"/>
  <c r="F44" i="11"/>
  <c r="H495" i="2" s="1"/>
  <c r="F61" i="11"/>
  <c r="H496" i="2" s="1"/>
  <c r="D44" i="6"/>
  <c r="D46" i="6" s="1"/>
  <c r="H31" i="5"/>
  <c r="H36" i="5" s="1"/>
  <c r="D31" i="5"/>
  <c r="L18" i="7"/>
  <c r="H421" i="2" s="1"/>
  <c r="H87" i="2"/>
  <c r="H218" i="2"/>
  <c r="L13" i="7"/>
  <c r="H416" i="2" s="1"/>
  <c r="H37" i="4"/>
  <c r="H95" i="4" s="1"/>
  <c r="E7" i="14"/>
  <c r="D94" i="4"/>
  <c r="B38" i="7"/>
  <c r="H275" i="2"/>
  <c r="E31" i="7"/>
  <c r="H258" i="2"/>
  <c r="D56" i="4"/>
  <c r="D95" i="4" s="1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H354" i="2"/>
  <c r="J31" i="7"/>
  <c r="H390" i="2" s="1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H502" i="2" s="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J34" i="7"/>
  <c r="H393" i="2" s="1"/>
  <c r="H124" i="2"/>
  <c r="D13" i="12"/>
  <c r="F79" i="11"/>
  <c r="H498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H120" i="2"/>
  <c r="C44" i="6"/>
  <c r="B56" i="6"/>
  <c r="F149" i="11" l="1"/>
  <c r="H503" i="2" s="1"/>
  <c r="D33" i="5"/>
  <c r="D36" i="5"/>
  <c r="D42" i="5" s="1"/>
  <c r="H33" i="5"/>
  <c r="D5" i="12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D11" i="12"/>
  <c r="D12" i="12"/>
  <c r="H64" i="2"/>
  <c r="D4" i="12"/>
  <c r="D19" i="12" s="1"/>
  <c r="G95" i="4"/>
  <c r="D18" i="12"/>
  <c r="C11" i="14"/>
  <c r="C7" i="14"/>
  <c r="D7" i="14" s="1"/>
  <c r="H94" i="2"/>
  <c r="C46" i="6"/>
  <c r="H212" i="2"/>
  <c r="H37" i="5" l="1"/>
  <c r="D37" i="5"/>
  <c r="C95" i="4"/>
  <c r="D6" i="12" s="1"/>
  <c r="D20" i="12" s="1"/>
  <c r="G34" i="7"/>
  <c r="H327" i="2" s="1"/>
  <c r="H324" i="2"/>
  <c r="C34" i="7"/>
  <c r="H236" i="2"/>
  <c r="L31" i="7"/>
  <c r="H434" i="2" s="1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D45" i="5"/>
  <c r="H42" i="5" l="1"/>
  <c r="H44" i="5" s="1"/>
  <c r="H72" i="2"/>
  <c r="D16" i="12"/>
  <c r="C6" i="14"/>
  <c r="D6" i="14" s="1"/>
  <c r="H239" i="2"/>
  <c r="L34" i="7"/>
  <c r="D21" i="12"/>
  <c r="H148" i="2"/>
  <c r="G42" i="5"/>
  <c r="H175" i="2"/>
  <c r="H153" i="2"/>
  <c r="D44" i="5" l="1"/>
  <c r="H45" i="5"/>
  <c r="E11" i="14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<sst xmlns="http://schemas.openxmlformats.org/spreadsheetml/2006/main" count="1994" uniqueCount="692">
  <si>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</si>
  <si>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</si>
  <si>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</si>
  <si>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</si>
  <si>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</si>
  <si>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</si>
  <si>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</si>
  <si>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</si>
  <si>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</si>
  <si>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</si>
  <si>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</si>
  <si>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</si>
  <si>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</si>
  <si>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</si>
  <si>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</si>
  <si>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</si>
  <si>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</si>
  <si>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</si>
  <si>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</si>
  <si>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</si>
  <si>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</si>
  <si>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</si>
  <si>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</si>
  <si>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</si>
  <si>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</si>
  <si>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</si>
  <si>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</si>
  <si>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</si>
  <si>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</si>
  <si>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</si>
  <si>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</si>
  <si>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</si>
  <si>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</si>
  <si>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</si>
  <si>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</si>
  <si>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</si>
  <si>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</si>
  <si>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</si>
  <si>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</si>
  <si>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</si>
  <si>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</si>
  <si>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</si>
  <si>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</si>
  <si>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</si>
  <si>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</si>
  <si>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</si>
  <si>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</si>
  <si>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</si>
  <si>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</si>
  <si>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</si>
  <si>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</si>
  <si>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</si>
  <si>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</si>
  <si>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</si>
  <si>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</si>
  <si>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</si>
  <si>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</si>
  <si>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</si>
  <si>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</si>
  <si>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</si>
  <si>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</si>
  <si>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</si>
  <si>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</si>
  <si>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</si>
  <si>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</si>
  <si>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</si>
  <si>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</si>
  <si>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</si>
  <si>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</si>
  <si>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</si>
  <si>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</si>
  <si>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</si>
  <si>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</si>
  <si>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</si>
  <si>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</si>
  <si>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</si>
  <si>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</si>
  <si>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</si>
  <si>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</si>
  <si>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</si>
  <si>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</si>
  <si>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</si>
  <si>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</si>
  <si>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</si>
  <si>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</si>
  <si>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</si>
  <si>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</si>
  <si>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</si>
  <si>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</si>
  <si>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</si>
  <si>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</si>
  <si>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</si>
  <si>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</si>
  <si>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</si>
  <si>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</si>
  <si>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</si>
  <si>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</si>
  <si>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</si>
  <si>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</si>
  <si>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</si>
  <si>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</si>
  <si>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</si>
  <si>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</si>
  <si>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</si>
  <si>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</si>
  <si>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</si>
  <si>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</si>
  <si>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</si>
  <si>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</si>
  <si>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</si>
  <si>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</si>
  <si>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</si>
  <si>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</si>
  <si>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</si>
  <si>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</si>
  <si>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</si>
  <si>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</si>
  <si>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</si>
  <si>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</si>
  <si>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</si>
  <si>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</si>
  <si>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</si>
  <si>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</si>
  <si>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</si>
  <si>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</si>
  <si>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</si>
  <si>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</si>
  <si>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</si>
  <si>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</si>
  <si>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</si>
  <si>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</si>
  <si>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</si>
  <si>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</si>
  <si>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</si>
  <si>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</si>
  <si>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</si>
  <si>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</si>
  <si>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</si>
  <si>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</si>
  <si>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</si>
  <si>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</si>
  <si>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</si>
  <si>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</si>
  <si>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</si>
  <si>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</si>
  <si>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</si>
  <si>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</si>
  <si>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</si>
  <si>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</si>
  <si>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</si>
  <si>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</si>
  <si>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</si>
  <si>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</si>
  <si>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</si>
  <si>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</si>
  <si>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</si>
  <si>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</si>
  <si>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</si>
  <si>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</si>
  <si>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</si>
  <si>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</si>
  <si>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</si>
  <si>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</si>
  <si>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</si>
  <si>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</si>
  <si>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</si>
  <si>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</si>
  <si>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</si>
  <si>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</si>
  <si>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</si>
  <si>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</si>
  <si>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</si>
  <si>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</si>
  <si>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</si>
  <si>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</si>
  <si>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</si>
  <si>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</si>
  <si>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</si>
  <si>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</si>
  <si>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</si>
  <si>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</si>
  <si>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</si>
  <si>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</si>
  <si>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</si>
  <si>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</si>
  <si>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</si>
  <si>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</si>
  <si>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</si>
  <si>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</si>
  <si>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</si>
  <si>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</si>
  <si>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</si>
  <si>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</si>
  <si>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</si>
  <si>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</si>
  <si>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</si>
  <si>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</si>
  <si>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</si>
  <si>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</si>
  <si>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</si>
  <si>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</si>
  <si>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</si>
  <si>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</si>
  <si>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</si>
  <si>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</si>
  <si>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</si>
  <si>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</si>
  <si>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</si>
  <si>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</si>
  <si>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</si>
  <si>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</si>
  <si>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</si>
  <si>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</si>
  <si>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</si>
  <si>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</si>
  <si>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</si>
  <si>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</si>
  <si>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</si>
  <si>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</si>
  <si>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</si>
  <si>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</si>
  <si>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</si>
  <si>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</si>
  <si>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</si>
  <si>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</si>
  <si>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</si>
  <si>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</si>
  <si>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</si>
  <si>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</si>
  <si>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</si>
  <si>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</si>
  <si>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</si>
  <si>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</si>
  <si>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</si>
  <si>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</si>
  <si>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</si>
  <si>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</si>
  <si>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</si>
  <si>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</si>
  <si>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</si>
  <si>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</si>
  <si>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</si>
  <si>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</si>
  <si>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</si>
  <si>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</si>
  <si>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</si>
  <si>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</si>
  <si>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</si>
  <si>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</si>
  <si>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</si>
  <si>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</si>
  <si>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</si>
  <si>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</si>
  <si>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</si>
  <si>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</si>
  <si>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</si>
  <si>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</si>
  <si>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</si>
  <si>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</si>
  <si>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</si>
  <si>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</si>
  <si>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</si>
  <si>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</si>
  <si>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</si>
  <si>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</si>
  <si>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</si>
  <si>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</si>
  <si>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</si>
  <si>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</si>
  <si>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</si>
  <si>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</si>
  <si>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</si>
  <si>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</si>
  <si>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</si>
  <si>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</si>
  <si>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</si>
  <si>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</si>
  <si>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</si>
  <si>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</si>
  <si>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</si>
  <si>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</si>
  <si>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</si>
  <si>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</si>
  <si>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</si>
  <si>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</si>
  <si>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</si>
  <si>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</si>
  <si>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</si>
  <si>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</si>
  <si>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</si>
  <si>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</si>
  <si>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</si>
  <si>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</si>
  <si>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</si>
  <si>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</si>
  <si>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</si>
  <si>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</si>
  <si>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</si>
  <si>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</si>
  <si>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</si>
  <si>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</si>
  <si>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</si>
  <si>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</si>
  <si>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</si>
  <si>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</si>
  <si>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</si>
  <si>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</si>
  <si>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</si>
  <si>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</si>
  <si>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</si>
  <si>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</si>
  <si>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</si>
  <si>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</si>
  <si>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</si>
  <si>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</si>
  <si>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</si>
  <si>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</si>
  <si>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</si>
  <si>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</si>
  <si>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</si>
  <si>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</si>
  <si>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</si>
  <si>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</si>
  <si>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</si>
  <si>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</si>
  <si>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</si>
  <si>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</si>
  <si>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</si>
  <si>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</si>
  <si>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</si>
  <si>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</si>
  <si>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</si>
  <si>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</si>
  <si>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</si>
  <si>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</si>
  <si>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</si>
  <si>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</si>
  <si>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</si>
  <si>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</si>
  <si>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</si>
  <si>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</si>
  <si>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</si>
  <si>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</si>
  <si>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</si>
  <si>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</si>
  <si>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</si>
  <si>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</si>
  <si>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</si>
  <si>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</si>
  <si>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</si>
  <si>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</si>
  <si>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</si>
  <si>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</si>
  <si>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</si>
  <si>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</si>
  <si>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</si>
  <si>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</si>
  <si>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</si>
  <si>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</si>
  <si>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</si>
  <si>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</si>
  <si>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</si>
  <si>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</si>
  <si>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</si>
  <si>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</si>
  <si>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</si>
  <si>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</si>
  <si>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</si>
  <si>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</si>
  <si>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</si>
  <si>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</si>
  <si>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</si>
  <si>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</si>
  <si>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</si>
  <si>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</si>
  <si>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</si>
  <si>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</si>
  <si>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</si>
  <si>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</si>
  <si>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</si>
  <si>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</si>
  <si>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</si>
  <si>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</si>
  <si>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</si>
  <si>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</si>
  <si>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</si>
  <si>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</si>
  <si>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</si>
  <si>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</si>
  <si>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</si>
  <si>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</si>
  <si>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</si>
  <si>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</si>
  <si>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</si>
  <si>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</si>
  <si>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</si>
  <si>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</si>
  <si>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</si>
  <si>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</si>
  <si>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</si>
  <si>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</si>
  <si>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</si>
  <si>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</si>
  <si>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</si>
  <si>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</si>
  <si>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</si>
  <si>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</si>
  <si>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</si>
  <si>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</si>
  <si>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</si>
  <si>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</si>
  <si>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</si>
  <si>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</si>
  <si>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</si>
  <si>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</si>
  <si>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</si>
  <si>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</si>
  <si>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</si>
  <si>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</si>
  <si>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</si>
  <si>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</si>
  <si>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</si>
  <si>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</si>
  <si>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</si>
  <si>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</si>
  <si>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</si>
  <si>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</si>
  <si>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</si>
  <si>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</si>
  <si>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</si>
  <si>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</si>
  <si>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</si>
  <si>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</si>
  <si>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</si>
  <si>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</si>
  <si>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</si>
  <si>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</si>
  <si>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</si>
  <si>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</si>
  <si>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</si>
  <si>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</si>
  <si>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</si>
  <si>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</si>
  <si>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</si>
  <si>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</si>
  <si>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</si>
  <si>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</si>
  <si>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</si>
  <si>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</si>
  <si>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</si>
  <si>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</si>
  <si>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</si>
  <si>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</si>
  <si>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</si>
  <si>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</si>
  <si>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</si>
  <si>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</si>
  <si>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</si>
  <si>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</si>
  <si>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</si>
  <si>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</si>
  <si>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</si>
  <si>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</si>
  <si>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</si>
  <si>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</si>
  <si>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</si>
  <si>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</si>
  <si>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</si>
  <si>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</si>
  <si>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</si>
  <si>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</si>
  <si>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</si>
  <si>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</si>
  <si>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</si>
  <si>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</si>
  <si>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</si>
  <si>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</si>
  <si>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</si>
  <si>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</si>
  <si>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</si>
  <si>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</si>
  <si>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</si>
  <si>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</si>
  <si>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</si>
  <si>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</si>
  <si>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</si>
  <si>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</si>
  <si>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</si>
  <si>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</si>
  <si>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</si>
  <si>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</si>
  <si>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</si>
  <si>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</si>
  <si>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</si>
  <si>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</si>
  <si>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</si>
  <si>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</si>
  <si>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</si>
  <si>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</si>
  <si>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</si>
  <si>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</si>
  <si>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</si>
  <si>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</si>
  <si>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</si>
  <si>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</si>
  <si>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</si>
  <si>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</si>
  <si>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</si>
  <si>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</si>
  <si>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</si>
  <si>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</si>
  <si>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</si>
  <si>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</si>
  <si>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</si>
  <si>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</si>
  <si>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</si>
  <si>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</si>
  <si>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</si>
  <si>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</si>
  <si>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</si>
  <si>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</si>
  <si>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</si>
  <si>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</si>
  <si>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</si>
  <si>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</si>
  <si>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</si>
  <si>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</si>
  <si>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</si>
  <si>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</si>
  <si>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</si>
  <si>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</si>
  <si>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</si>
  <si>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</si>
  <si>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</si>
  <si>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</si>
  <si>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</si>
  <si>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</si>
  <si>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</si>
  <si>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</si>
  <si>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</si>
  <si>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</si>
  <si>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</si>
  <si>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</si>
  <si>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</si>
  <si>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</si>
  <si>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</si>
  <si>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</si>
  <si>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</si>
  <si>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</si>
  <si>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</si>
  <si>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</si>
  <si>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</si>
  <si>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</si>
  <si>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</si>
  <si>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</si>
  <si>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</si>
  <si>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</si>
  <si>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</si>
  <si>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</si>
  <si>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</si>
  <si>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</si>
  <si>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</si>
  <si>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</si>
  <si>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</si>
  <si>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</si>
  <si>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</si>
  <si>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</si>
  <si>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</si>
  <si>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</si>
  <si>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</si>
  <si>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</si>
  <si>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</si>
  <si>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</si>
  <si>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</si>
  <si>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</si>
  <si>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</si>
  <si>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</si>
  <si>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</si>
  <si>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</si>
  <si>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</si>
  <si>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</si>
  <si>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</si>
  <si>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</si>
  <si>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</si>
  <si>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</si>
  <si>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</si>
  <si>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</si>
  <si>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</si>
  <si>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</si>
  <si>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</si>
  <si>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</si>
  <si>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</si>
  <si>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</si>
  <si>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</si>
  <si>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</si>
  <si>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</si>
  <si>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</si>
  <si>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</si>
  <si>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</si>
  <si>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</si>
  <si>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</si>
  <si>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</si>
  <si>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</si>
  <si>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</si>
  <si>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</si>
  <si>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</si>
  <si>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</si>
  <si>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</si>
  <si>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</si>
  <si>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</si>
  <si>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</si>
  <si>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</si>
  <si>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</si>
  <si>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</si>
  <si>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</si>
  <si>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</si>
  <si>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</si>
  <si>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</si>
  <si>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</si>
  <si>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</si>
  <si>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</si>
  <si>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</si>
  <si>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</si>
  <si>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</si>
  <si>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</si>
  <si>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</si>
  <si>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</si>
  <si>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</si>
  <si>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</si>
  <si>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</si>
  <si>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</si>
  <si>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</si>
  <si>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</si>
  <si>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</si>
  <si>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</si>
  <si>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</si>
  <si>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</si>
  <si>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</si>
  <si>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</si>
  <si>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</si>
  <si>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</si>
  <si>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</si>
  <si>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</si>
  <si>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</si>
  <si>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</si>
  <si>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</si>
  <si>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</si>
  <si>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</si>
  <si>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</si>
  <si>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</si>
  <si>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</si>
  <si>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</si>
  <si>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</si>
  <si>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</si>
  <si>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</si>
  <si>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</si>
  <si>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</si>
  <si>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</si>
  <si>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</si>
  <si>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</si>
  <si>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</si>
  <si>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</si>
  <si>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</si>
  <si>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</si>
  <si>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</si>
  <si>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</si>
  <si>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</si>
  <si>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</si>
  <si>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</si>
  <si>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</si>
  <si>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</si>
  <si>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</si>
  <si>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</si>
  <si>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</si>
  <si>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</si>
  <si>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</si>
  <si>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</si>
  <si>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</si>
  <si>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</si>
  <si>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</si>
  <si>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</si>
  <si>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</si>
  <si>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200529596</t>
  </si>
  <si>
    <t>Джонг Су Сул</t>
  </si>
  <si>
    <t>Управител</t>
  </si>
  <si>
    <t>КОНСУЛТ СОЛАР ЕООД</t>
  </si>
  <si>
    <t>гр.София, ж.к. Младост 1, бул.Самоковско шосе 2Л,ет.3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</si>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</sst>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Нормален" xfId="0" builtinId="0"/>
    <cellStyle name="Процент" xfId="13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21" sqref="B21"/>
    </sheetView>
  </sheetViews>
  <sheetFormatPr defaultColWidth="9.125" defaultRowHeight="15.75"/>
  <cols>
    <col min="1" max="1" width="30.75" style="467" customWidth="1"/>
    <col min="2" max="2" width="65.75" style="467" customWidth="1"/>
    <col min="3" max="26" width="9.125" style="467"/>
    <col min="27" max="27" width="9.875" style="467" bestFit="1" customWidth="1"/>
    <col min="28" max="16384" width="9.1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42643</v>
      </c>
    </row>
    <row r="2" spans="1:27">
      <c r="A2" s="466" t="s">
        <v>680</v>
      </c>
      <c r="B2" s="461"/>
      <c r="Z2" s="478">
        <v>2</v>
      </c>
      <c r="AA2" s="479">
        <f>IF(ISBLANK(_pdeReportingDate),"",_pdeReportingDate)</f>
        <v>42663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42643</v>
      </c>
    </row>
    <row r="11" spans="1:27">
      <c r="A11" s="7" t="s">
        <v>668</v>
      </c>
      <c r="B11" s="357">
        <v>42663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685</v>
      </c>
    </row>
    <row r="15" spans="1:27">
      <c r="A15" s="10" t="s">
        <v>660</v>
      </c>
      <c r="B15" s="358"/>
    </row>
    <row r="16" spans="1:27">
      <c r="A16" s="7" t="s">
        <v>3</v>
      </c>
      <c r="B16" s="356" t="s">
        <v>682</v>
      </c>
    </row>
    <row r="17" spans="1:2">
      <c r="A17" s="7" t="s">
        <v>614</v>
      </c>
      <c r="B17" s="356" t="s">
        <v>683</v>
      </c>
    </row>
    <row r="18" spans="1:2">
      <c r="A18" s="7" t="s">
        <v>613</v>
      </c>
      <c r="B18" s="356" t="s">
        <v>684</v>
      </c>
    </row>
    <row r="19" spans="1:2">
      <c r="A19" s="7" t="s">
        <v>4</v>
      </c>
      <c r="B19" s="356" t="s">
        <v>686</v>
      </c>
    </row>
    <row r="20" spans="1:2">
      <c r="A20" s="7" t="s">
        <v>5</v>
      </c>
      <c r="B20" s="356" t="s">
        <v>686</v>
      </c>
    </row>
    <row r="21" spans="1:2">
      <c r="A21" s="10" t="s">
        <v>6</v>
      </c>
      <c r="B21" s="358" t="s">
        <v>687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688</v>
      </c>
    </row>
    <row r="24" spans="1:2">
      <c r="A24" s="10" t="s">
        <v>612</v>
      </c>
      <c r="B24" s="469"/>
    </row>
    <row r="25" spans="1:2">
      <c r="A25" s="7" t="s">
        <v>615</v>
      </c>
      <c r="B25" s="470" t="s">
        <v>689</v>
      </c>
    </row>
    <row r="26" spans="1:2">
      <c r="A26" s="10" t="s">
        <v>661</v>
      </c>
      <c r="B26" s="358" t="s">
        <v>690</v>
      </c>
    </row>
    <row r="27" spans="1:2">
      <c r="A27" s="10" t="s">
        <v>662</v>
      </c>
      <c r="B27" s="358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85" zoomScaleNormal="85" zoomScaleSheetLayoutView="85" workbookViewId="0">
      <selection activeCell="D14" sqref="D14"/>
    </sheetView>
  </sheetViews>
  <sheetFormatPr defaultColWidth="9.25" defaultRowHeight="15.75"/>
  <cols>
    <col min="1" max="1" width="70.75" style="41" customWidth="1"/>
    <col min="2" max="2" width="10.75" style="41" customWidth="1"/>
    <col min="3" max="4" width="15.75" style="41" customWidth="1"/>
    <col min="5" max="5" width="70.75" style="41" customWidth="1"/>
    <col min="6" max="6" width="10.75" style="353" customWidth="1"/>
    <col min="7" max="7" width="15.75" style="41" customWidth="1"/>
    <col min="8" max="8" width="15.75" style="39" customWidth="1"/>
    <col min="9" max="9" width="3.375" style="39" customWidth="1"/>
    <col min="10" max="16384" width="9.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КОНСУЛТ СОЛАР ЕООД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200529596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30.09.2016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6</v>
      </c>
      <c r="D12" s="137">
        <v>6</v>
      </c>
      <c r="E12" s="76" t="s">
        <v>25</v>
      </c>
      <c r="F12" s="80" t="s">
        <v>26</v>
      </c>
      <c r="G12" s="138">
        <v>60</v>
      </c>
      <c r="H12" s="137">
        <v>60</v>
      </c>
    </row>
    <row r="13" spans="1:8">
      <c r="A13" s="76" t="s">
        <v>27</v>
      </c>
      <c r="B13" s="78" t="s">
        <v>28</v>
      </c>
      <c r="C13" s="138">
        <v>254</v>
      </c>
      <c r="D13" s="137">
        <v>268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19709</v>
      </c>
      <c r="D15" s="137">
        <v>20446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82</v>
      </c>
      <c r="D16" s="137">
        <v>22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60</v>
      </c>
      <c r="H18" s="389">
        <f>H12+H15+H16+H17</f>
        <v>60</v>
      </c>
    </row>
    <row r="19" spans="1:13">
      <c r="A19" s="76" t="s">
        <v>49</v>
      </c>
      <c r="B19" s="78" t="s">
        <v>50</v>
      </c>
      <c r="C19" s="138">
        <v>1</v>
      </c>
      <c r="D19" s="137">
        <v>2</v>
      </c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20052</v>
      </c>
      <c r="D20" s="377">
        <f>SUM(D12:D19)</f>
        <v>20744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0</v>
      </c>
      <c r="H22" s="393">
        <f>SUM(H23:H25)</f>
        <v>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/>
      <c r="H23" s="137"/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>
        <v>1541</v>
      </c>
      <c r="D25" s="137">
        <v>1615</v>
      </c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0</v>
      </c>
      <c r="H26" s="377">
        <f>H20+H21+H22</f>
        <v>0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1541</v>
      </c>
      <c r="D28" s="377">
        <f>SUM(D24:D27)</f>
        <v>1615</v>
      </c>
      <c r="E28" s="143" t="s">
        <v>84</v>
      </c>
      <c r="F28" s="80" t="s">
        <v>85</v>
      </c>
      <c r="G28" s="374">
        <f>SUM(G29:G31)</f>
        <v>-1895</v>
      </c>
      <c r="H28" s="375">
        <f>SUM(H29:H31)</f>
        <v>-611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/>
      <c r="H29" s="137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-1895</v>
      </c>
      <c r="H30" s="137">
        <v>-611</v>
      </c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942</v>
      </c>
      <c r="H32" s="137">
        <v>832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-953</v>
      </c>
      <c r="H34" s="377">
        <f>H28+H32+H33</f>
        <v>221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-893</v>
      </c>
      <c r="H37" s="379">
        <f>H26+H18+H34</f>
        <v>281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7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17817</v>
      </c>
      <c r="H45" s="137">
        <v>17786</v>
      </c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6173</v>
      </c>
      <c r="H47" s="137">
        <v>5805</v>
      </c>
    </row>
    <row r="48" spans="1:13">
      <c r="A48" s="76" t="s">
        <v>144</v>
      </c>
      <c r="B48" s="78" t="s">
        <v>145</v>
      </c>
      <c r="C48" s="138">
        <v>507</v>
      </c>
      <c r="D48" s="137">
        <v>480</v>
      </c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2759</v>
      </c>
      <c r="H49" s="137">
        <v>2759</v>
      </c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26749</v>
      </c>
      <c r="H50" s="375">
        <f>SUM(H44:H49)</f>
        <v>26350</v>
      </c>
    </row>
    <row r="51" spans="1:13">
      <c r="A51" s="76" t="s">
        <v>79</v>
      </c>
      <c r="B51" s="78" t="s">
        <v>155</v>
      </c>
      <c r="C51" s="138">
        <v>6</v>
      </c>
      <c r="D51" s="137">
        <v>3</v>
      </c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513</v>
      </c>
      <c r="D52" s="377">
        <f>SUM(D48:D51)</f>
        <v>483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>
        <v>8</v>
      </c>
      <c r="D54" s="270">
        <v>2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359</v>
      </c>
      <c r="D55" s="270">
        <v>359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22473</v>
      </c>
      <c r="D56" s="381">
        <f>D20+D21+D22+D28+D33+D46+D52+D54+D55</f>
        <v>23203</v>
      </c>
      <c r="E56" s="87" t="s">
        <v>557</v>
      </c>
      <c r="F56" s="86" t="s">
        <v>172</v>
      </c>
      <c r="G56" s="378">
        <f>G50+G52+G53+G54+G55</f>
        <v>26749</v>
      </c>
      <c r="H56" s="379">
        <f>H50+H52+H53+H54+H55</f>
        <v>26350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>
        <v>685</v>
      </c>
      <c r="H59" s="137">
        <v>1693</v>
      </c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242</v>
      </c>
      <c r="H61" s="375">
        <f>SUM(H62:H68)</f>
        <v>66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7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7"/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8</v>
      </c>
      <c r="H64" s="137">
        <v>9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/>
      <c r="H66" s="137"/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/>
      <c r="H67" s="137"/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234</v>
      </c>
      <c r="H68" s="137">
        <v>57</v>
      </c>
    </row>
    <row r="69" spans="1:13">
      <c r="A69" s="76" t="s">
        <v>210</v>
      </c>
      <c r="B69" s="78" t="s">
        <v>211</v>
      </c>
      <c r="C69" s="138">
        <v>702</v>
      </c>
      <c r="D69" s="137">
        <v>104</v>
      </c>
      <c r="E69" s="142" t="s">
        <v>79</v>
      </c>
      <c r="F69" s="80" t="s">
        <v>216</v>
      </c>
      <c r="G69" s="138">
        <v>565</v>
      </c>
      <c r="H69" s="137">
        <v>0</v>
      </c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8</v>
      </c>
      <c r="H70" s="137"/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1500</v>
      </c>
      <c r="H71" s="377">
        <f>H59+H60+H61+H69+H70</f>
        <v>1759</v>
      </c>
    </row>
    <row r="72" spans="1:13">
      <c r="A72" s="76" t="s">
        <v>221</v>
      </c>
      <c r="B72" s="78" t="s">
        <v>222</v>
      </c>
      <c r="C72" s="138">
        <v>460</v>
      </c>
      <c r="D72" s="137">
        <v>1446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23</v>
      </c>
      <c r="D75" s="137">
        <v>64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1185</v>
      </c>
      <c r="D76" s="377">
        <f>SUM(D68:D75)</f>
        <v>1614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1500</v>
      </c>
      <c r="H79" s="379">
        <f>H71+H73+H75+H77</f>
        <v>1759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3694</v>
      </c>
      <c r="D89" s="137">
        <v>3540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3694</v>
      </c>
      <c r="D92" s="377">
        <f>SUM(D88:D91)</f>
        <v>3540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4</v>
      </c>
      <c r="D93" s="270">
        <v>33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4883</v>
      </c>
      <c r="D94" s="381">
        <f>D65+D76+D85+D92+D93</f>
        <v>5187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27356</v>
      </c>
      <c r="D95" s="383">
        <f>D94+D56</f>
        <v>28390</v>
      </c>
      <c r="E95" s="169" t="s">
        <v>635</v>
      </c>
      <c r="F95" s="280" t="s">
        <v>268</v>
      </c>
      <c r="G95" s="382">
        <f>G37+G40+G56+G79</f>
        <v>27356</v>
      </c>
      <c r="H95" s="383">
        <f>H37+H40+H56+H79</f>
        <v>28390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42663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Константин Николаев Стойчев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670</v>
      </c>
      <c r="C103" s="480"/>
      <c r="D103" s="480"/>
      <c r="E103" s="480"/>
      <c r="M103" s="85"/>
    </row>
    <row r="104" spans="1:13" ht="21.75" customHeight="1">
      <c r="A104" s="475"/>
      <c r="B104" s="480" t="s">
        <v>670</v>
      </c>
      <c r="C104" s="480"/>
      <c r="D104" s="480"/>
      <c r="E104" s="480"/>
    </row>
    <row r="105" spans="1:13" ht="21.75" customHeight="1">
      <c r="A105" s="475"/>
      <c r="B105" s="480" t="s">
        <v>670</v>
      </c>
      <c r="C105" s="480"/>
      <c r="D105" s="480"/>
      <c r="E105" s="480"/>
      <c r="M105" s="85"/>
    </row>
    <row r="106" spans="1:13" ht="21.75" customHeight="1">
      <c r="A106" s="475"/>
      <c r="B106" s="480" t="s">
        <v>670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70" zoomScaleNormal="70" zoomScaleSheetLayoutView="70" workbookViewId="0">
      <selection activeCell="C28" sqref="C28"/>
    </sheetView>
  </sheetViews>
  <sheetFormatPr defaultColWidth="9.25" defaultRowHeight="15.75"/>
  <cols>
    <col min="1" max="1" width="50.75" style="348" customWidth="1"/>
    <col min="2" max="2" width="10.75" style="348" customWidth="1"/>
    <col min="3" max="4" width="15.75" style="132" customWidth="1"/>
    <col min="5" max="5" width="50.75" style="348" customWidth="1"/>
    <col min="6" max="6" width="10.75" style="348" customWidth="1"/>
    <col min="7" max="8" width="15.75" style="132" customWidth="1"/>
    <col min="9" max="16384" width="9.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КОНСУЛТ СОЛАР ЕООД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200529596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30.09.2016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19</v>
      </c>
      <c r="D12" s="257">
        <v>19</v>
      </c>
      <c r="E12" s="135" t="s">
        <v>277</v>
      </c>
      <c r="F12" s="180" t="s">
        <v>278</v>
      </c>
      <c r="G12" s="256">
        <v>4234</v>
      </c>
      <c r="H12" s="257">
        <v>4038</v>
      </c>
    </row>
    <row r="13" spans="1:8">
      <c r="A13" s="135" t="s">
        <v>279</v>
      </c>
      <c r="B13" s="131" t="s">
        <v>280</v>
      </c>
      <c r="C13" s="256">
        <v>660</v>
      </c>
      <c r="D13" s="257">
        <v>497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835</v>
      </c>
      <c r="D14" s="257">
        <v>1055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9</v>
      </c>
      <c r="D15" s="257">
        <v>18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0</v>
      </c>
      <c r="D16" s="257">
        <v>1</v>
      </c>
      <c r="E16" s="176" t="s">
        <v>52</v>
      </c>
      <c r="F16" s="204" t="s">
        <v>292</v>
      </c>
      <c r="G16" s="407">
        <f>SUM(G12:G15)</f>
        <v>4234</v>
      </c>
      <c r="H16" s="408">
        <f>SUM(H12:H15)</f>
        <v>4038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5</v>
      </c>
      <c r="D19" s="257">
        <v>7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1528</v>
      </c>
      <c r="D22" s="408">
        <f>SUM(D12:D18)+D19</f>
        <v>1597</v>
      </c>
      <c r="E22" s="135" t="s">
        <v>309</v>
      </c>
      <c r="F22" s="177" t="s">
        <v>310</v>
      </c>
      <c r="G22" s="256">
        <v>43</v>
      </c>
      <c r="H22" s="257">
        <v>27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>
        <v>525</v>
      </c>
    </row>
    <row r="25" spans="1:8">
      <c r="A25" s="135" t="s">
        <v>316</v>
      </c>
      <c r="B25" s="177" t="s">
        <v>317</v>
      </c>
      <c r="C25" s="256">
        <v>1701</v>
      </c>
      <c r="D25" s="257">
        <v>1732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/>
      <c r="H26" s="257"/>
    </row>
    <row r="27" spans="1:8">
      <c r="A27" s="135" t="s">
        <v>324</v>
      </c>
      <c r="B27" s="177" t="s">
        <v>325</v>
      </c>
      <c r="C27" s="256">
        <v>1</v>
      </c>
      <c r="D27" s="257"/>
      <c r="E27" s="176" t="s">
        <v>104</v>
      </c>
      <c r="F27" s="178" t="s">
        <v>326</v>
      </c>
      <c r="G27" s="407">
        <f>SUM(G22:G26)</f>
        <v>43</v>
      </c>
      <c r="H27" s="408">
        <f>SUM(H22:H26)</f>
        <v>552</v>
      </c>
    </row>
    <row r="28" spans="1:8">
      <c r="A28" s="135" t="s">
        <v>79</v>
      </c>
      <c r="B28" s="177" t="s">
        <v>327</v>
      </c>
      <c r="C28" s="256"/>
      <c r="D28" s="257"/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1702</v>
      </c>
      <c r="D29" s="408">
        <f>SUM(D25:D28)</f>
        <v>1732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3230</v>
      </c>
      <c r="D31" s="414">
        <f>D29+D22</f>
        <v>3329</v>
      </c>
      <c r="E31" s="191" t="s">
        <v>548</v>
      </c>
      <c r="F31" s="206" t="s">
        <v>331</v>
      </c>
      <c r="G31" s="193">
        <f>G16+G18+G27</f>
        <v>4277</v>
      </c>
      <c r="H31" s="194">
        <f>H16+H18+H27</f>
        <v>4590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1047</v>
      </c>
      <c r="D33" s="184">
        <f>IF((H31-D31)&gt;0,H31-D31,0)</f>
        <v>1261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3230</v>
      </c>
      <c r="D36" s="416">
        <f>D31-D34+D35</f>
        <v>3329</v>
      </c>
      <c r="E36" s="202" t="s">
        <v>346</v>
      </c>
      <c r="F36" s="196" t="s">
        <v>347</v>
      </c>
      <c r="G36" s="207">
        <f>G35-G34+G31</f>
        <v>4277</v>
      </c>
      <c r="H36" s="208">
        <f>H35-H34+H31</f>
        <v>4590</v>
      </c>
    </row>
    <row r="37" spans="1:8">
      <c r="A37" s="201" t="s">
        <v>348</v>
      </c>
      <c r="B37" s="171" t="s">
        <v>349</v>
      </c>
      <c r="C37" s="413">
        <f>IF((G36-C36)&gt;0,G36-C36,0)</f>
        <v>1047</v>
      </c>
      <c r="D37" s="414">
        <f>IF((H36-D36)&gt;0,H36-D36,0)</f>
        <v>1261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105</v>
      </c>
      <c r="D38" s="408">
        <f>D39+D40+D41</f>
        <v>126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>
        <v>105</v>
      </c>
      <c r="D39" s="257">
        <v>126</v>
      </c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942</v>
      </c>
      <c r="D42" s="184">
        <f>+IF((H36-D36-D38)&gt;0,H36-D36-D38,0)</f>
        <v>1135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942</v>
      </c>
      <c r="D44" s="208">
        <f>IF(H42=0,IF(D42-D43&gt;0,D42-D43+H43,0),IF(H42-H43&lt;0,H43-H42+D42,0))</f>
        <v>1135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4277</v>
      </c>
      <c r="D45" s="410">
        <f>D36+D38+D42</f>
        <v>4590</v>
      </c>
      <c r="E45" s="210" t="s">
        <v>373</v>
      </c>
      <c r="F45" s="212" t="s">
        <v>374</v>
      </c>
      <c r="G45" s="409">
        <f>G42+G36</f>
        <v>4277</v>
      </c>
      <c r="H45" s="410">
        <f>H42+H36</f>
        <v>4590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42663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Константин Николаев Стойчев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670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670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670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670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>
      <selection activeCell="C44" sqref="C44"/>
    </sheetView>
  </sheetViews>
  <sheetFormatPr defaultColWidth="9.25" defaultRowHeight="15.75"/>
  <cols>
    <col min="1" max="1" width="69.875" style="112" customWidth="1"/>
    <col min="2" max="2" width="11.875" style="112" bestFit="1" customWidth="1"/>
    <col min="3" max="4" width="22.75" style="125" customWidth="1"/>
    <col min="5" max="5" width="10.125" style="112" customWidth="1"/>
    <col min="6" max="6" width="12" style="112" customWidth="1"/>
    <col min="7" max="7" width="12.125" style="112" bestFit="1" customWidth="1"/>
    <col min="8" max="16384" width="9.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КОНСУЛТ СОЛАР ЕООД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200529596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30.09.2016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4509</v>
      </c>
      <c r="D11" s="137">
        <v>4438</v>
      </c>
      <c r="E11" s="118"/>
      <c r="F11" s="118"/>
    </row>
    <row r="12" spans="1:13">
      <c r="A12" s="217" t="s">
        <v>380</v>
      </c>
      <c r="B12" s="119" t="s">
        <v>381</v>
      </c>
      <c r="C12" s="138">
        <v>-817</v>
      </c>
      <c r="D12" s="137">
        <v>-558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-8</v>
      </c>
      <c r="D14" s="137">
        <v>-17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-786</v>
      </c>
      <c r="D15" s="137">
        <v>-660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>
        <v>0</v>
      </c>
      <c r="D16" s="137">
        <v>-10</v>
      </c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1700</v>
      </c>
      <c r="D20" s="137">
        <v>0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4598</v>
      </c>
      <c r="D21" s="438">
        <f>SUM(D11:D20)</f>
        <v>3193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>
        <v>-27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-27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-991</v>
      </c>
      <c r="D38" s="137">
        <v>-935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-1337</v>
      </c>
      <c r="D40" s="137">
        <v>-1418</v>
      </c>
      <c r="E40" s="118"/>
      <c r="F40" s="118"/>
    </row>
    <row r="41" spans="1:13">
      <c r="A41" s="217" t="s">
        <v>435</v>
      </c>
      <c r="B41" s="119" t="s">
        <v>436</v>
      </c>
      <c r="C41" s="138">
        <v>-2116</v>
      </c>
      <c r="D41" s="137"/>
      <c r="E41" s="118"/>
      <c r="F41" s="118"/>
    </row>
    <row r="42" spans="1:13">
      <c r="A42" s="217" t="s">
        <v>437</v>
      </c>
      <c r="B42" s="119" t="s">
        <v>438</v>
      </c>
      <c r="C42" s="138"/>
      <c r="D42" s="137">
        <v>27</v>
      </c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-4444</v>
      </c>
      <c r="D43" s="440">
        <f>SUM(D35:D42)</f>
        <v>-2326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154</v>
      </c>
      <c r="D44" s="247">
        <f>D43+D33+D21</f>
        <v>840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3540</v>
      </c>
      <c r="D45" s="249">
        <v>2863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3694</v>
      </c>
      <c r="D46" s="251">
        <f>D45+D44</f>
        <v>3703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42663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Константин Николаев Стойчев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670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670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670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670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80" zoomScaleNormal="100" zoomScaleSheetLayoutView="80" workbookViewId="0"/>
  </sheetViews>
  <sheetFormatPr defaultColWidth="9.25" defaultRowHeight="15.75"/>
  <cols>
    <col min="1" max="1" width="50.75" style="341" customWidth="1"/>
    <col min="2" max="2" width="10.75" style="342" customWidth="1"/>
    <col min="3" max="3" width="10.75" style="108" customWidth="1"/>
    <col min="4" max="4" width="12.75" style="108" customWidth="1"/>
    <col min="5" max="8" width="11.75" style="108" customWidth="1"/>
    <col min="9" max="10" width="10.75" style="108" customWidth="1"/>
    <col min="11" max="11" width="11.125" style="108" customWidth="1"/>
    <col min="12" max="12" width="14.75" style="108" customWidth="1"/>
    <col min="13" max="13" width="16.875" style="108" customWidth="1"/>
    <col min="14" max="14" width="11" style="108" customWidth="1"/>
    <col min="15" max="16384" width="9.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КОНСУЛТ СОЛАР ЕООД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200529596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30.09.2016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60</v>
      </c>
      <c r="D13" s="363">
        <f>'1-Баланс'!H20</f>
        <v>0</v>
      </c>
      <c r="E13" s="363">
        <f>'1-Баланс'!H21</f>
        <v>0</v>
      </c>
      <c r="F13" s="363">
        <f>'1-Баланс'!H23</f>
        <v>0</v>
      </c>
      <c r="G13" s="363">
        <f>'1-Баланс'!H24</f>
        <v>0</v>
      </c>
      <c r="H13" s="364"/>
      <c r="I13" s="363">
        <f>'1-Баланс'!H29+'1-Баланс'!H32</f>
        <v>832</v>
      </c>
      <c r="J13" s="363">
        <f>'1-Баланс'!H30+'1-Баланс'!H33</f>
        <v>-611</v>
      </c>
      <c r="K13" s="364"/>
      <c r="L13" s="363">
        <f>SUM(C13:K13)</f>
        <v>281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>
      <c r="A17" s="326" t="s">
        <v>475</v>
      </c>
      <c r="B17" s="327" t="s">
        <v>476</v>
      </c>
      <c r="C17" s="432">
        <f>C13+C14</f>
        <v>60</v>
      </c>
      <c r="D17" s="432">
        <f t="shared" ref="D17:M17" si="2">D13+D14</f>
        <v>0</v>
      </c>
      <c r="E17" s="432">
        <f t="shared" si="2"/>
        <v>0</v>
      </c>
      <c r="F17" s="432">
        <f t="shared" si="2"/>
        <v>0</v>
      </c>
      <c r="G17" s="432">
        <f t="shared" si="2"/>
        <v>0</v>
      </c>
      <c r="H17" s="432">
        <f t="shared" si="2"/>
        <v>0</v>
      </c>
      <c r="I17" s="432">
        <f t="shared" si="2"/>
        <v>832</v>
      </c>
      <c r="J17" s="432">
        <f t="shared" si="2"/>
        <v>-611</v>
      </c>
      <c r="K17" s="432">
        <f t="shared" si="2"/>
        <v>0</v>
      </c>
      <c r="L17" s="363">
        <f t="shared" si="1"/>
        <v>281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942</v>
      </c>
      <c r="J18" s="363">
        <f>+'1-Баланс'!G33</f>
        <v>0</v>
      </c>
      <c r="K18" s="364"/>
      <c r="L18" s="363">
        <f t="shared" si="1"/>
        <v>942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-2116</v>
      </c>
      <c r="J19" s="109">
        <f>J20+J21</f>
        <v>0</v>
      </c>
      <c r="K19" s="109">
        <f t="shared" si="3"/>
        <v>0</v>
      </c>
      <c r="L19" s="363">
        <f t="shared" si="1"/>
        <v>-2116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>
        <v>-2116</v>
      </c>
      <c r="J20" s="256"/>
      <c r="K20" s="256"/>
      <c r="L20" s="363">
        <f>SUM(C20:K20)</f>
        <v>-2116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60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0</v>
      </c>
      <c r="G31" s="432">
        <f t="shared" si="6"/>
        <v>0</v>
      </c>
      <c r="H31" s="432">
        <f t="shared" si="6"/>
        <v>0</v>
      </c>
      <c r="I31" s="432">
        <f t="shared" si="6"/>
        <v>-342</v>
      </c>
      <c r="J31" s="432">
        <f t="shared" si="6"/>
        <v>-611</v>
      </c>
      <c r="K31" s="432">
        <f t="shared" si="6"/>
        <v>0</v>
      </c>
      <c r="L31" s="363">
        <f t="shared" si="1"/>
        <v>-893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60</v>
      </c>
      <c r="D34" s="366">
        <f t="shared" si="7"/>
        <v>0</v>
      </c>
      <c r="E34" s="366">
        <f t="shared" si="7"/>
        <v>0</v>
      </c>
      <c r="F34" s="366">
        <f t="shared" si="7"/>
        <v>0</v>
      </c>
      <c r="G34" s="366">
        <f t="shared" si="7"/>
        <v>0</v>
      </c>
      <c r="H34" s="366">
        <f t="shared" si="7"/>
        <v>0</v>
      </c>
      <c r="I34" s="366">
        <f t="shared" si="7"/>
        <v>-342</v>
      </c>
      <c r="J34" s="366">
        <f t="shared" si="7"/>
        <v>-611</v>
      </c>
      <c r="K34" s="366">
        <f t="shared" si="7"/>
        <v>0</v>
      </c>
      <c r="L34" s="430">
        <f t="shared" si="1"/>
        <v>-893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42663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Константин Николаев Стойчев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670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670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670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670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5" defaultRowHeight="15.75"/>
  <cols>
    <col min="1" max="1" width="60.75" style="37" customWidth="1"/>
    <col min="2" max="2" width="10.75" style="98" customWidth="1"/>
    <col min="3" max="3" width="17.75" style="37" customWidth="1"/>
    <col min="4" max="4" width="19.75" style="37" customWidth="1"/>
    <col min="5" max="6" width="21.75" style="37" customWidth="1"/>
    <col min="7" max="16384" width="10.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КОНСУЛТ СОЛАР ЕООД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200529596</v>
      </c>
      <c r="B4" s="38"/>
      <c r="C4" s="23"/>
      <c r="D4" s="22"/>
    </row>
    <row r="5" spans="1:15">
      <c r="A5" s="63" t="str">
        <f>CONCATENATE("към ",TEXT(endDate,"dd.mm.yyyy")," г.")</f>
        <v>към 30.09.2016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63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42663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Константин Николаев Стойчев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670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670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670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670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375" customWidth="1"/>
    <col min="2" max="2" width="52" customWidth="1"/>
    <col min="3" max="3" width="20.875" customWidth="1"/>
    <col min="4" max="4" width="23.75" customWidth="1"/>
    <col min="5" max="5" width="19.25" customWidth="1"/>
    <col min="6" max="6" width="52.25" customWidth="1"/>
    <col min="7" max="7" width="14.6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КОНСУЛТ СОЛАР ЕООД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30.09.2016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27356</v>
      </c>
      <c r="D6" s="454">
        <f t="shared" ref="D6:D15" si="0">C6-E6</f>
        <v>0</v>
      </c>
      <c r="E6" s="453">
        <f>'1-Баланс'!G95</f>
        <v>27356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-893</v>
      </c>
      <c r="D7" s="454">
        <f t="shared" si="0"/>
        <v>-953</v>
      </c>
      <c r="E7" s="453">
        <f>'1-Баланс'!G18</f>
        <v>60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942</v>
      </c>
      <c r="D8" s="454">
        <f t="shared" si="0"/>
        <v>0</v>
      </c>
      <c r="E8" s="453">
        <f>ABS('2-Отчет за доходите'!C44)-ABS('2-Отчет за доходите'!G44)</f>
        <v>942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3540</v>
      </c>
      <c r="D9" s="454">
        <f t="shared" si="0"/>
        <v>0</v>
      </c>
      <c r="E9" s="453">
        <f>'3-Отчет за паричния поток'!C45</f>
        <v>3540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3694</v>
      </c>
      <c r="D10" s="454">
        <f t="shared" si="0"/>
        <v>0</v>
      </c>
      <c r="E10" s="453">
        <f>'3-Отчет за паричния поток'!C46</f>
        <v>3694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-893</v>
      </c>
      <c r="D11" s="454">
        <f t="shared" si="0"/>
        <v>0</v>
      </c>
      <c r="E11" s="453">
        <f>'4-Отчет за собствения капитал'!L34</f>
        <v>-893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5" customWidth="1"/>
    <col min="2" max="2" width="31.125" bestFit="1" customWidth="1"/>
    <col min="3" max="3" width="40" bestFit="1" customWidth="1"/>
    <col min="4" max="5" width="18.6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0.22248464808691545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-1.0548712206047033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3.3346313143828098E-2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3.4434858897499636E-2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1.3241486068111454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3.2553333333333332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3.2526666666666668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2.4626666666666668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2.4626666666666668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0.1960820636317325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0.15477408977920748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1.0345374381188119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-31.633818589025758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1.0326436613539993</v>
      </c>
    </row>
    <row r="21" spans="1:5" ht="15.7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2748</v>
      </c>
      <c r="E21" s="477"/>
    </row>
    <row r="22" spans="1:5" ht="47.25">
      <c r="A22" s="371">
        <v>16</v>
      </c>
      <c r="B22" s="369" t="s">
        <v>607</v>
      </c>
      <c r="C22" s="370" t="s">
        <v>608</v>
      </c>
      <c r="D22" s="426">
        <f>D21/'1-Баланс'!G37</f>
        <v>-3.0772676371780516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0.8377367313537526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7.8841752721183367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25" defaultRowHeight="15.75"/>
  <cols>
    <col min="1" max="1" width="16.625" style="92" bestFit="1" customWidth="1"/>
    <col min="2" max="2" width="12.125" style="92" bestFit="1" customWidth="1"/>
    <col min="3" max="3" width="14.25" style="92" customWidth="1"/>
    <col min="4" max="4" width="14.125" style="92" bestFit="1" customWidth="1"/>
    <col min="5" max="5" width="16.75" style="92" bestFit="1" customWidth="1"/>
    <col min="6" max="6" width="53.125" style="92" customWidth="1"/>
    <col min="7" max="7" width="16" style="92" bestFit="1" customWidth="1"/>
    <col min="8" max="8" width="15.75" style="92" customWidth="1"/>
    <col min="9" max="16384" width="9.1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КОНСУЛТ СОЛАР ЕООД</v>
      </c>
      <c r="B3" s="92" t="str">
        <f t="shared" ref="B3:B34" si="1">pdeBulstat</f>
        <v>200529596</v>
      </c>
      <c r="C3" s="360">
        <f t="shared" ref="C3:C34" si="2">endDate</f>
        <v>42643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6</v>
      </c>
    </row>
    <row r="4" spans="1:14">
      <c r="A4" s="92" t="str">
        <f t="shared" si="0"/>
        <v>КОНСУЛТ СОЛАР ЕООД</v>
      </c>
      <c r="B4" s="92" t="str">
        <f t="shared" si="1"/>
        <v>200529596</v>
      </c>
      <c r="C4" s="360">
        <f t="shared" si="2"/>
        <v>42643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254</v>
      </c>
    </row>
    <row r="5" spans="1:14">
      <c r="A5" s="92" t="str">
        <f t="shared" si="0"/>
        <v>КОНСУЛТ СОЛАР ЕООД</v>
      </c>
      <c r="B5" s="92" t="str">
        <f t="shared" si="1"/>
        <v>200529596</v>
      </c>
      <c r="C5" s="360">
        <f t="shared" si="2"/>
        <v>42643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КОНСУЛТ СОЛАР ЕООД</v>
      </c>
      <c r="B6" s="92" t="str">
        <f t="shared" si="1"/>
        <v>200529596</v>
      </c>
      <c r="C6" s="360">
        <f t="shared" si="2"/>
        <v>42643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19709</v>
      </c>
    </row>
    <row r="7" spans="1:14">
      <c r="A7" s="92" t="str">
        <f t="shared" si="0"/>
        <v>КОНСУЛТ СОЛАР ЕООД</v>
      </c>
      <c r="B7" s="92" t="str">
        <f t="shared" si="1"/>
        <v>200529596</v>
      </c>
      <c r="C7" s="360">
        <f t="shared" si="2"/>
        <v>42643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82</v>
      </c>
    </row>
    <row r="8" spans="1:14">
      <c r="A8" s="92" t="str">
        <f t="shared" si="0"/>
        <v>КОНСУЛТ СОЛАР ЕООД</v>
      </c>
      <c r="B8" s="92" t="str">
        <f t="shared" si="1"/>
        <v>200529596</v>
      </c>
      <c r="C8" s="360">
        <f t="shared" si="2"/>
        <v>42643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КОНСУЛТ СОЛАР ЕООД</v>
      </c>
      <c r="B9" s="92" t="str">
        <f t="shared" si="1"/>
        <v>200529596</v>
      </c>
      <c r="C9" s="360">
        <f t="shared" si="2"/>
        <v>42643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КОНСУЛТ СОЛАР ЕООД</v>
      </c>
      <c r="B10" s="92" t="str">
        <f t="shared" si="1"/>
        <v>200529596</v>
      </c>
      <c r="C10" s="360">
        <f t="shared" si="2"/>
        <v>42643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1</v>
      </c>
    </row>
    <row r="11" spans="1:14">
      <c r="A11" s="92" t="str">
        <f t="shared" si="0"/>
        <v>КОНСУЛТ СОЛАР ЕООД</v>
      </c>
      <c r="B11" s="92" t="str">
        <f t="shared" si="1"/>
        <v>200529596</v>
      </c>
      <c r="C11" s="360">
        <f t="shared" si="2"/>
        <v>42643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20052</v>
      </c>
    </row>
    <row r="12" spans="1:14">
      <c r="A12" s="92" t="str">
        <f t="shared" si="0"/>
        <v>КОНСУЛТ СОЛАР ЕООД</v>
      </c>
      <c r="B12" s="92" t="str">
        <f t="shared" si="1"/>
        <v>200529596</v>
      </c>
      <c r="C12" s="360">
        <f t="shared" si="2"/>
        <v>42643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КОНСУЛТ СОЛАР ЕООД</v>
      </c>
      <c r="B13" s="92" t="str">
        <f t="shared" si="1"/>
        <v>200529596</v>
      </c>
      <c r="C13" s="360">
        <f t="shared" si="2"/>
        <v>42643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КОНСУЛТ СОЛАР ЕООД</v>
      </c>
      <c r="B14" s="92" t="str">
        <f t="shared" si="1"/>
        <v>200529596</v>
      </c>
      <c r="C14" s="360">
        <f t="shared" si="2"/>
        <v>42643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КОНСУЛТ СОЛАР ЕООД</v>
      </c>
      <c r="B15" s="92" t="str">
        <f t="shared" si="1"/>
        <v>200529596</v>
      </c>
      <c r="C15" s="360">
        <f t="shared" si="2"/>
        <v>42643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1541</v>
      </c>
    </row>
    <row r="16" spans="1:14">
      <c r="A16" s="92" t="str">
        <f t="shared" si="0"/>
        <v>КОНСУЛТ СОЛАР ЕООД</v>
      </c>
      <c r="B16" s="92" t="str">
        <f t="shared" si="1"/>
        <v>200529596</v>
      </c>
      <c r="C16" s="360">
        <f t="shared" si="2"/>
        <v>42643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КОНСУЛТ СОЛАР ЕООД</v>
      </c>
      <c r="B17" s="92" t="str">
        <f t="shared" si="1"/>
        <v>200529596</v>
      </c>
      <c r="C17" s="360">
        <f t="shared" si="2"/>
        <v>42643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КОНСУЛТ СОЛАР ЕООД</v>
      </c>
      <c r="B18" s="92" t="str">
        <f t="shared" si="1"/>
        <v>200529596</v>
      </c>
      <c r="C18" s="360">
        <f t="shared" si="2"/>
        <v>42643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1541</v>
      </c>
    </row>
    <row r="19" spans="1:8">
      <c r="A19" s="92" t="str">
        <f t="shared" si="0"/>
        <v>КОНСУЛТ СОЛАР ЕООД</v>
      </c>
      <c r="B19" s="92" t="str">
        <f t="shared" si="1"/>
        <v>200529596</v>
      </c>
      <c r="C19" s="360">
        <f t="shared" si="2"/>
        <v>42643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КОНСУЛТ СОЛАР ЕООД</v>
      </c>
      <c r="B20" s="92" t="str">
        <f t="shared" si="1"/>
        <v>200529596</v>
      </c>
      <c r="C20" s="360">
        <f t="shared" si="2"/>
        <v>42643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КОНСУЛТ СОЛАР ЕООД</v>
      </c>
      <c r="B21" s="92" t="str">
        <f t="shared" si="1"/>
        <v>200529596</v>
      </c>
      <c r="C21" s="360">
        <f t="shared" si="2"/>
        <v>42643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КОНСУЛТ СОЛАР ЕООД</v>
      </c>
      <c r="B22" s="92" t="str">
        <f t="shared" si="1"/>
        <v>200529596</v>
      </c>
      <c r="C22" s="360">
        <f t="shared" si="2"/>
        <v>42643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КОНСУЛТ СОЛАР ЕООД</v>
      </c>
      <c r="B23" s="92" t="str">
        <f t="shared" si="1"/>
        <v>200529596</v>
      </c>
      <c r="C23" s="360">
        <f t="shared" si="2"/>
        <v>42643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КОНСУЛТ СОЛАР ЕООД</v>
      </c>
      <c r="B24" s="92" t="str">
        <f t="shared" si="1"/>
        <v>200529596</v>
      </c>
      <c r="C24" s="360">
        <f t="shared" si="2"/>
        <v>42643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КОНСУЛТ СОЛАР ЕООД</v>
      </c>
      <c r="B25" s="92" t="str">
        <f t="shared" si="1"/>
        <v>200529596</v>
      </c>
      <c r="C25" s="360">
        <f t="shared" si="2"/>
        <v>42643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КОНСУЛТ СОЛАР ЕООД</v>
      </c>
      <c r="B26" s="92" t="str">
        <f t="shared" si="1"/>
        <v>200529596</v>
      </c>
      <c r="C26" s="360">
        <f t="shared" si="2"/>
        <v>42643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КОНСУЛТ СОЛАР ЕООД</v>
      </c>
      <c r="B27" s="92" t="str">
        <f t="shared" si="1"/>
        <v>200529596</v>
      </c>
      <c r="C27" s="360">
        <f t="shared" si="2"/>
        <v>42643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КОНСУЛТ СОЛАР ЕООД</v>
      </c>
      <c r="B28" s="92" t="str">
        <f t="shared" si="1"/>
        <v>200529596</v>
      </c>
      <c r="C28" s="360">
        <f t="shared" si="2"/>
        <v>42643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КОНСУЛТ СОЛАР ЕООД</v>
      </c>
      <c r="B29" s="92" t="str">
        <f t="shared" si="1"/>
        <v>200529596</v>
      </c>
      <c r="C29" s="360">
        <f t="shared" si="2"/>
        <v>42643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КОНСУЛТ СОЛАР ЕООД</v>
      </c>
      <c r="B30" s="92" t="str">
        <f t="shared" si="1"/>
        <v>200529596</v>
      </c>
      <c r="C30" s="360">
        <f t="shared" si="2"/>
        <v>42643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КОНСУЛТ СОЛАР ЕООД</v>
      </c>
      <c r="B31" s="92" t="str">
        <f t="shared" si="1"/>
        <v>200529596</v>
      </c>
      <c r="C31" s="360">
        <f t="shared" si="2"/>
        <v>42643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КОНСУЛТ СОЛАР ЕООД</v>
      </c>
      <c r="B32" s="92" t="str">
        <f t="shared" si="1"/>
        <v>200529596</v>
      </c>
      <c r="C32" s="360">
        <f t="shared" si="2"/>
        <v>42643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КОНСУЛТ СОЛАР ЕООД</v>
      </c>
      <c r="B33" s="92" t="str">
        <f t="shared" si="1"/>
        <v>200529596</v>
      </c>
      <c r="C33" s="360">
        <f t="shared" si="2"/>
        <v>42643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КОНСУЛТ СОЛАР ЕООД</v>
      </c>
      <c r="B34" s="92" t="str">
        <f t="shared" si="1"/>
        <v>200529596</v>
      </c>
      <c r="C34" s="360">
        <f t="shared" si="2"/>
        <v>42643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507</v>
      </c>
    </row>
    <row r="35" spans="1:8">
      <c r="A35" s="92" t="str">
        <f t="shared" ref="A35:A66" si="3">pdeName</f>
        <v>КОНСУЛТ СОЛАР ЕООД</v>
      </c>
      <c r="B35" s="92" t="str">
        <f t="shared" ref="B35:B66" si="4">pdeBulstat</f>
        <v>200529596</v>
      </c>
      <c r="C35" s="360">
        <f t="shared" ref="C35:C66" si="5">endDate</f>
        <v>42643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КОНСУЛТ СОЛАР ЕООД</v>
      </c>
      <c r="B36" s="92" t="str">
        <f t="shared" si="4"/>
        <v>200529596</v>
      </c>
      <c r="C36" s="360">
        <f t="shared" si="5"/>
        <v>42643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КОНСУЛТ СОЛАР ЕООД</v>
      </c>
      <c r="B37" s="92" t="str">
        <f t="shared" si="4"/>
        <v>200529596</v>
      </c>
      <c r="C37" s="360">
        <f t="shared" si="5"/>
        <v>42643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6</v>
      </c>
    </row>
    <row r="38" spans="1:8">
      <c r="A38" s="92" t="str">
        <f t="shared" si="3"/>
        <v>КОНСУЛТ СОЛАР ЕООД</v>
      </c>
      <c r="B38" s="92" t="str">
        <f t="shared" si="4"/>
        <v>200529596</v>
      </c>
      <c r="C38" s="360">
        <f t="shared" si="5"/>
        <v>42643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513</v>
      </c>
    </row>
    <row r="39" spans="1:8">
      <c r="A39" s="92" t="str">
        <f t="shared" si="3"/>
        <v>КОНСУЛТ СОЛАР ЕООД</v>
      </c>
      <c r="B39" s="92" t="str">
        <f t="shared" si="4"/>
        <v>200529596</v>
      </c>
      <c r="C39" s="360">
        <f t="shared" si="5"/>
        <v>42643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8</v>
      </c>
    </row>
    <row r="40" spans="1:8">
      <c r="A40" s="92" t="str">
        <f t="shared" si="3"/>
        <v>КОНСУЛТ СОЛАР ЕООД</v>
      </c>
      <c r="B40" s="92" t="str">
        <f t="shared" si="4"/>
        <v>200529596</v>
      </c>
      <c r="C40" s="360">
        <f t="shared" si="5"/>
        <v>42643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359</v>
      </c>
    </row>
    <row r="41" spans="1:8">
      <c r="A41" s="92" t="str">
        <f t="shared" si="3"/>
        <v>КОНСУЛТ СОЛАР ЕООД</v>
      </c>
      <c r="B41" s="92" t="str">
        <f t="shared" si="4"/>
        <v>200529596</v>
      </c>
      <c r="C41" s="360">
        <f t="shared" si="5"/>
        <v>42643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22473</v>
      </c>
    </row>
    <row r="42" spans="1:8">
      <c r="A42" s="92" t="str">
        <f t="shared" si="3"/>
        <v>КОНСУЛТ СОЛАР ЕООД</v>
      </c>
      <c r="B42" s="92" t="str">
        <f t="shared" si="4"/>
        <v>200529596</v>
      </c>
      <c r="C42" s="360">
        <f t="shared" si="5"/>
        <v>42643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КОНСУЛТ СОЛАР ЕООД</v>
      </c>
      <c r="B43" s="92" t="str">
        <f t="shared" si="4"/>
        <v>200529596</v>
      </c>
      <c r="C43" s="360">
        <f t="shared" si="5"/>
        <v>42643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КОНСУЛТ СОЛАР ЕООД</v>
      </c>
      <c r="B44" s="92" t="str">
        <f t="shared" si="4"/>
        <v>200529596</v>
      </c>
      <c r="C44" s="360">
        <f t="shared" si="5"/>
        <v>42643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КОНСУЛТ СОЛАР ЕООД</v>
      </c>
      <c r="B45" s="92" t="str">
        <f t="shared" si="4"/>
        <v>200529596</v>
      </c>
      <c r="C45" s="360">
        <f t="shared" si="5"/>
        <v>42643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КОНСУЛТ СОЛАР ЕООД</v>
      </c>
      <c r="B46" s="92" t="str">
        <f t="shared" si="4"/>
        <v>200529596</v>
      </c>
      <c r="C46" s="360">
        <f t="shared" si="5"/>
        <v>42643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КОНСУЛТ СОЛАР ЕООД</v>
      </c>
      <c r="B47" s="92" t="str">
        <f t="shared" si="4"/>
        <v>200529596</v>
      </c>
      <c r="C47" s="360">
        <f t="shared" si="5"/>
        <v>42643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КОНСУЛТ СОЛАР ЕООД</v>
      </c>
      <c r="B48" s="92" t="str">
        <f t="shared" si="4"/>
        <v>200529596</v>
      </c>
      <c r="C48" s="360">
        <f t="shared" si="5"/>
        <v>42643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КОНСУЛТ СОЛАР ЕООД</v>
      </c>
      <c r="B49" s="92" t="str">
        <f t="shared" si="4"/>
        <v>200529596</v>
      </c>
      <c r="C49" s="360">
        <f t="shared" si="5"/>
        <v>42643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КОНСУЛТ СОЛАР ЕООД</v>
      </c>
      <c r="B50" s="92" t="str">
        <f t="shared" si="4"/>
        <v>200529596</v>
      </c>
      <c r="C50" s="360">
        <f t="shared" si="5"/>
        <v>42643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702</v>
      </c>
    </row>
    <row r="51" spans="1:8">
      <c r="A51" s="92" t="str">
        <f t="shared" si="3"/>
        <v>КОНСУЛТ СОЛАР ЕООД</v>
      </c>
      <c r="B51" s="92" t="str">
        <f t="shared" si="4"/>
        <v>200529596</v>
      </c>
      <c r="C51" s="360">
        <f t="shared" si="5"/>
        <v>42643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КОНСУЛТ СОЛАР ЕООД</v>
      </c>
      <c r="B52" s="92" t="str">
        <f t="shared" si="4"/>
        <v>200529596</v>
      </c>
      <c r="C52" s="360">
        <f t="shared" si="5"/>
        <v>42643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КОНСУЛТ СОЛАР ЕООД</v>
      </c>
      <c r="B53" s="92" t="str">
        <f t="shared" si="4"/>
        <v>200529596</v>
      </c>
      <c r="C53" s="360">
        <f t="shared" si="5"/>
        <v>42643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460</v>
      </c>
    </row>
    <row r="54" spans="1:8">
      <c r="A54" s="92" t="str">
        <f t="shared" si="3"/>
        <v>КОНСУЛТ СОЛАР ЕООД</v>
      </c>
      <c r="B54" s="92" t="str">
        <f t="shared" si="4"/>
        <v>200529596</v>
      </c>
      <c r="C54" s="360">
        <f t="shared" si="5"/>
        <v>42643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КОНСУЛТ СОЛАР ЕООД</v>
      </c>
      <c r="B55" s="92" t="str">
        <f t="shared" si="4"/>
        <v>200529596</v>
      </c>
      <c r="C55" s="360">
        <f t="shared" si="5"/>
        <v>42643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КОНСУЛТ СОЛАР ЕООД</v>
      </c>
      <c r="B56" s="92" t="str">
        <f t="shared" si="4"/>
        <v>200529596</v>
      </c>
      <c r="C56" s="360">
        <f t="shared" si="5"/>
        <v>42643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23</v>
      </c>
    </row>
    <row r="57" spans="1:8">
      <c r="A57" s="92" t="str">
        <f t="shared" si="3"/>
        <v>КОНСУЛТ СОЛАР ЕООД</v>
      </c>
      <c r="B57" s="92" t="str">
        <f t="shared" si="4"/>
        <v>200529596</v>
      </c>
      <c r="C57" s="360">
        <f t="shared" si="5"/>
        <v>42643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1185</v>
      </c>
    </row>
    <row r="58" spans="1:8">
      <c r="A58" s="92" t="str">
        <f t="shared" si="3"/>
        <v>КОНСУЛТ СОЛАР ЕООД</v>
      </c>
      <c r="B58" s="92" t="str">
        <f t="shared" si="4"/>
        <v>200529596</v>
      </c>
      <c r="C58" s="360">
        <f t="shared" si="5"/>
        <v>42643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КОНСУЛТ СОЛАР ЕООД</v>
      </c>
      <c r="B59" s="92" t="str">
        <f t="shared" si="4"/>
        <v>200529596</v>
      </c>
      <c r="C59" s="360">
        <f t="shared" si="5"/>
        <v>42643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КОНСУЛТ СОЛАР ЕООД</v>
      </c>
      <c r="B60" s="92" t="str">
        <f t="shared" si="4"/>
        <v>200529596</v>
      </c>
      <c r="C60" s="360">
        <f t="shared" si="5"/>
        <v>42643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КОНСУЛТ СОЛАР ЕООД</v>
      </c>
      <c r="B61" s="92" t="str">
        <f t="shared" si="4"/>
        <v>200529596</v>
      </c>
      <c r="C61" s="360">
        <f t="shared" si="5"/>
        <v>42643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КОНСУЛТ СОЛАР ЕООД</v>
      </c>
      <c r="B62" s="92" t="str">
        <f t="shared" si="4"/>
        <v>200529596</v>
      </c>
      <c r="C62" s="360">
        <f t="shared" si="5"/>
        <v>42643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КОНСУЛТ СОЛАР ЕООД</v>
      </c>
      <c r="B63" s="92" t="str">
        <f t="shared" si="4"/>
        <v>200529596</v>
      </c>
      <c r="C63" s="360">
        <f t="shared" si="5"/>
        <v>42643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КОНСУЛТ СОЛАР ЕООД</v>
      </c>
      <c r="B64" s="92" t="str">
        <f t="shared" si="4"/>
        <v>200529596</v>
      </c>
      <c r="C64" s="360">
        <f t="shared" si="5"/>
        <v>42643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КОНСУЛТ СОЛАР ЕООД</v>
      </c>
      <c r="B65" s="92" t="str">
        <f t="shared" si="4"/>
        <v>200529596</v>
      </c>
      <c r="C65" s="360">
        <f t="shared" si="5"/>
        <v>42643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КОНСУЛТ СОЛАР ЕООД</v>
      </c>
      <c r="B66" s="92" t="str">
        <f t="shared" si="4"/>
        <v>200529596</v>
      </c>
      <c r="C66" s="360">
        <f t="shared" si="5"/>
        <v>42643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3694</v>
      </c>
    </row>
    <row r="67" spans="1:8">
      <c r="A67" s="92" t="str">
        <f t="shared" ref="A67:A98" si="6">pdeName</f>
        <v>КОНСУЛТ СОЛАР ЕООД</v>
      </c>
      <c r="B67" s="92" t="str">
        <f t="shared" ref="B67:B98" si="7">pdeBulstat</f>
        <v>200529596</v>
      </c>
      <c r="C67" s="360">
        <f t="shared" ref="C67:C98" si="8">endDate</f>
        <v>42643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КОНСУЛТ СОЛАР ЕООД</v>
      </c>
      <c r="B68" s="92" t="str">
        <f t="shared" si="7"/>
        <v>200529596</v>
      </c>
      <c r="C68" s="360">
        <f t="shared" si="8"/>
        <v>42643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КОНСУЛТ СОЛАР ЕООД</v>
      </c>
      <c r="B69" s="92" t="str">
        <f t="shared" si="7"/>
        <v>200529596</v>
      </c>
      <c r="C69" s="360">
        <f t="shared" si="8"/>
        <v>42643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3694</v>
      </c>
    </row>
    <row r="70" spans="1:8">
      <c r="A70" s="92" t="str">
        <f t="shared" si="6"/>
        <v>КОНСУЛТ СОЛАР ЕООД</v>
      </c>
      <c r="B70" s="92" t="str">
        <f t="shared" si="7"/>
        <v>200529596</v>
      </c>
      <c r="C70" s="360">
        <f t="shared" si="8"/>
        <v>42643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4</v>
      </c>
    </row>
    <row r="71" spans="1:8">
      <c r="A71" s="92" t="str">
        <f t="shared" si="6"/>
        <v>КОНСУЛТ СОЛАР ЕООД</v>
      </c>
      <c r="B71" s="92" t="str">
        <f t="shared" si="7"/>
        <v>200529596</v>
      </c>
      <c r="C71" s="360">
        <f t="shared" si="8"/>
        <v>42643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4883</v>
      </c>
    </row>
    <row r="72" spans="1:8">
      <c r="A72" s="92" t="str">
        <f t="shared" si="6"/>
        <v>КОНСУЛТ СОЛАР ЕООД</v>
      </c>
      <c r="B72" s="92" t="str">
        <f t="shared" si="7"/>
        <v>200529596</v>
      </c>
      <c r="C72" s="360">
        <f t="shared" si="8"/>
        <v>42643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27356</v>
      </c>
    </row>
    <row r="73" spans="1:8">
      <c r="A73" s="92" t="str">
        <f t="shared" si="6"/>
        <v>КОНСУЛТ СОЛАР ЕООД</v>
      </c>
      <c r="B73" s="92" t="str">
        <f t="shared" si="7"/>
        <v>200529596</v>
      </c>
      <c r="C73" s="360">
        <f t="shared" si="8"/>
        <v>42643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60</v>
      </c>
    </row>
    <row r="74" spans="1:8">
      <c r="A74" s="92" t="str">
        <f t="shared" si="6"/>
        <v>КОНСУЛТ СОЛАР ЕООД</v>
      </c>
      <c r="B74" s="92" t="str">
        <f t="shared" si="7"/>
        <v>200529596</v>
      </c>
      <c r="C74" s="360">
        <f t="shared" si="8"/>
        <v>42643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КОНСУЛТ СОЛАР ЕООД</v>
      </c>
      <c r="B75" s="92" t="str">
        <f t="shared" si="7"/>
        <v>200529596</v>
      </c>
      <c r="C75" s="360">
        <f t="shared" si="8"/>
        <v>42643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КОНСУЛТ СОЛАР ЕООД</v>
      </c>
      <c r="B76" s="92" t="str">
        <f t="shared" si="7"/>
        <v>200529596</v>
      </c>
      <c r="C76" s="360">
        <f t="shared" si="8"/>
        <v>42643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КОНСУЛТ СОЛАР ЕООД</v>
      </c>
      <c r="B77" s="92" t="str">
        <f t="shared" si="7"/>
        <v>200529596</v>
      </c>
      <c r="C77" s="360">
        <f t="shared" si="8"/>
        <v>42643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КОНСУЛТ СОЛАР ЕООД</v>
      </c>
      <c r="B78" s="92" t="str">
        <f t="shared" si="7"/>
        <v>200529596</v>
      </c>
      <c r="C78" s="360">
        <f t="shared" si="8"/>
        <v>42643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КОНСУЛТ СОЛАР ЕООД</v>
      </c>
      <c r="B79" s="92" t="str">
        <f t="shared" si="7"/>
        <v>200529596</v>
      </c>
      <c r="C79" s="360">
        <f t="shared" si="8"/>
        <v>42643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60</v>
      </c>
    </row>
    <row r="80" spans="1:8">
      <c r="A80" s="92" t="str">
        <f t="shared" si="6"/>
        <v>КОНСУЛТ СОЛАР ЕООД</v>
      </c>
      <c r="B80" s="92" t="str">
        <f t="shared" si="7"/>
        <v>200529596</v>
      </c>
      <c r="C80" s="360">
        <f t="shared" si="8"/>
        <v>42643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КОНСУЛТ СОЛАР ЕООД</v>
      </c>
      <c r="B81" s="92" t="str">
        <f t="shared" si="7"/>
        <v>200529596</v>
      </c>
      <c r="C81" s="360">
        <f t="shared" si="8"/>
        <v>42643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КОНСУЛТ СОЛАР ЕООД</v>
      </c>
      <c r="B82" s="92" t="str">
        <f t="shared" si="7"/>
        <v>200529596</v>
      </c>
      <c r="C82" s="360">
        <f t="shared" si="8"/>
        <v>42643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0</v>
      </c>
    </row>
    <row r="83" spans="1:8">
      <c r="A83" s="92" t="str">
        <f t="shared" si="6"/>
        <v>КОНСУЛТ СОЛАР ЕООД</v>
      </c>
      <c r="B83" s="92" t="str">
        <f t="shared" si="7"/>
        <v>200529596</v>
      </c>
      <c r="C83" s="360">
        <f t="shared" si="8"/>
        <v>42643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0</v>
      </c>
    </row>
    <row r="84" spans="1:8">
      <c r="A84" s="92" t="str">
        <f t="shared" si="6"/>
        <v>КОНСУЛТ СОЛАР ЕООД</v>
      </c>
      <c r="B84" s="92" t="str">
        <f t="shared" si="7"/>
        <v>200529596</v>
      </c>
      <c r="C84" s="360">
        <f t="shared" si="8"/>
        <v>42643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КОНСУЛТ СОЛАР ЕООД</v>
      </c>
      <c r="B85" s="92" t="str">
        <f t="shared" si="7"/>
        <v>200529596</v>
      </c>
      <c r="C85" s="360">
        <f t="shared" si="8"/>
        <v>42643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КОНСУЛТ СОЛАР ЕООД</v>
      </c>
      <c r="B86" s="92" t="str">
        <f t="shared" si="7"/>
        <v>200529596</v>
      </c>
      <c r="C86" s="360">
        <f t="shared" si="8"/>
        <v>42643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0</v>
      </c>
    </row>
    <row r="87" spans="1:8">
      <c r="A87" s="92" t="str">
        <f t="shared" si="6"/>
        <v>КОНСУЛТ СОЛАР ЕООД</v>
      </c>
      <c r="B87" s="92" t="str">
        <f t="shared" si="7"/>
        <v>200529596</v>
      </c>
      <c r="C87" s="360">
        <f t="shared" si="8"/>
        <v>42643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-1895</v>
      </c>
    </row>
    <row r="88" spans="1:8">
      <c r="A88" s="92" t="str">
        <f t="shared" si="6"/>
        <v>КОНСУЛТ СОЛАР ЕООД</v>
      </c>
      <c r="B88" s="92" t="str">
        <f t="shared" si="7"/>
        <v>200529596</v>
      </c>
      <c r="C88" s="360">
        <f t="shared" si="8"/>
        <v>42643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0</v>
      </c>
    </row>
    <row r="89" spans="1:8">
      <c r="A89" s="92" t="str">
        <f t="shared" si="6"/>
        <v>КОНСУЛТ СОЛАР ЕООД</v>
      </c>
      <c r="B89" s="92" t="str">
        <f t="shared" si="7"/>
        <v>200529596</v>
      </c>
      <c r="C89" s="360">
        <f t="shared" si="8"/>
        <v>42643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-1895</v>
      </c>
    </row>
    <row r="90" spans="1:8">
      <c r="A90" s="92" t="str">
        <f t="shared" si="6"/>
        <v>КОНСУЛТ СОЛАР ЕООД</v>
      </c>
      <c r="B90" s="92" t="str">
        <f t="shared" si="7"/>
        <v>200529596</v>
      </c>
      <c r="C90" s="360">
        <f t="shared" si="8"/>
        <v>42643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КОНСУЛТ СОЛАР ЕООД</v>
      </c>
      <c r="B91" s="92" t="str">
        <f t="shared" si="7"/>
        <v>200529596</v>
      </c>
      <c r="C91" s="360">
        <f t="shared" si="8"/>
        <v>42643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942</v>
      </c>
    </row>
    <row r="92" spans="1:8">
      <c r="A92" s="92" t="str">
        <f t="shared" si="6"/>
        <v>КОНСУЛТ СОЛАР ЕООД</v>
      </c>
      <c r="B92" s="92" t="str">
        <f t="shared" si="7"/>
        <v>200529596</v>
      </c>
      <c r="C92" s="360">
        <f t="shared" si="8"/>
        <v>42643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КОНСУЛТ СОЛАР ЕООД</v>
      </c>
      <c r="B93" s="92" t="str">
        <f t="shared" si="7"/>
        <v>200529596</v>
      </c>
      <c r="C93" s="360">
        <f t="shared" si="8"/>
        <v>42643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-953</v>
      </c>
    </row>
    <row r="94" spans="1:8">
      <c r="A94" s="92" t="str">
        <f t="shared" si="6"/>
        <v>КОНСУЛТ СОЛАР ЕООД</v>
      </c>
      <c r="B94" s="92" t="str">
        <f t="shared" si="7"/>
        <v>200529596</v>
      </c>
      <c r="C94" s="360">
        <f t="shared" si="8"/>
        <v>42643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-893</v>
      </c>
    </row>
    <row r="95" spans="1:8">
      <c r="A95" s="92" t="str">
        <f t="shared" si="6"/>
        <v>КОНСУЛТ СОЛАР ЕООД</v>
      </c>
      <c r="B95" s="92" t="str">
        <f t="shared" si="7"/>
        <v>200529596</v>
      </c>
      <c r="C95" s="360">
        <f t="shared" si="8"/>
        <v>42643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КОНСУЛТ СОЛАР ЕООД</v>
      </c>
      <c r="B96" s="92" t="str">
        <f t="shared" si="7"/>
        <v>200529596</v>
      </c>
      <c r="C96" s="360">
        <f t="shared" si="8"/>
        <v>42643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КОНСУЛТ СОЛАР ЕООД</v>
      </c>
      <c r="B97" s="92" t="str">
        <f t="shared" si="7"/>
        <v>200529596</v>
      </c>
      <c r="C97" s="360">
        <f t="shared" si="8"/>
        <v>42643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17817</v>
      </c>
    </row>
    <row r="98" spans="1:8">
      <c r="A98" s="92" t="str">
        <f t="shared" si="6"/>
        <v>КОНСУЛТ СОЛАР ЕООД</v>
      </c>
      <c r="B98" s="92" t="str">
        <f t="shared" si="7"/>
        <v>200529596</v>
      </c>
      <c r="C98" s="360">
        <f t="shared" si="8"/>
        <v>42643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КОНСУЛТ СОЛАР ЕООД</v>
      </c>
      <c r="B99" s="92" t="str">
        <f t="shared" ref="B99:B125" si="10">pdeBulstat</f>
        <v>200529596</v>
      </c>
      <c r="C99" s="360">
        <f t="shared" ref="C99:C125" si="11">endDate</f>
        <v>42643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6173</v>
      </c>
    </row>
    <row r="100" spans="1:8">
      <c r="A100" s="92" t="str">
        <f t="shared" si="9"/>
        <v>КОНСУЛТ СОЛАР ЕООД</v>
      </c>
      <c r="B100" s="92" t="str">
        <f t="shared" si="10"/>
        <v>200529596</v>
      </c>
      <c r="C100" s="360">
        <f t="shared" si="11"/>
        <v>42643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КОНСУЛТ СОЛАР ЕООД</v>
      </c>
      <c r="B101" s="92" t="str">
        <f t="shared" si="10"/>
        <v>200529596</v>
      </c>
      <c r="C101" s="360">
        <f t="shared" si="11"/>
        <v>42643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2759</v>
      </c>
    </row>
    <row r="102" spans="1:8">
      <c r="A102" s="92" t="str">
        <f t="shared" si="9"/>
        <v>КОНСУЛТ СОЛАР ЕООД</v>
      </c>
      <c r="B102" s="92" t="str">
        <f t="shared" si="10"/>
        <v>200529596</v>
      </c>
      <c r="C102" s="360">
        <f t="shared" si="11"/>
        <v>42643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26749</v>
      </c>
    </row>
    <row r="103" spans="1:8">
      <c r="A103" s="92" t="str">
        <f t="shared" si="9"/>
        <v>КОНСУЛТ СОЛАР ЕООД</v>
      </c>
      <c r="B103" s="92" t="str">
        <f t="shared" si="10"/>
        <v>200529596</v>
      </c>
      <c r="C103" s="360">
        <f t="shared" si="11"/>
        <v>42643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КОНСУЛТ СОЛАР ЕООД</v>
      </c>
      <c r="B104" s="92" t="str">
        <f t="shared" si="10"/>
        <v>200529596</v>
      </c>
      <c r="C104" s="360">
        <f t="shared" si="11"/>
        <v>42643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КОНСУЛТ СОЛАР ЕООД</v>
      </c>
      <c r="B105" s="92" t="str">
        <f t="shared" si="10"/>
        <v>200529596</v>
      </c>
      <c r="C105" s="360">
        <f t="shared" si="11"/>
        <v>42643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КОНСУЛТ СОЛАР ЕООД</v>
      </c>
      <c r="B106" s="92" t="str">
        <f t="shared" si="10"/>
        <v>200529596</v>
      </c>
      <c r="C106" s="360">
        <f t="shared" si="11"/>
        <v>42643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КОНСУЛТ СОЛАР ЕООД</v>
      </c>
      <c r="B107" s="92" t="str">
        <f t="shared" si="10"/>
        <v>200529596</v>
      </c>
      <c r="C107" s="360">
        <f t="shared" si="11"/>
        <v>42643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26749</v>
      </c>
    </row>
    <row r="108" spans="1:8">
      <c r="A108" s="92" t="str">
        <f t="shared" si="9"/>
        <v>КОНСУЛТ СОЛАР ЕООД</v>
      </c>
      <c r="B108" s="92" t="str">
        <f t="shared" si="10"/>
        <v>200529596</v>
      </c>
      <c r="C108" s="360">
        <f t="shared" si="11"/>
        <v>42643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685</v>
      </c>
    </row>
    <row r="109" spans="1:8">
      <c r="A109" s="92" t="str">
        <f t="shared" si="9"/>
        <v>КОНСУЛТ СОЛАР ЕООД</v>
      </c>
      <c r="B109" s="92" t="str">
        <f t="shared" si="10"/>
        <v>200529596</v>
      </c>
      <c r="C109" s="360">
        <f t="shared" si="11"/>
        <v>42643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КОНСУЛТ СОЛАР ЕООД</v>
      </c>
      <c r="B110" s="92" t="str">
        <f t="shared" si="10"/>
        <v>200529596</v>
      </c>
      <c r="C110" s="360">
        <f t="shared" si="11"/>
        <v>42643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242</v>
      </c>
    </row>
    <row r="111" spans="1:8">
      <c r="A111" s="92" t="str">
        <f t="shared" si="9"/>
        <v>КОНСУЛТ СОЛАР ЕООД</v>
      </c>
      <c r="B111" s="92" t="str">
        <f t="shared" si="10"/>
        <v>200529596</v>
      </c>
      <c r="C111" s="360">
        <f t="shared" si="11"/>
        <v>42643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КОНСУЛТ СОЛАР ЕООД</v>
      </c>
      <c r="B112" s="92" t="str">
        <f t="shared" si="10"/>
        <v>200529596</v>
      </c>
      <c r="C112" s="360">
        <f t="shared" si="11"/>
        <v>42643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КОНСУЛТ СОЛАР ЕООД</v>
      </c>
      <c r="B113" s="92" t="str">
        <f t="shared" si="10"/>
        <v>200529596</v>
      </c>
      <c r="C113" s="360">
        <f t="shared" si="11"/>
        <v>42643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8</v>
      </c>
    </row>
    <row r="114" spans="1:8">
      <c r="A114" s="92" t="str">
        <f t="shared" si="9"/>
        <v>КОНСУЛТ СОЛАР ЕООД</v>
      </c>
      <c r="B114" s="92" t="str">
        <f t="shared" si="10"/>
        <v>200529596</v>
      </c>
      <c r="C114" s="360">
        <f t="shared" si="11"/>
        <v>42643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КОНСУЛТ СОЛАР ЕООД</v>
      </c>
      <c r="B115" s="92" t="str">
        <f t="shared" si="10"/>
        <v>200529596</v>
      </c>
      <c r="C115" s="360">
        <f t="shared" si="11"/>
        <v>42643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0</v>
      </c>
    </row>
    <row r="116" spans="1:8">
      <c r="A116" s="92" t="str">
        <f t="shared" si="9"/>
        <v>КОНСУЛТ СОЛАР ЕООД</v>
      </c>
      <c r="B116" s="92" t="str">
        <f t="shared" si="10"/>
        <v>200529596</v>
      </c>
      <c r="C116" s="360">
        <f t="shared" si="11"/>
        <v>42643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0</v>
      </c>
    </row>
    <row r="117" spans="1:8">
      <c r="A117" s="92" t="str">
        <f t="shared" si="9"/>
        <v>КОНСУЛТ СОЛАР ЕООД</v>
      </c>
      <c r="B117" s="92" t="str">
        <f t="shared" si="10"/>
        <v>200529596</v>
      </c>
      <c r="C117" s="360">
        <f t="shared" si="11"/>
        <v>42643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234</v>
      </c>
    </row>
    <row r="118" spans="1:8">
      <c r="A118" s="92" t="str">
        <f t="shared" si="9"/>
        <v>КОНСУЛТ СОЛАР ЕООД</v>
      </c>
      <c r="B118" s="92" t="str">
        <f t="shared" si="10"/>
        <v>200529596</v>
      </c>
      <c r="C118" s="360">
        <f t="shared" si="11"/>
        <v>42643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565</v>
      </c>
    </row>
    <row r="119" spans="1:8">
      <c r="A119" s="92" t="str">
        <f t="shared" si="9"/>
        <v>КОНСУЛТ СОЛАР ЕООД</v>
      </c>
      <c r="B119" s="92" t="str">
        <f t="shared" si="10"/>
        <v>200529596</v>
      </c>
      <c r="C119" s="360">
        <f t="shared" si="11"/>
        <v>42643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8</v>
      </c>
    </row>
    <row r="120" spans="1:8">
      <c r="A120" s="92" t="str">
        <f t="shared" si="9"/>
        <v>КОНСУЛТ СОЛАР ЕООД</v>
      </c>
      <c r="B120" s="92" t="str">
        <f t="shared" si="10"/>
        <v>200529596</v>
      </c>
      <c r="C120" s="360">
        <f t="shared" si="11"/>
        <v>42643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1500</v>
      </c>
    </row>
    <row r="121" spans="1:8">
      <c r="A121" s="92" t="str">
        <f t="shared" si="9"/>
        <v>КОНСУЛТ СОЛАР ЕООД</v>
      </c>
      <c r="B121" s="92" t="str">
        <f t="shared" si="10"/>
        <v>200529596</v>
      </c>
      <c r="C121" s="360">
        <f t="shared" si="11"/>
        <v>42643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КОНСУЛТ СОЛАР ЕООД</v>
      </c>
      <c r="B122" s="92" t="str">
        <f t="shared" si="10"/>
        <v>200529596</v>
      </c>
      <c r="C122" s="360">
        <f t="shared" si="11"/>
        <v>42643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КОНСУЛТ СОЛАР ЕООД</v>
      </c>
      <c r="B123" s="92" t="str">
        <f t="shared" si="10"/>
        <v>200529596</v>
      </c>
      <c r="C123" s="360">
        <f t="shared" si="11"/>
        <v>42643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КОНСУЛТ СОЛАР ЕООД</v>
      </c>
      <c r="B124" s="92" t="str">
        <f t="shared" si="10"/>
        <v>200529596</v>
      </c>
      <c r="C124" s="360">
        <f t="shared" si="11"/>
        <v>42643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1500</v>
      </c>
    </row>
    <row r="125" spans="1:8">
      <c r="A125" s="92" t="str">
        <f t="shared" si="9"/>
        <v>КОНСУЛТ СОЛАР ЕООД</v>
      </c>
      <c r="B125" s="92" t="str">
        <f t="shared" si="10"/>
        <v>200529596</v>
      </c>
      <c r="C125" s="360">
        <f t="shared" si="11"/>
        <v>42643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27356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КОНСУЛТ СОЛАР ЕООД</v>
      </c>
      <c r="B127" s="92" t="str">
        <f t="shared" ref="B127:B158" si="13">pdeBulstat</f>
        <v>200529596</v>
      </c>
      <c r="C127" s="360">
        <f t="shared" ref="C127:C158" si="14">endDate</f>
        <v>42643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19</v>
      </c>
    </row>
    <row r="128" spans="1:8">
      <c r="A128" s="92" t="str">
        <f t="shared" si="12"/>
        <v>КОНСУЛТ СОЛАР ЕООД</v>
      </c>
      <c r="B128" s="92" t="str">
        <f t="shared" si="13"/>
        <v>200529596</v>
      </c>
      <c r="C128" s="360">
        <f t="shared" si="14"/>
        <v>42643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660</v>
      </c>
    </row>
    <row r="129" spans="1:8">
      <c r="A129" s="92" t="str">
        <f t="shared" si="12"/>
        <v>КОНСУЛТ СОЛАР ЕООД</v>
      </c>
      <c r="B129" s="92" t="str">
        <f t="shared" si="13"/>
        <v>200529596</v>
      </c>
      <c r="C129" s="360">
        <f t="shared" si="14"/>
        <v>42643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835</v>
      </c>
    </row>
    <row r="130" spans="1:8">
      <c r="A130" s="92" t="str">
        <f t="shared" si="12"/>
        <v>КОНСУЛТ СОЛАР ЕООД</v>
      </c>
      <c r="B130" s="92" t="str">
        <f t="shared" si="13"/>
        <v>200529596</v>
      </c>
      <c r="C130" s="360">
        <f t="shared" si="14"/>
        <v>42643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9</v>
      </c>
    </row>
    <row r="131" spans="1:8">
      <c r="A131" s="92" t="str">
        <f t="shared" si="12"/>
        <v>КОНСУЛТ СОЛАР ЕООД</v>
      </c>
      <c r="B131" s="92" t="str">
        <f t="shared" si="13"/>
        <v>200529596</v>
      </c>
      <c r="C131" s="360">
        <f t="shared" si="14"/>
        <v>42643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0</v>
      </c>
    </row>
    <row r="132" spans="1:8">
      <c r="A132" s="92" t="str">
        <f t="shared" si="12"/>
        <v>КОНСУЛТ СОЛАР ЕООД</v>
      </c>
      <c r="B132" s="92" t="str">
        <f t="shared" si="13"/>
        <v>200529596</v>
      </c>
      <c r="C132" s="360">
        <f t="shared" si="14"/>
        <v>42643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КОНСУЛТ СОЛАР ЕООД</v>
      </c>
      <c r="B133" s="92" t="str">
        <f t="shared" si="13"/>
        <v>200529596</v>
      </c>
      <c r="C133" s="360">
        <f t="shared" si="14"/>
        <v>42643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КОНСУЛТ СОЛАР ЕООД</v>
      </c>
      <c r="B134" s="92" t="str">
        <f t="shared" si="13"/>
        <v>200529596</v>
      </c>
      <c r="C134" s="360">
        <f t="shared" si="14"/>
        <v>42643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5</v>
      </c>
    </row>
    <row r="135" spans="1:8">
      <c r="A135" s="92" t="str">
        <f t="shared" si="12"/>
        <v>КОНСУЛТ СОЛАР ЕООД</v>
      </c>
      <c r="B135" s="92" t="str">
        <f t="shared" si="13"/>
        <v>200529596</v>
      </c>
      <c r="C135" s="360">
        <f t="shared" si="14"/>
        <v>42643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КОНСУЛТ СОЛАР ЕООД</v>
      </c>
      <c r="B136" s="92" t="str">
        <f t="shared" si="13"/>
        <v>200529596</v>
      </c>
      <c r="C136" s="360">
        <f t="shared" si="14"/>
        <v>42643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КОНСУЛТ СОЛАР ЕООД</v>
      </c>
      <c r="B137" s="92" t="str">
        <f t="shared" si="13"/>
        <v>200529596</v>
      </c>
      <c r="C137" s="360">
        <f t="shared" si="14"/>
        <v>42643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1528</v>
      </c>
    </row>
    <row r="138" spans="1:8">
      <c r="A138" s="92" t="str">
        <f t="shared" si="12"/>
        <v>КОНСУЛТ СОЛАР ЕООД</v>
      </c>
      <c r="B138" s="92" t="str">
        <f t="shared" si="13"/>
        <v>200529596</v>
      </c>
      <c r="C138" s="360">
        <f t="shared" si="14"/>
        <v>42643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1701</v>
      </c>
    </row>
    <row r="139" spans="1:8">
      <c r="A139" s="92" t="str">
        <f t="shared" si="12"/>
        <v>КОНСУЛТ СОЛАР ЕООД</v>
      </c>
      <c r="B139" s="92" t="str">
        <f t="shared" si="13"/>
        <v>200529596</v>
      </c>
      <c r="C139" s="360">
        <f t="shared" si="14"/>
        <v>42643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КОНСУЛТ СОЛАР ЕООД</v>
      </c>
      <c r="B140" s="92" t="str">
        <f t="shared" si="13"/>
        <v>200529596</v>
      </c>
      <c r="C140" s="360">
        <f t="shared" si="14"/>
        <v>42643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1</v>
      </c>
    </row>
    <row r="141" spans="1:8">
      <c r="A141" s="92" t="str">
        <f t="shared" si="12"/>
        <v>КОНСУЛТ СОЛАР ЕООД</v>
      </c>
      <c r="B141" s="92" t="str">
        <f t="shared" si="13"/>
        <v>200529596</v>
      </c>
      <c r="C141" s="360">
        <f t="shared" si="14"/>
        <v>42643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0</v>
      </c>
    </row>
    <row r="142" spans="1:8">
      <c r="A142" s="92" t="str">
        <f t="shared" si="12"/>
        <v>КОНСУЛТ СОЛАР ЕООД</v>
      </c>
      <c r="B142" s="92" t="str">
        <f t="shared" si="13"/>
        <v>200529596</v>
      </c>
      <c r="C142" s="360">
        <f t="shared" si="14"/>
        <v>42643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1702</v>
      </c>
    </row>
    <row r="143" spans="1:8">
      <c r="A143" s="92" t="str">
        <f t="shared" si="12"/>
        <v>КОНСУЛТ СОЛАР ЕООД</v>
      </c>
      <c r="B143" s="92" t="str">
        <f t="shared" si="13"/>
        <v>200529596</v>
      </c>
      <c r="C143" s="360">
        <f t="shared" si="14"/>
        <v>42643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3230</v>
      </c>
    </row>
    <row r="144" spans="1:8">
      <c r="A144" s="92" t="str">
        <f t="shared" si="12"/>
        <v>КОНСУЛТ СОЛАР ЕООД</v>
      </c>
      <c r="B144" s="92" t="str">
        <f t="shared" si="13"/>
        <v>200529596</v>
      </c>
      <c r="C144" s="360">
        <f t="shared" si="14"/>
        <v>42643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1047</v>
      </c>
    </row>
    <row r="145" spans="1:8">
      <c r="A145" s="92" t="str">
        <f t="shared" si="12"/>
        <v>КОНСУЛТ СОЛАР ЕООД</v>
      </c>
      <c r="B145" s="92" t="str">
        <f t="shared" si="13"/>
        <v>200529596</v>
      </c>
      <c r="C145" s="360">
        <f t="shared" si="14"/>
        <v>42643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КОНСУЛТ СОЛАР ЕООД</v>
      </c>
      <c r="B146" s="92" t="str">
        <f t="shared" si="13"/>
        <v>200529596</v>
      </c>
      <c r="C146" s="360">
        <f t="shared" si="14"/>
        <v>42643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КОНСУЛТ СОЛАР ЕООД</v>
      </c>
      <c r="B147" s="92" t="str">
        <f t="shared" si="13"/>
        <v>200529596</v>
      </c>
      <c r="C147" s="360">
        <f t="shared" si="14"/>
        <v>42643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3230</v>
      </c>
    </row>
    <row r="148" spans="1:8">
      <c r="A148" s="92" t="str">
        <f t="shared" si="12"/>
        <v>КОНСУЛТ СОЛАР ЕООД</v>
      </c>
      <c r="B148" s="92" t="str">
        <f t="shared" si="13"/>
        <v>200529596</v>
      </c>
      <c r="C148" s="360">
        <f t="shared" si="14"/>
        <v>42643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1047</v>
      </c>
    </row>
    <row r="149" spans="1:8">
      <c r="A149" s="92" t="str">
        <f t="shared" si="12"/>
        <v>КОНСУЛТ СОЛАР ЕООД</v>
      </c>
      <c r="B149" s="92" t="str">
        <f t="shared" si="13"/>
        <v>200529596</v>
      </c>
      <c r="C149" s="360">
        <f t="shared" si="14"/>
        <v>42643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105</v>
      </c>
    </row>
    <row r="150" spans="1:8">
      <c r="A150" s="92" t="str">
        <f t="shared" si="12"/>
        <v>КОНСУЛТ СОЛАР ЕООД</v>
      </c>
      <c r="B150" s="92" t="str">
        <f t="shared" si="13"/>
        <v>200529596</v>
      </c>
      <c r="C150" s="360">
        <f t="shared" si="14"/>
        <v>42643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105</v>
      </c>
    </row>
    <row r="151" spans="1:8">
      <c r="A151" s="92" t="str">
        <f t="shared" si="12"/>
        <v>КОНСУЛТ СОЛАР ЕООД</v>
      </c>
      <c r="B151" s="92" t="str">
        <f t="shared" si="13"/>
        <v>200529596</v>
      </c>
      <c r="C151" s="360">
        <f t="shared" si="14"/>
        <v>42643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КОНСУЛТ СОЛАР ЕООД</v>
      </c>
      <c r="B152" s="92" t="str">
        <f t="shared" si="13"/>
        <v>200529596</v>
      </c>
      <c r="C152" s="360">
        <f t="shared" si="14"/>
        <v>42643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КОНСУЛТ СОЛАР ЕООД</v>
      </c>
      <c r="B153" s="92" t="str">
        <f t="shared" si="13"/>
        <v>200529596</v>
      </c>
      <c r="C153" s="360">
        <f t="shared" si="14"/>
        <v>42643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942</v>
      </c>
    </row>
    <row r="154" spans="1:8">
      <c r="A154" s="92" t="str">
        <f t="shared" si="12"/>
        <v>КОНСУЛТ СОЛАР ЕООД</v>
      </c>
      <c r="B154" s="92" t="str">
        <f t="shared" si="13"/>
        <v>200529596</v>
      </c>
      <c r="C154" s="360">
        <f t="shared" si="14"/>
        <v>42643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КОНСУЛТ СОЛАР ЕООД</v>
      </c>
      <c r="B155" s="92" t="str">
        <f t="shared" si="13"/>
        <v>200529596</v>
      </c>
      <c r="C155" s="360">
        <f t="shared" si="14"/>
        <v>42643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942</v>
      </c>
    </row>
    <row r="156" spans="1:8">
      <c r="A156" s="92" t="str">
        <f t="shared" si="12"/>
        <v>КОНСУЛТ СОЛАР ЕООД</v>
      </c>
      <c r="B156" s="92" t="str">
        <f t="shared" si="13"/>
        <v>200529596</v>
      </c>
      <c r="C156" s="360">
        <f t="shared" si="14"/>
        <v>42643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4277</v>
      </c>
    </row>
    <row r="157" spans="1:8">
      <c r="A157" s="92" t="str">
        <f t="shared" si="12"/>
        <v>КОНСУЛТ СОЛАР ЕООД</v>
      </c>
      <c r="B157" s="92" t="str">
        <f t="shared" si="13"/>
        <v>200529596</v>
      </c>
      <c r="C157" s="360">
        <f t="shared" si="14"/>
        <v>42643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4234</v>
      </c>
    </row>
    <row r="158" spans="1:8">
      <c r="A158" s="92" t="str">
        <f t="shared" si="12"/>
        <v>КОНСУЛТ СОЛАР ЕООД</v>
      </c>
      <c r="B158" s="92" t="str">
        <f t="shared" si="13"/>
        <v>200529596</v>
      </c>
      <c r="C158" s="360">
        <f t="shared" si="14"/>
        <v>42643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КОНСУЛТ СОЛАР ЕООД</v>
      </c>
      <c r="B159" s="92" t="str">
        <f t="shared" ref="B159:B179" si="16">pdeBulstat</f>
        <v>200529596</v>
      </c>
      <c r="C159" s="360">
        <f t="shared" ref="C159:C179" si="17">endDate</f>
        <v>42643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КОНСУЛТ СОЛАР ЕООД</v>
      </c>
      <c r="B160" s="92" t="str">
        <f t="shared" si="16"/>
        <v>200529596</v>
      </c>
      <c r="C160" s="360">
        <f t="shared" si="17"/>
        <v>42643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КОНСУЛТ СОЛАР ЕООД</v>
      </c>
      <c r="B161" s="92" t="str">
        <f t="shared" si="16"/>
        <v>200529596</v>
      </c>
      <c r="C161" s="360">
        <f t="shared" si="17"/>
        <v>42643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4234</v>
      </c>
    </row>
    <row r="162" spans="1:8">
      <c r="A162" s="92" t="str">
        <f t="shared" si="15"/>
        <v>КОНСУЛТ СОЛАР ЕООД</v>
      </c>
      <c r="B162" s="92" t="str">
        <f t="shared" si="16"/>
        <v>200529596</v>
      </c>
      <c r="C162" s="360">
        <f t="shared" si="17"/>
        <v>42643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КОНСУЛТ СОЛАР ЕООД</v>
      </c>
      <c r="B163" s="92" t="str">
        <f t="shared" si="16"/>
        <v>200529596</v>
      </c>
      <c r="C163" s="360">
        <f t="shared" si="17"/>
        <v>42643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КОНСУЛТ СОЛАР ЕООД</v>
      </c>
      <c r="B164" s="92" t="str">
        <f t="shared" si="16"/>
        <v>200529596</v>
      </c>
      <c r="C164" s="360">
        <f t="shared" si="17"/>
        <v>42643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43</v>
      </c>
    </row>
    <row r="165" spans="1:8">
      <c r="A165" s="92" t="str">
        <f t="shared" si="15"/>
        <v>КОНСУЛТ СОЛАР ЕООД</v>
      </c>
      <c r="B165" s="92" t="str">
        <f t="shared" si="16"/>
        <v>200529596</v>
      </c>
      <c r="C165" s="360">
        <f t="shared" si="17"/>
        <v>42643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КОНСУЛТ СОЛАР ЕООД</v>
      </c>
      <c r="B166" s="92" t="str">
        <f t="shared" si="16"/>
        <v>200529596</v>
      </c>
      <c r="C166" s="360">
        <f t="shared" si="17"/>
        <v>42643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КОНСУЛТ СОЛАР ЕООД</v>
      </c>
      <c r="B167" s="92" t="str">
        <f t="shared" si="16"/>
        <v>200529596</v>
      </c>
      <c r="C167" s="360">
        <f t="shared" si="17"/>
        <v>42643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КОНСУЛТ СОЛАР ЕООД</v>
      </c>
      <c r="B168" s="92" t="str">
        <f t="shared" si="16"/>
        <v>200529596</v>
      </c>
      <c r="C168" s="360">
        <f t="shared" si="17"/>
        <v>42643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КОНСУЛТ СОЛАР ЕООД</v>
      </c>
      <c r="B169" s="92" t="str">
        <f t="shared" si="16"/>
        <v>200529596</v>
      </c>
      <c r="C169" s="360">
        <f t="shared" si="17"/>
        <v>42643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43</v>
      </c>
    </row>
    <row r="170" spans="1:8">
      <c r="A170" s="92" t="str">
        <f t="shared" si="15"/>
        <v>КОНСУЛТ СОЛАР ЕООД</v>
      </c>
      <c r="B170" s="92" t="str">
        <f t="shared" si="16"/>
        <v>200529596</v>
      </c>
      <c r="C170" s="360">
        <f t="shared" si="17"/>
        <v>42643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4277</v>
      </c>
    </row>
    <row r="171" spans="1:8">
      <c r="A171" s="92" t="str">
        <f t="shared" si="15"/>
        <v>КОНСУЛТ СОЛАР ЕООД</v>
      </c>
      <c r="B171" s="92" t="str">
        <f t="shared" si="16"/>
        <v>200529596</v>
      </c>
      <c r="C171" s="360">
        <f t="shared" si="17"/>
        <v>42643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КОНСУЛТ СОЛАР ЕООД</v>
      </c>
      <c r="B172" s="92" t="str">
        <f t="shared" si="16"/>
        <v>200529596</v>
      </c>
      <c r="C172" s="360">
        <f t="shared" si="17"/>
        <v>42643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КОНСУЛТ СОЛАР ЕООД</v>
      </c>
      <c r="B173" s="92" t="str">
        <f t="shared" si="16"/>
        <v>200529596</v>
      </c>
      <c r="C173" s="360">
        <f t="shared" si="17"/>
        <v>42643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КОНСУЛТ СОЛАР ЕООД</v>
      </c>
      <c r="B174" s="92" t="str">
        <f t="shared" si="16"/>
        <v>200529596</v>
      </c>
      <c r="C174" s="360">
        <f t="shared" si="17"/>
        <v>42643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4277</v>
      </c>
    </row>
    <row r="175" spans="1:8">
      <c r="A175" s="92" t="str">
        <f t="shared" si="15"/>
        <v>КОНСУЛТ СОЛАР ЕООД</v>
      </c>
      <c r="B175" s="92" t="str">
        <f t="shared" si="16"/>
        <v>200529596</v>
      </c>
      <c r="C175" s="360">
        <f t="shared" si="17"/>
        <v>42643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КОНСУЛТ СОЛАР ЕООД</v>
      </c>
      <c r="B176" s="92" t="str">
        <f t="shared" si="16"/>
        <v>200529596</v>
      </c>
      <c r="C176" s="360">
        <f t="shared" si="17"/>
        <v>42643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КОНСУЛТ СОЛАР ЕООД</v>
      </c>
      <c r="B177" s="92" t="str">
        <f t="shared" si="16"/>
        <v>200529596</v>
      </c>
      <c r="C177" s="360">
        <f t="shared" si="17"/>
        <v>42643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КОНСУЛТ СОЛАР ЕООД</v>
      </c>
      <c r="B178" s="92" t="str">
        <f t="shared" si="16"/>
        <v>200529596</v>
      </c>
      <c r="C178" s="360">
        <f t="shared" si="17"/>
        <v>42643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КОНСУЛТ СОЛАР ЕООД</v>
      </c>
      <c r="B179" s="92" t="str">
        <f t="shared" si="16"/>
        <v>200529596</v>
      </c>
      <c r="C179" s="360">
        <f t="shared" si="17"/>
        <v>42643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4277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КОНСУЛТ СОЛАР ЕООД</v>
      </c>
      <c r="B181" s="92" t="str">
        <f t="shared" ref="B181:B216" si="19">pdeBulstat</f>
        <v>200529596</v>
      </c>
      <c r="C181" s="360">
        <f t="shared" ref="C181:C216" si="20">endDate</f>
        <v>42643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4509</v>
      </c>
    </row>
    <row r="182" spans="1:8">
      <c r="A182" s="92" t="str">
        <f t="shared" si="18"/>
        <v>КОНСУЛТ СОЛАР ЕООД</v>
      </c>
      <c r="B182" s="92" t="str">
        <f t="shared" si="19"/>
        <v>200529596</v>
      </c>
      <c r="C182" s="360">
        <f t="shared" si="20"/>
        <v>42643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-817</v>
      </c>
    </row>
    <row r="183" spans="1:8">
      <c r="A183" s="92" t="str">
        <f t="shared" si="18"/>
        <v>КОНСУЛТ СОЛАР ЕООД</v>
      </c>
      <c r="B183" s="92" t="str">
        <f t="shared" si="19"/>
        <v>200529596</v>
      </c>
      <c r="C183" s="360">
        <f t="shared" si="20"/>
        <v>42643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КОНСУЛТ СОЛАР ЕООД</v>
      </c>
      <c r="B184" s="92" t="str">
        <f t="shared" si="19"/>
        <v>200529596</v>
      </c>
      <c r="C184" s="360">
        <f t="shared" si="20"/>
        <v>42643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-8</v>
      </c>
    </row>
    <row r="185" spans="1:8">
      <c r="A185" s="92" t="str">
        <f t="shared" si="18"/>
        <v>КОНСУЛТ СОЛАР ЕООД</v>
      </c>
      <c r="B185" s="92" t="str">
        <f t="shared" si="19"/>
        <v>200529596</v>
      </c>
      <c r="C185" s="360">
        <f t="shared" si="20"/>
        <v>42643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-786</v>
      </c>
    </row>
    <row r="186" spans="1:8">
      <c r="A186" s="92" t="str">
        <f t="shared" si="18"/>
        <v>КОНСУЛТ СОЛАР ЕООД</v>
      </c>
      <c r="B186" s="92" t="str">
        <f t="shared" si="19"/>
        <v>200529596</v>
      </c>
      <c r="C186" s="360">
        <f t="shared" si="20"/>
        <v>42643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КОНСУЛТ СОЛАР ЕООД</v>
      </c>
      <c r="B187" s="92" t="str">
        <f t="shared" si="19"/>
        <v>200529596</v>
      </c>
      <c r="C187" s="360">
        <f t="shared" si="20"/>
        <v>42643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КОНСУЛТ СОЛАР ЕООД</v>
      </c>
      <c r="B188" s="92" t="str">
        <f t="shared" si="19"/>
        <v>200529596</v>
      </c>
      <c r="C188" s="360">
        <f t="shared" si="20"/>
        <v>42643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КОНСУЛТ СОЛАР ЕООД</v>
      </c>
      <c r="B189" s="92" t="str">
        <f t="shared" si="19"/>
        <v>200529596</v>
      </c>
      <c r="C189" s="360">
        <f t="shared" si="20"/>
        <v>42643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КОНСУЛТ СОЛАР ЕООД</v>
      </c>
      <c r="B190" s="92" t="str">
        <f t="shared" si="19"/>
        <v>200529596</v>
      </c>
      <c r="C190" s="360">
        <f t="shared" si="20"/>
        <v>42643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1700</v>
      </c>
    </row>
    <row r="191" spans="1:8">
      <c r="A191" s="92" t="str">
        <f t="shared" si="18"/>
        <v>КОНСУЛТ СОЛАР ЕООД</v>
      </c>
      <c r="B191" s="92" t="str">
        <f t="shared" si="19"/>
        <v>200529596</v>
      </c>
      <c r="C191" s="360">
        <f t="shared" si="20"/>
        <v>42643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4598</v>
      </c>
    </row>
    <row r="192" spans="1:8">
      <c r="A192" s="92" t="str">
        <f t="shared" si="18"/>
        <v>КОНСУЛТ СОЛАР ЕООД</v>
      </c>
      <c r="B192" s="92" t="str">
        <f t="shared" si="19"/>
        <v>200529596</v>
      </c>
      <c r="C192" s="360">
        <f t="shared" si="20"/>
        <v>42643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КОНСУЛТ СОЛАР ЕООД</v>
      </c>
      <c r="B193" s="92" t="str">
        <f t="shared" si="19"/>
        <v>200529596</v>
      </c>
      <c r="C193" s="360">
        <f t="shared" si="20"/>
        <v>42643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КОНСУЛТ СОЛАР ЕООД</v>
      </c>
      <c r="B194" s="92" t="str">
        <f t="shared" si="19"/>
        <v>200529596</v>
      </c>
      <c r="C194" s="360">
        <f t="shared" si="20"/>
        <v>42643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КОНСУЛТ СОЛАР ЕООД</v>
      </c>
      <c r="B195" s="92" t="str">
        <f t="shared" si="19"/>
        <v>200529596</v>
      </c>
      <c r="C195" s="360">
        <f t="shared" si="20"/>
        <v>42643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КОНСУЛТ СОЛАР ЕООД</v>
      </c>
      <c r="B196" s="92" t="str">
        <f t="shared" si="19"/>
        <v>200529596</v>
      </c>
      <c r="C196" s="360">
        <f t="shared" si="20"/>
        <v>42643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КОНСУЛТ СОЛАР ЕООД</v>
      </c>
      <c r="B197" s="92" t="str">
        <f t="shared" si="19"/>
        <v>200529596</v>
      </c>
      <c r="C197" s="360">
        <f t="shared" si="20"/>
        <v>42643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КОНСУЛТ СОЛАР ЕООД</v>
      </c>
      <c r="B198" s="92" t="str">
        <f t="shared" si="19"/>
        <v>200529596</v>
      </c>
      <c r="C198" s="360">
        <f t="shared" si="20"/>
        <v>42643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КОНСУЛТ СОЛАР ЕООД</v>
      </c>
      <c r="B199" s="92" t="str">
        <f t="shared" si="19"/>
        <v>200529596</v>
      </c>
      <c r="C199" s="360">
        <f t="shared" si="20"/>
        <v>42643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КОНСУЛТ СОЛАР ЕООД</v>
      </c>
      <c r="B200" s="92" t="str">
        <f t="shared" si="19"/>
        <v>200529596</v>
      </c>
      <c r="C200" s="360">
        <f t="shared" si="20"/>
        <v>42643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КОНСУЛТ СОЛАР ЕООД</v>
      </c>
      <c r="B201" s="92" t="str">
        <f t="shared" si="19"/>
        <v>200529596</v>
      </c>
      <c r="C201" s="360">
        <f t="shared" si="20"/>
        <v>42643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КОНСУЛТ СОЛАР ЕООД</v>
      </c>
      <c r="B202" s="92" t="str">
        <f t="shared" si="19"/>
        <v>200529596</v>
      </c>
      <c r="C202" s="360">
        <f t="shared" si="20"/>
        <v>42643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КОНСУЛТ СОЛАР ЕООД</v>
      </c>
      <c r="B203" s="92" t="str">
        <f t="shared" si="19"/>
        <v>200529596</v>
      </c>
      <c r="C203" s="360">
        <f t="shared" si="20"/>
        <v>42643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КОНСУЛТ СОЛАР ЕООД</v>
      </c>
      <c r="B204" s="92" t="str">
        <f t="shared" si="19"/>
        <v>200529596</v>
      </c>
      <c r="C204" s="360">
        <f t="shared" si="20"/>
        <v>42643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КОНСУЛТ СОЛАР ЕООД</v>
      </c>
      <c r="B205" s="92" t="str">
        <f t="shared" si="19"/>
        <v>200529596</v>
      </c>
      <c r="C205" s="360">
        <f t="shared" si="20"/>
        <v>42643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КОНСУЛТ СОЛАР ЕООД</v>
      </c>
      <c r="B206" s="92" t="str">
        <f t="shared" si="19"/>
        <v>200529596</v>
      </c>
      <c r="C206" s="360">
        <f t="shared" si="20"/>
        <v>42643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-991</v>
      </c>
    </row>
    <row r="207" spans="1:8">
      <c r="A207" s="92" t="str">
        <f t="shared" si="18"/>
        <v>КОНСУЛТ СОЛАР ЕООД</v>
      </c>
      <c r="B207" s="92" t="str">
        <f t="shared" si="19"/>
        <v>200529596</v>
      </c>
      <c r="C207" s="360">
        <f t="shared" si="20"/>
        <v>42643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КОНСУЛТ СОЛАР ЕООД</v>
      </c>
      <c r="B208" s="92" t="str">
        <f t="shared" si="19"/>
        <v>200529596</v>
      </c>
      <c r="C208" s="360">
        <f t="shared" si="20"/>
        <v>42643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-1337</v>
      </c>
    </row>
    <row r="209" spans="1:8">
      <c r="A209" s="92" t="str">
        <f t="shared" si="18"/>
        <v>КОНСУЛТ СОЛАР ЕООД</v>
      </c>
      <c r="B209" s="92" t="str">
        <f t="shared" si="19"/>
        <v>200529596</v>
      </c>
      <c r="C209" s="360">
        <f t="shared" si="20"/>
        <v>42643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-2116</v>
      </c>
    </row>
    <row r="210" spans="1:8">
      <c r="A210" s="92" t="str">
        <f t="shared" si="18"/>
        <v>КОНСУЛТ СОЛАР ЕООД</v>
      </c>
      <c r="B210" s="92" t="str">
        <f t="shared" si="19"/>
        <v>200529596</v>
      </c>
      <c r="C210" s="360">
        <f t="shared" si="20"/>
        <v>42643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КОНСУЛТ СОЛАР ЕООД</v>
      </c>
      <c r="B211" s="92" t="str">
        <f t="shared" si="19"/>
        <v>200529596</v>
      </c>
      <c r="C211" s="360">
        <f t="shared" si="20"/>
        <v>42643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-4444</v>
      </c>
    </row>
    <row r="212" spans="1:8">
      <c r="A212" s="92" t="str">
        <f t="shared" si="18"/>
        <v>КОНСУЛТ СОЛАР ЕООД</v>
      </c>
      <c r="B212" s="92" t="str">
        <f t="shared" si="19"/>
        <v>200529596</v>
      </c>
      <c r="C212" s="360">
        <f t="shared" si="20"/>
        <v>42643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154</v>
      </c>
    </row>
    <row r="213" spans="1:8">
      <c r="A213" s="92" t="str">
        <f t="shared" si="18"/>
        <v>КОНСУЛТ СОЛАР ЕООД</v>
      </c>
      <c r="B213" s="92" t="str">
        <f t="shared" si="19"/>
        <v>200529596</v>
      </c>
      <c r="C213" s="360">
        <f t="shared" si="20"/>
        <v>42643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3540</v>
      </c>
    </row>
    <row r="214" spans="1:8">
      <c r="A214" s="92" t="str">
        <f t="shared" si="18"/>
        <v>КОНСУЛТ СОЛАР ЕООД</v>
      </c>
      <c r="B214" s="92" t="str">
        <f t="shared" si="19"/>
        <v>200529596</v>
      </c>
      <c r="C214" s="360">
        <f t="shared" si="20"/>
        <v>42643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3694</v>
      </c>
    </row>
    <row r="215" spans="1:8">
      <c r="A215" s="92" t="str">
        <f t="shared" si="18"/>
        <v>КОНСУЛТ СОЛАР ЕООД</v>
      </c>
      <c r="B215" s="92" t="str">
        <f t="shared" si="19"/>
        <v>200529596</v>
      </c>
      <c r="C215" s="360">
        <f t="shared" si="20"/>
        <v>42643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КОНСУЛТ СОЛАР ЕООД</v>
      </c>
      <c r="B216" s="92" t="str">
        <f t="shared" si="19"/>
        <v>200529596</v>
      </c>
      <c r="C216" s="360">
        <f t="shared" si="20"/>
        <v>42643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КОНСУЛТ СОЛАР ЕООД</v>
      </c>
      <c r="B218" s="92" t="str">
        <f t="shared" ref="B218:B281" si="22">pdeBulstat</f>
        <v>200529596</v>
      </c>
      <c r="C218" s="360">
        <f t="shared" ref="C218:C281" si="23">endDate</f>
        <v>42643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60</v>
      </c>
    </row>
    <row r="219" spans="1:8">
      <c r="A219" s="92" t="str">
        <f t="shared" si="21"/>
        <v>КОНСУЛТ СОЛАР ЕООД</v>
      </c>
      <c r="B219" s="92" t="str">
        <f t="shared" si="22"/>
        <v>200529596</v>
      </c>
      <c r="C219" s="360">
        <f t="shared" si="23"/>
        <v>42643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КОНСУЛТ СОЛАР ЕООД</v>
      </c>
      <c r="B220" s="92" t="str">
        <f t="shared" si="22"/>
        <v>200529596</v>
      </c>
      <c r="C220" s="360">
        <f t="shared" si="23"/>
        <v>42643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КОНСУЛТ СОЛАР ЕООД</v>
      </c>
      <c r="B221" s="92" t="str">
        <f t="shared" si="22"/>
        <v>200529596</v>
      </c>
      <c r="C221" s="360">
        <f t="shared" si="23"/>
        <v>42643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КОНСУЛТ СОЛАР ЕООД</v>
      </c>
      <c r="B222" s="92" t="str">
        <f t="shared" si="22"/>
        <v>200529596</v>
      </c>
      <c r="C222" s="360">
        <f t="shared" si="23"/>
        <v>42643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60</v>
      </c>
    </row>
    <row r="223" spans="1:8">
      <c r="A223" s="92" t="str">
        <f t="shared" si="21"/>
        <v>КОНСУЛТ СОЛАР ЕООД</v>
      </c>
      <c r="B223" s="92" t="str">
        <f t="shared" si="22"/>
        <v>200529596</v>
      </c>
      <c r="C223" s="360">
        <f t="shared" si="23"/>
        <v>42643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КОНСУЛТ СОЛАР ЕООД</v>
      </c>
      <c r="B224" s="92" t="str">
        <f t="shared" si="22"/>
        <v>200529596</v>
      </c>
      <c r="C224" s="360">
        <f t="shared" si="23"/>
        <v>42643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КОНСУЛТ СОЛАР ЕООД</v>
      </c>
      <c r="B225" s="92" t="str">
        <f t="shared" si="22"/>
        <v>200529596</v>
      </c>
      <c r="C225" s="360">
        <f t="shared" si="23"/>
        <v>42643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КОНСУЛТ СОЛАР ЕООД</v>
      </c>
      <c r="B226" s="92" t="str">
        <f t="shared" si="22"/>
        <v>200529596</v>
      </c>
      <c r="C226" s="360">
        <f t="shared" si="23"/>
        <v>42643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КОНСУЛТ СОЛАР ЕООД</v>
      </c>
      <c r="B227" s="92" t="str">
        <f t="shared" si="22"/>
        <v>200529596</v>
      </c>
      <c r="C227" s="360">
        <f t="shared" si="23"/>
        <v>42643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КОНСУЛТ СОЛАР ЕООД</v>
      </c>
      <c r="B228" s="92" t="str">
        <f t="shared" si="22"/>
        <v>200529596</v>
      </c>
      <c r="C228" s="360">
        <f t="shared" si="23"/>
        <v>42643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КОНСУЛТ СОЛАР ЕООД</v>
      </c>
      <c r="B229" s="92" t="str">
        <f t="shared" si="22"/>
        <v>200529596</v>
      </c>
      <c r="C229" s="360">
        <f t="shared" si="23"/>
        <v>42643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КОНСУЛТ СОЛАР ЕООД</v>
      </c>
      <c r="B230" s="92" t="str">
        <f t="shared" si="22"/>
        <v>200529596</v>
      </c>
      <c r="C230" s="360">
        <f t="shared" si="23"/>
        <v>42643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КОНСУЛТ СОЛАР ЕООД</v>
      </c>
      <c r="B231" s="92" t="str">
        <f t="shared" si="22"/>
        <v>200529596</v>
      </c>
      <c r="C231" s="360">
        <f t="shared" si="23"/>
        <v>42643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КОНСУЛТ СОЛАР ЕООД</v>
      </c>
      <c r="B232" s="92" t="str">
        <f t="shared" si="22"/>
        <v>200529596</v>
      </c>
      <c r="C232" s="360">
        <f t="shared" si="23"/>
        <v>42643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КОНСУЛТ СОЛАР ЕООД</v>
      </c>
      <c r="B233" s="92" t="str">
        <f t="shared" si="22"/>
        <v>200529596</v>
      </c>
      <c r="C233" s="360">
        <f t="shared" si="23"/>
        <v>42643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КОНСУЛТ СОЛАР ЕООД</v>
      </c>
      <c r="B234" s="92" t="str">
        <f t="shared" si="22"/>
        <v>200529596</v>
      </c>
      <c r="C234" s="360">
        <f t="shared" si="23"/>
        <v>42643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КОНСУЛТ СОЛАР ЕООД</v>
      </c>
      <c r="B235" s="92" t="str">
        <f t="shared" si="22"/>
        <v>200529596</v>
      </c>
      <c r="C235" s="360">
        <f t="shared" si="23"/>
        <v>42643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КОНСУЛТ СОЛАР ЕООД</v>
      </c>
      <c r="B236" s="92" t="str">
        <f t="shared" si="22"/>
        <v>200529596</v>
      </c>
      <c r="C236" s="360">
        <f t="shared" si="23"/>
        <v>42643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60</v>
      </c>
    </row>
    <row r="237" spans="1:8">
      <c r="A237" s="92" t="str">
        <f t="shared" si="21"/>
        <v>КОНСУЛТ СОЛАР ЕООД</v>
      </c>
      <c r="B237" s="92" t="str">
        <f t="shared" si="22"/>
        <v>200529596</v>
      </c>
      <c r="C237" s="360">
        <f t="shared" si="23"/>
        <v>42643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КОНСУЛТ СОЛАР ЕООД</v>
      </c>
      <c r="B238" s="92" t="str">
        <f t="shared" si="22"/>
        <v>200529596</v>
      </c>
      <c r="C238" s="360">
        <f t="shared" si="23"/>
        <v>42643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КОНСУЛТ СОЛАР ЕООД</v>
      </c>
      <c r="B239" s="92" t="str">
        <f t="shared" si="22"/>
        <v>200529596</v>
      </c>
      <c r="C239" s="360">
        <f t="shared" si="23"/>
        <v>42643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60</v>
      </c>
    </row>
    <row r="240" spans="1:8">
      <c r="A240" s="92" t="str">
        <f t="shared" si="21"/>
        <v>КОНСУЛТ СОЛАР ЕООД</v>
      </c>
      <c r="B240" s="92" t="str">
        <f t="shared" si="22"/>
        <v>200529596</v>
      </c>
      <c r="C240" s="360">
        <f t="shared" si="23"/>
        <v>42643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КОНСУЛТ СОЛАР ЕООД</v>
      </c>
      <c r="B241" s="92" t="str">
        <f t="shared" si="22"/>
        <v>200529596</v>
      </c>
      <c r="C241" s="360">
        <f t="shared" si="23"/>
        <v>42643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КОНСУЛТ СОЛАР ЕООД</v>
      </c>
      <c r="B242" s="92" t="str">
        <f t="shared" si="22"/>
        <v>200529596</v>
      </c>
      <c r="C242" s="360">
        <f t="shared" si="23"/>
        <v>42643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КОНСУЛТ СОЛАР ЕООД</v>
      </c>
      <c r="B243" s="92" t="str">
        <f t="shared" si="22"/>
        <v>200529596</v>
      </c>
      <c r="C243" s="360">
        <f t="shared" si="23"/>
        <v>42643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КОНСУЛТ СОЛАР ЕООД</v>
      </c>
      <c r="B244" s="92" t="str">
        <f t="shared" si="22"/>
        <v>200529596</v>
      </c>
      <c r="C244" s="360">
        <f t="shared" si="23"/>
        <v>42643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КОНСУЛТ СОЛАР ЕООД</v>
      </c>
      <c r="B245" s="92" t="str">
        <f t="shared" si="22"/>
        <v>200529596</v>
      </c>
      <c r="C245" s="360">
        <f t="shared" si="23"/>
        <v>42643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КОНСУЛТ СОЛАР ЕООД</v>
      </c>
      <c r="B246" s="92" t="str">
        <f t="shared" si="22"/>
        <v>200529596</v>
      </c>
      <c r="C246" s="360">
        <f t="shared" si="23"/>
        <v>42643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КОНСУЛТ СОЛАР ЕООД</v>
      </c>
      <c r="B247" s="92" t="str">
        <f t="shared" si="22"/>
        <v>200529596</v>
      </c>
      <c r="C247" s="360">
        <f t="shared" si="23"/>
        <v>42643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КОНСУЛТ СОЛАР ЕООД</v>
      </c>
      <c r="B248" s="92" t="str">
        <f t="shared" si="22"/>
        <v>200529596</v>
      </c>
      <c r="C248" s="360">
        <f t="shared" si="23"/>
        <v>42643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КОНСУЛТ СОЛАР ЕООД</v>
      </c>
      <c r="B249" s="92" t="str">
        <f t="shared" si="22"/>
        <v>200529596</v>
      </c>
      <c r="C249" s="360">
        <f t="shared" si="23"/>
        <v>42643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КОНСУЛТ СОЛАР ЕООД</v>
      </c>
      <c r="B250" s="92" t="str">
        <f t="shared" si="22"/>
        <v>200529596</v>
      </c>
      <c r="C250" s="360">
        <f t="shared" si="23"/>
        <v>42643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КОНСУЛТ СОЛАР ЕООД</v>
      </c>
      <c r="B251" s="92" t="str">
        <f t="shared" si="22"/>
        <v>200529596</v>
      </c>
      <c r="C251" s="360">
        <f t="shared" si="23"/>
        <v>42643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КОНСУЛТ СОЛАР ЕООД</v>
      </c>
      <c r="B252" s="92" t="str">
        <f t="shared" si="22"/>
        <v>200529596</v>
      </c>
      <c r="C252" s="360">
        <f t="shared" si="23"/>
        <v>42643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КОНСУЛТ СОЛАР ЕООД</v>
      </c>
      <c r="B253" s="92" t="str">
        <f t="shared" si="22"/>
        <v>200529596</v>
      </c>
      <c r="C253" s="360">
        <f t="shared" si="23"/>
        <v>42643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КОНСУЛТ СОЛАР ЕООД</v>
      </c>
      <c r="B254" s="92" t="str">
        <f t="shared" si="22"/>
        <v>200529596</v>
      </c>
      <c r="C254" s="360">
        <f t="shared" si="23"/>
        <v>42643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КОНСУЛТ СОЛАР ЕООД</v>
      </c>
      <c r="B255" s="92" t="str">
        <f t="shared" si="22"/>
        <v>200529596</v>
      </c>
      <c r="C255" s="360">
        <f t="shared" si="23"/>
        <v>42643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КОНСУЛТ СОЛАР ЕООД</v>
      </c>
      <c r="B256" s="92" t="str">
        <f t="shared" si="22"/>
        <v>200529596</v>
      </c>
      <c r="C256" s="360">
        <f t="shared" si="23"/>
        <v>42643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КОНСУЛТ СОЛАР ЕООД</v>
      </c>
      <c r="B257" s="92" t="str">
        <f t="shared" si="22"/>
        <v>200529596</v>
      </c>
      <c r="C257" s="360">
        <f t="shared" si="23"/>
        <v>42643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КОНСУЛТ СОЛАР ЕООД</v>
      </c>
      <c r="B258" s="92" t="str">
        <f t="shared" si="22"/>
        <v>200529596</v>
      </c>
      <c r="C258" s="360">
        <f t="shared" si="23"/>
        <v>42643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КОНСУЛТ СОЛАР ЕООД</v>
      </c>
      <c r="B259" s="92" t="str">
        <f t="shared" si="22"/>
        <v>200529596</v>
      </c>
      <c r="C259" s="360">
        <f t="shared" si="23"/>
        <v>42643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КОНСУЛТ СОЛАР ЕООД</v>
      </c>
      <c r="B260" s="92" t="str">
        <f t="shared" si="22"/>
        <v>200529596</v>
      </c>
      <c r="C260" s="360">
        <f t="shared" si="23"/>
        <v>42643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КОНСУЛТ СОЛАР ЕООД</v>
      </c>
      <c r="B261" s="92" t="str">
        <f t="shared" si="22"/>
        <v>200529596</v>
      </c>
      <c r="C261" s="360">
        <f t="shared" si="23"/>
        <v>42643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КОНСУЛТ СОЛАР ЕООД</v>
      </c>
      <c r="B262" s="92" t="str">
        <f t="shared" si="22"/>
        <v>200529596</v>
      </c>
      <c r="C262" s="360">
        <f t="shared" si="23"/>
        <v>42643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КОНСУЛТ СОЛАР ЕООД</v>
      </c>
      <c r="B263" s="92" t="str">
        <f t="shared" si="22"/>
        <v>200529596</v>
      </c>
      <c r="C263" s="360">
        <f t="shared" si="23"/>
        <v>42643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КОНСУЛТ СОЛАР ЕООД</v>
      </c>
      <c r="B264" s="92" t="str">
        <f t="shared" si="22"/>
        <v>200529596</v>
      </c>
      <c r="C264" s="360">
        <f t="shared" si="23"/>
        <v>42643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КОНСУЛТ СОЛАР ЕООД</v>
      </c>
      <c r="B265" s="92" t="str">
        <f t="shared" si="22"/>
        <v>200529596</v>
      </c>
      <c r="C265" s="360">
        <f t="shared" si="23"/>
        <v>42643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КОНСУЛТ СОЛАР ЕООД</v>
      </c>
      <c r="B266" s="92" t="str">
        <f t="shared" si="22"/>
        <v>200529596</v>
      </c>
      <c r="C266" s="360">
        <f t="shared" si="23"/>
        <v>42643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КОНСУЛТ СОЛАР ЕООД</v>
      </c>
      <c r="B267" s="92" t="str">
        <f t="shared" si="22"/>
        <v>200529596</v>
      </c>
      <c r="C267" s="360">
        <f t="shared" si="23"/>
        <v>42643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КОНСУЛТ СОЛАР ЕООД</v>
      </c>
      <c r="B268" s="92" t="str">
        <f t="shared" si="22"/>
        <v>200529596</v>
      </c>
      <c r="C268" s="360">
        <f t="shared" si="23"/>
        <v>42643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КОНСУЛТ СОЛАР ЕООД</v>
      </c>
      <c r="B269" s="92" t="str">
        <f t="shared" si="22"/>
        <v>200529596</v>
      </c>
      <c r="C269" s="360">
        <f t="shared" si="23"/>
        <v>42643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КОНСУЛТ СОЛАР ЕООД</v>
      </c>
      <c r="B270" s="92" t="str">
        <f t="shared" si="22"/>
        <v>200529596</v>
      </c>
      <c r="C270" s="360">
        <f t="shared" si="23"/>
        <v>42643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КОНСУЛТ СОЛАР ЕООД</v>
      </c>
      <c r="B271" s="92" t="str">
        <f t="shared" si="22"/>
        <v>200529596</v>
      </c>
      <c r="C271" s="360">
        <f t="shared" si="23"/>
        <v>42643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КОНСУЛТ СОЛАР ЕООД</v>
      </c>
      <c r="B272" s="92" t="str">
        <f t="shared" si="22"/>
        <v>200529596</v>
      </c>
      <c r="C272" s="360">
        <f t="shared" si="23"/>
        <v>42643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КОНСУЛТ СОЛАР ЕООД</v>
      </c>
      <c r="B273" s="92" t="str">
        <f t="shared" si="22"/>
        <v>200529596</v>
      </c>
      <c r="C273" s="360">
        <f t="shared" si="23"/>
        <v>42643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КОНСУЛТ СОЛАР ЕООД</v>
      </c>
      <c r="B274" s="92" t="str">
        <f t="shared" si="22"/>
        <v>200529596</v>
      </c>
      <c r="C274" s="360">
        <f t="shared" si="23"/>
        <v>42643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КОНСУЛТ СОЛАР ЕООД</v>
      </c>
      <c r="B275" s="92" t="str">
        <f t="shared" si="22"/>
        <v>200529596</v>
      </c>
      <c r="C275" s="360">
        <f t="shared" si="23"/>
        <v>42643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КОНСУЛТ СОЛАР ЕООД</v>
      </c>
      <c r="B276" s="92" t="str">
        <f t="shared" si="22"/>
        <v>200529596</v>
      </c>
      <c r="C276" s="360">
        <f t="shared" si="23"/>
        <v>42643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КОНСУЛТ СОЛАР ЕООД</v>
      </c>
      <c r="B277" s="92" t="str">
        <f t="shared" si="22"/>
        <v>200529596</v>
      </c>
      <c r="C277" s="360">
        <f t="shared" si="23"/>
        <v>42643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КОНСУЛТ СОЛАР ЕООД</v>
      </c>
      <c r="B278" s="92" t="str">
        <f t="shared" si="22"/>
        <v>200529596</v>
      </c>
      <c r="C278" s="360">
        <f t="shared" si="23"/>
        <v>42643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КОНСУЛТ СОЛАР ЕООД</v>
      </c>
      <c r="B279" s="92" t="str">
        <f t="shared" si="22"/>
        <v>200529596</v>
      </c>
      <c r="C279" s="360">
        <f t="shared" si="23"/>
        <v>42643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КОНСУЛТ СОЛАР ЕООД</v>
      </c>
      <c r="B280" s="92" t="str">
        <f t="shared" si="22"/>
        <v>200529596</v>
      </c>
      <c r="C280" s="360">
        <f t="shared" si="23"/>
        <v>42643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КОНСУЛТ СОЛАР ЕООД</v>
      </c>
      <c r="B281" s="92" t="str">
        <f t="shared" si="22"/>
        <v>200529596</v>
      </c>
      <c r="C281" s="360">
        <f t="shared" si="23"/>
        <v>42643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КОНСУЛТ СОЛАР ЕООД</v>
      </c>
      <c r="B282" s="92" t="str">
        <f t="shared" ref="B282:B345" si="25">pdeBulstat</f>
        <v>200529596</v>
      </c>
      <c r="C282" s="360">
        <f t="shared" ref="C282:C345" si="26">endDate</f>
        <v>42643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КОНСУЛТ СОЛАР ЕООД</v>
      </c>
      <c r="B283" s="92" t="str">
        <f t="shared" si="25"/>
        <v>200529596</v>
      </c>
      <c r="C283" s="360">
        <f t="shared" si="26"/>
        <v>42643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КОНСУЛТ СОЛАР ЕООД</v>
      </c>
      <c r="B284" s="92" t="str">
        <f t="shared" si="25"/>
        <v>200529596</v>
      </c>
      <c r="C284" s="360">
        <f t="shared" si="26"/>
        <v>42643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0</v>
      </c>
    </row>
    <row r="285" spans="1:8">
      <c r="A285" s="92" t="str">
        <f t="shared" si="24"/>
        <v>КОНСУЛТ СОЛАР ЕООД</v>
      </c>
      <c r="B285" s="92" t="str">
        <f t="shared" si="25"/>
        <v>200529596</v>
      </c>
      <c r="C285" s="360">
        <f t="shared" si="26"/>
        <v>42643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КОНСУЛТ СОЛАР ЕООД</v>
      </c>
      <c r="B286" s="92" t="str">
        <f t="shared" si="25"/>
        <v>200529596</v>
      </c>
      <c r="C286" s="360">
        <f t="shared" si="26"/>
        <v>42643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КОНСУЛТ СОЛАР ЕООД</v>
      </c>
      <c r="B287" s="92" t="str">
        <f t="shared" si="25"/>
        <v>200529596</v>
      </c>
      <c r="C287" s="360">
        <f t="shared" si="26"/>
        <v>42643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КОНСУЛТ СОЛАР ЕООД</v>
      </c>
      <c r="B288" s="92" t="str">
        <f t="shared" si="25"/>
        <v>200529596</v>
      </c>
      <c r="C288" s="360">
        <f t="shared" si="26"/>
        <v>42643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0</v>
      </c>
    </row>
    <row r="289" spans="1:8">
      <c r="A289" s="92" t="str">
        <f t="shared" si="24"/>
        <v>КОНСУЛТ СОЛАР ЕООД</v>
      </c>
      <c r="B289" s="92" t="str">
        <f t="shared" si="25"/>
        <v>200529596</v>
      </c>
      <c r="C289" s="360">
        <f t="shared" si="26"/>
        <v>42643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КОНСУЛТ СОЛАР ЕООД</v>
      </c>
      <c r="B290" s="92" t="str">
        <f t="shared" si="25"/>
        <v>200529596</v>
      </c>
      <c r="C290" s="360">
        <f t="shared" si="26"/>
        <v>42643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КОНСУЛТ СОЛАР ЕООД</v>
      </c>
      <c r="B291" s="92" t="str">
        <f t="shared" si="25"/>
        <v>200529596</v>
      </c>
      <c r="C291" s="360">
        <f t="shared" si="26"/>
        <v>42643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КОНСУЛТ СОЛАР ЕООД</v>
      </c>
      <c r="B292" s="92" t="str">
        <f t="shared" si="25"/>
        <v>200529596</v>
      </c>
      <c r="C292" s="360">
        <f t="shared" si="26"/>
        <v>42643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КОНСУЛТ СОЛАР ЕООД</v>
      </c>
      <c r="B293" s="92" t="str">
        <f t="shared" si="25"/>
        <v>200529596</v>
      </c>
      <c r="C293" s="360">
        <f t="shared" si="26"/>
        <v>42643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КОНСУЛТ СОЛАР ЕООД</v>
      </c>
      <c r="B294" s="92" t="str">
        <f t="shared" si="25"/>
        <v>200529596</v>
      </c>
      <c r="C294" s="360">
        <f t="shared" si="26"/>
        <v>42643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КОНСУЛТ СОЛАР ЕООД</v>
      </c>
      <c r="B295" s="92" t="str">
        <f t="shared" si="25"/>
        <v>200529596</v>
      </c>
      <c r="C295" s="360">
        <f t="shared" si="26"/>
        <v>42643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КОНСУЛТ СОЛАР ЕООД</v>
      </c>
      <c r="B296" s="92" t="str">
        <f t="shared" si="25"/>
        <v>200529596</v>
      </c>
      <c r="C296" s="360">
        <f t="shared" si="26"/>
        <v>42643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КОНСУЛТ СОЛАР ЕООД</v>
      </c>
      <c r="B297" s="92" t="str">
        <f t="shared" si="25"/>
        <v>200529596</v>
      </c>
      <c r="C297" s="360">
        <f t="shared" si="26"/>
        <v>42643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КОНСУЛТ СОЛАР ЕООД</v>
      </c>
      <c r="B298" s="92" t="str">
        <f t="shared" si="25"/>
        <v>200529596</v>
      </c>
      <c r="C298" s="360">
        <f t="shared" si="26"/>
        <v>42643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КОНСУЛТ СОЛАР ЕООД</v>
      </c>
      <c r="B299" s="92" t="str">
        <f t="shared" si="25"/>
        <v>200529596</v>
      </c>
      <c r="C299" s="360">
        <f t="shared" si="26"/>
        <v>42643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КОНСУЛТ СОЛАР ЕООД</v>
      </c>
      <c r="B300" s="92" t="str">
        <f t="shared" si="25"/>
        <v>200529596</v>
      </c>
      <c r="C300" s="360">
        <f t="shared" si="26"/>
        <v>42643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КОНСУЛТ СОЛАР ЕООД</v>
      </c>
      <c r="B301" s="92" t="str">
        <f t="shared" si="25"/>
        <v>200529596</v>
      </c>
      <c r="C301" s="360">
        <f t="shared" si="26"/>
        <v>42643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КОНСУЛТ СОЛАР ЕООД</v>
      </c>
      <c r="B302" s="92" t="str">
        <f t="shared" si="25"/>
        <v>200529596</v>
      </c>
      <c r="C302" s="360">
        <f t="shared" si="26"/>
        <v>42643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0</v>
      </c>
    </row>
    <row r="303" spans="1:8">
      <c r="A303" s="92" t="str">
        <f t="shared" si="24"/>
        <v>КОНСУЛТ СОЛАР ЕООД</v>
      </c>
      <c r="B303" s="92" t="str">
        <f t="shared" si="25"/>
        <v>200529596</v>
      </c>
      <c r="C303" s="360">
        <f t="shared" si="26"/>
        <v>42643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КОНСУЛТ СОЛАР ЕООД</v>
      </c>
      <c r="B304" s="92" t="str">
        <f t="shared" si="25"/>
        <v>200529596</v>
      </c>
      <c r="C304" s="360">
        <f t="shared" si="26"/>
        <v>42643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КОНСУЛТ СОЛАР ЕООД</v>
      </c>
      <c r="B305" s="92" t="str">
        <f t="shared" si="25"/>
        <v>200529596</v>
      </c>
      <c r="C305" s="360">
        <f t="shared" si="26"/>
        <v>42643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0</v>
      </c>
    </row>
    <row r="306" spans="1:8">
      <c r="A306" s="92" t="str">
        <f t="shared" si="24"/>
        <v>КОНСУЛТ СОЛАР ЕООД</v>
      </c>
      <c r="B306" s="92" t="str">
        <f t="shared" si="25"/>
        <v>200529596</v>
      </c>
      <c r="C306" s="360">
        <f t="shared" si="26"/>
        <v>42643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КОНСУЛТ СОЛАР ЕООД</v>
      </c>
      <c r="B307" s="92" t="str">
        <f t="shared" si="25"/>
        <v>200529596</v>
      </c>
      <c r="C307" s="360">
        <f t="shared" si="26"/>
        <v>42643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КОНСУЛТ СОЛАР ЕООД</v>
      </c>
      <c r="B308" s="92" t="str">
        <f t="shared" si="25"/>
        <v>200529596</v>
      </c>
      <c r="C308" s="360">
        <f t="shared" si="26"/>
        <v>42643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КОНСУЛТ СОЛАР ЕООД</v>
      </c>
      <c r="B309" s="92" t="str">
        <f t="shared" si="25"/>
        <v>200529596</v>
      </c>
      <c r="C309" s="360">
        <f t="shared" si="26"/>
        <v>42643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КОНСУЛТ СОЛАР ЕООД</v>
      </c>
      <c r="B310" s="92" t="str">
        <f t="shared" si="25"/>
        <v>200529596</v>
      </c>
      <c r="C310" s="360">
        <f t="shared" si="26"/>
        <v>42643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КОНСУЛТ СОЛАР ЕООД</v>
      </c>
      <c r="B311" s="92" t="str">
        <f t="shared" si="25"/>
        <v>200529596</v>
      </c>
      <c r="C311" s="360">
        <f t="shared" si="26"/>
        <v>42643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КОНСУЛТ СОЛАР ЕООД</v>
      </c>
      <c r="B312" s="92" t="str">
        <f t="shared" si="25"/>
        <v>200529596</v>
      </c>
      <c r="C312" s="360">
        <f t="shared" si="26"/>
        <v>42643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КОНСУЛТ СОЛАР ЕООД</v>
      </c>
      <c r="B313" s="92" t="str">
        <f t="shared" si="25"/>
        <v>200529596</v>
      </c>
      <c r="C313" s="360">
        <f t="shared" si="26"/>
        <v>42643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КОНСУЛТ СОЛАР ЕООД</v>
      </c>
      <c r="B314" s="92" t="str">
        <f t="shared" si="25"/>
        <v>200529596</v>
      </c>
      <c r="C314" s="360">
        <f t="shared" si="26"/>
        <v>42643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КОНСУЛТ СОЛАР ЕООД</v>
      </c>
      <c r="B315" s="92" t="str">
        <f t="shared" si="25"/>
        <v>200529596</v>
      </c>
      <c r="C315" s="360">
        <f t="shared" si="26"/>
        <v>42643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КОНСУЛТ СОЛАР ЕООД</v>
      </c>
      <c r="B316" s="92" t="str">
        <f t="shared" si="25"/>
        <v>200529596</v>
      </c>
      <c r="C316" s="360">
        <f t="shared" si="26"/>
        <v>42643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КОНСУЛТ СОЛАР ЕООД</v>
      </c>
      <c r="B317" s="92" t="str">
        <f t="shared" si="25"/>
        <v>200529596</v>
      </c>
      <c r="C317" s="360">
        <f t="shared" si="26"/>
        <v>42643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КОНСУЛТ СОЛАР ЕООД</v>
      </c>
      <c r="B318" s="92" t="str">
        <f t="shared" si="25"/>
        <v>200529596</v>
      </c>
      <c r="C318" s="360">
        <f t="shared" si="26"/>
        <v>42643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КОНСУЛТ СОЛАР ЕООД</v>
      </c>
      <c r="B319" s="92" t="str">
        <f t="shared" si="25"/>
        <v>200529596</v>
      </c>
      <c r="C319" s="360">
        <f t="shared" si="26"/>
        <v>42643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КОНСУЛТ СОЛАР ЕООД</v>
      </c>
      <c r="B320" s="92" t="str">
        <f t="shared" si="25"/>
        <v>200529596</v>
      </c>
      <c r="C320" s="360">
        <f t="shared" si="26"/>
        <v>42643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КОНСУЛТ СОЛАР ЕООД</v>
      </c>
      <c r="B321" s="92" t="str">
        <f t="shared" si="25"/>
        <v>200529596</v>
      </c>
      <c r="C321" s="360">
        <f t="shared" si="26"/>
        <v>42643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КОНСУЛТ СОЛАР ЕООД</v>
      </c>
      <c r="B322" s="92" t="str">
        <f t="shared" si="25"/>
        <v>200529596</v>
      </c>
      <c r="C322" s="360">
        <f t="shared" si="26"/>
        <v>42643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КОНСУЛТ СОЛАР ЕООД</v>
      </c>
      <c r="B323" s="92" t="str">
        <f t="shared" si="25"/>
        <v>200529596</v>
      </c>
      <c r="C323" s="360">
        <f t="shared" si="26"/>
        <v>42643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КОНСУЛТ СОЛАР ЕООД</v>
      </c>
      <c r="B324" s="92" t="str">
        <f t="shared" si="25"/>
        <v>200529596</v>
      </c>
      <c r="C324" s="360">
        <f t="shared" si="26"/>
        <v>42643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КОНСУЛТ СОЛАР ЕООД</v>
      </c>
      <c r="B325" s="92" t="str">
        <f t="shared" si="25"/>
        <v>200529596</v>
      </c>
      <c r="C325" s="360">
        <f t="shared" si="26"/>
        <v>42643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КОНСУЛТ СОЛАР ЕООД</v>
      </c>
      <c r="B326" s="92" t="str">
        <f t="shared" si="25"/>
        <v>200529596</v>
      </c>
      <c r="C326" s="360">
        <f t="shared" si="26"/>
        <v>42643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КОНСУЛТ СОЛАР ЕООД</v>
      </c>
      <c r="B327" s="92" t="str">
        <f t="shared" si="25"/>
        <v>200529596</v>
      </c>
      <c r="C327" s="360">
        <f t="shared" si="26"/>
        <v>42643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КОНСУЛТ СОЛАР ЕООД</v>
      </c>
      <c r="B328" s="92" t="str">
        <f t="shared" si="25"/>
        <v>200529596</v>
      </c>
      <c r="C328" s="360">
        <f t="shared" si="26"/>
        <v>42643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КОНСУЛТ СОЛАР ЕООД</v>
      </c>
      <c r="B329" s="92" t="str">
        <f t="shared" si="25"/>
        <v>200529596</v>
      </c>
      <c r="C329" s="360">
        <f t="shared" si="26"/>
        <v>42643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КОНСУЛТ СОЛАР ЕООД</v>
      </c>
      <c r="B330" s="92" t="str">
        <f t="shared" si="25"/>
        <v>200529596</v>
      </c>
      <c r="C330" s="360">
        <f t="shared" si="26"/>
        <v>42643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КОНСУЛТ СОЛАР ЕООД</v>
      </c>
      <c r="B331" s="92" t="str">
        <f t="shared" si="25"/>
        <v>200529596</v>
      </c>
      <c r="C331" s="360">
        <f t="shared" si="26"/>
        <v>42643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КОНСУЛТ СОЛАР ЕООД</v>
      </c>
      <c r="B332" s="92" t="str">
        <f t="shared" si="25"/>
        <v>200529596</v>
      </c>
      <c r="C332" s="360">
        <f t="shared" si="26"/>
        <v>42643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КОНСУЛТ СОЛАР ЕООД</v>
      </c>
      <c r="B333" s="92" t="str">
        <f t="shared" si="25"/>
        <v>200529596</v>
      </c>
      <c r="C333" s="360">
        <f t="shared" si="26"/>
        <v>42643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КОНСУЛТ СОЛАР ЕООД</v>
      </c>
      <c r="B334" s="92" t="str">
        <f t="shared" si="25"/>
        <v>200529596</v>
      </c>
      <c r="C334" s="360">
        <f t="shared" si="26"/>
        <v>42643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КОНСУЛТ СОЛАР ЕООД</v>
      </c>
      <c r="B335" s="92" t="str">
        <f t="shared" si="25"/>
        <v>200529596</v>
      </c>
      <c r="C335" s="360">
        <f t="shared" si="26"/>
        <v>42643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КОНСУЛТ СОЛАР ЕООД</v>
      </c>
      <c r="B336" s="92" t="str">
        <f t="shared" si="25"/>
        <v>200529596</v>
      </c>
      <c r="C336" s="360">
        <f t="shared" si="26"/>
        <v>42643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КОНСУЛТ СОЛАР ЕООД</v>
      </c>
      <c r="B337" s="92" t="str">
        <f t="shared" si="25"/>
        <v>200529596</v>
      </c>
      <c r="C337" s="360">
        <f t="shared" si="26"/>
        <v>42643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КОНСУЛТ СОЛАР ЕООД</v>
      </c>
      <c r="B338" s="92" t="str">
        <f t="shared" si="25"/>
        <v>200529596</v>
      </c>
      <c r="C338" s="360">
        <f t="shared" si="26"/>
        <v>42643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КОНСУЛТ СОЛАР ЕООД</v>
      </c>
      <c r="B339" s="92" t="str">
        <f t="shared" si="25"/>
        <v>200529596</v>
      </c>
      <c r="C339" s="360">
        <f t="shared" si="26"/>
        <v>42643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КОНСУЛТ СОЛАР ЕООД</v>
      </c>
      <c r="B340" s="92" t="str">
        <f t="shared" si="25"/>
        <v>200529596</v>
      </c>
      <c r="C340" s="360">
        <f t="shared" si="26"/>
        <v>42643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КОНСУЛТ СОЛАР ЕООД</v>
      </c>
      <c r="B341" s="92" t="str">
        <f t="shared" si="25"/>
        <v>200529596</v>
      </c>
      <c r="C341" s="360">
        <f t="shared" si="26"/>
        <v>42643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КОНСУЛТ СОЛАР ЕООД</v>
      </c>
      <c r="B342" s="92" t="str">
        <f t="shared" si="25"/>
        <v>200529596</v>
      </c>
      <c r="C342" s="360">
        <f t="shared" si="26"/>
        <v>42643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КОНСУЛТ СОЛАР ЕООД</v>
      </c>
      <c r="B343" s="92" t="str">
        <f t="shared" si="25"/>
        <v>200529596</v>
      </c>
      <c r="C343" s="360">
        <f t="shared" si="26"/>
        <v>42643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КОНСУЛТ СОЛАР ЕООД</v>
      </c>
      <c r="B344" s="92" t="str">
        <f t="shared" si="25"/>
        <v>200529596</v>
      </c>
      <c r="C344" s="360">
        <f t="shared" si="26"/>
        <v>42643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КОНСУЛТ СОЛАР ЕООД</v>
      </c>
      <c r="B345" s="92" t="str">
        <f t="shared" si="25"/>
        <v>200529596</v>
      </c>
      <c r="C345" s="360">
        <f t="shared" si="26"/>
        <v>42643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КОНСУЛТ СОЛАР ЕООД</v>
      </c>
      <c r="B346" s="92" t="str">
        <f t="shared" ref="B346:B409" si="28">pdeBulstat</f>
        <v>200529596</v>
      </c>
      <c r="C346" s="360">
        <f t="shared" ref="C346:C409" si="29">endDate</f>
        <v>42643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КОНСУЛТ СОЛАР ЕООД</v>
      </c>
      <c r="B347" s="92" t="str">
        <f t="shared" si="28"/>
        <v>200529596</v>
      </c>
      <c r="C347" s="360">
        <f t="shared" si="29"/>
        <v>42643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КОНСУЛТ СОЛАР ЕООД</v>
      </c>
      <c r="B348" s="92" t="str">
        <f t="shared" si="28"/>
        <v>200529596</v>
      </c>
      <c r="C348" s="360">
        <f t="shared" si="29"/>
        <v>42643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КОНСУЛТ СОЛАР ЕООД</v>
      </c>
      <c r="B349" s="92" t="str">
        <f t="shared" si="28"/>
        <v>200529596</v>
      </c>
      <c r="C349" s="360">
        <f t="shared" si="29"/>
        <v>42643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КОНСУЛТ СОЛАР ЕООД</v>
      </c>
      <c r="B350" s="92" t="str">
        <f t="shared" si="28"/>
        <v>200529596</v>
      </c>
      <c r="C350" s="360">
        <f t="shared" si="29"/>
        <v>42643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832</v>
      </c>
    </row>
    <row r="351" spans="1:8">
      <c r="A351" s="92" t="str">
        <f t="shared" si="27"/>
        <v>КОНСУЛТ СОЛАР ЕООД</v>
      </c>
      <c r="B351" s="92" t="str">
        <f t="shared" si="28"/>
        <v>200529596</v>
      </c>
      <c r="C351" s="360">
        <f t="shared" si="29"/>
        <v>42643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КОНСУЛТ СОЛАР ЕООД</v>
      </c>
      <c r="B352" s="92" t="str">
        <f t="shared" si="28"/>
        <v>200529596</v>
      </c>
      <c r="C352" s="360">
        <f t="shared" si="29"/>
        <v>42643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КОНСУЛТ СОЛАР ЕООД</v>
      </c>
      <c r="B353" s="92" t="str">
        <f t="shared" si="28"/>
        <v>200529596</v>
      </c>
      <c r="C353" s="360">
        <f t="shared" si="29"/>
        <v>42643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КОНСУЛТ СОЛАР ЕООД</v>
      </c>
      <c r="B354" s="92" t="str">
        <f t="shared" si="28"/>
        <v>200529596</v>
      </c>
      <c r="C354" s="360">
        <f t="shared" si="29"/>
        <v>42643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832</v>
      </c>
    </row>
    <row r="355" spans="1:8">
      <c r="A355" s="92" t="str">
        <f t="shared" si="27"/>
        <v>КОНСУЛТ СОЛАР ЕООД</v>
      </c>
      <c r="B355" s="92" t="str">
        <f t="shared" si="28"/>
        <v>200529596</v>
      </c>
      <c r="C355" s="360">
        <f t="shared" si="29"/>
        <v>42643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942</v>
      </c>
    </row>
    <row r="356" spans="1:8">
      <c r="A356" s="92" t="str">
        <f t="shared" si="27"/>
        <v>КОНСУЛТ СОЛАР ЕООД</v>
      </c>
      <c r="B356" s="92" t="str">
        <f t="shared" si="28"/>
        <v>200529596</v>
      </c>
      <c r="C356" s="360">
        <f t="shared" si="29"/>
        <v>42643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-2116</v>
      </c>
    </row>
    <row r="357" spans="1:8">
      <c r="A357" s="92" t="str">
        <f t="shared" si="27"/>
        <v>КОНСУЛТ СОЛАР ЕООД</v>
      </c>
      <c r="B357" s="92" t="str">
        <f t="shared" si="28"/>
        <v>200529596</v>
      </c>
      <c r="C357" s="360">
        <f t="shared" si="29"/>
        <v>42643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-2116</v>
      </c>
    </row>
    <row r="358" spans="1:8">
      <c r="A358" s="92" t="str">
        <f t="shared" si="27"/>
        <v>КОНСУЛТ СОЛАР ЕООД</v>
      </c>
      <c r="B358" s="92" t="str">
        <f t="shared" si="28"/>
        <v>200529596</v>
      </c>
      <c r="C358" s="360">
        <f t="shared" si="29"/>
        <v>42643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КОНСУЛТ СОЛАР ЕООД</v>
      </c>
      <c r="B359" s="92" t="str">
        <f t="shared" si="28"/>
        <v>200529596</v>
      </c>
      <c r="C359" s="360">
        <f t="shared" si="29"/>
        <v>42643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КОНСУЛТ СОЛАР ЕООД</v>
      </c>
      <c r="B360" s="92" t="str">
        <f t="shared" si="28"/>
        <v>200529596</v>
      </c>
      <c r="C360" s="360">
        <f t="shared" si="29"/>
        <v>42643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КОНСУЛТ СОЛАР ЕООД</v>
      </c>
      <c r="B361" s="92" t="str">
        <f t="shared" si="28"/>
        <v>200529596</v>
      </c>
      <c r="C361" s="360">
        <f t="shared" si="29"/>
        <v>42643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КОНСУЛТ СОЛАР ЕООД</v>
      </c>
      <c r="B362" s="92" t="str">
        <f t="shared" si="28"/>
        <v>200529596</v>
      </c>
      <c r="C362" s="360">
        <f t="shared" si="29"/>
        <v>42643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КОНСУЛТ СОЛАР ЕООД</v>
      </c>
      <c r="B363" s="92" t="str">
        <f t="shared" si="28"/>
        <v>200529596</v>
      </c>
      <c r="C363" s="360">
        <f t="shared" si="29"/>
        <v>42643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КОНСУЛТ СОЛАР ЕООД</v>
      </c>
      <c r="B364" s="92" t="str">
        <f t="shared" si="28"/>
        <v>200529596</v>
      </c>
      <c r="C364" s="360">
        <f t="shared" si="29"/>
        <v>42643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КОНСУЛТ СОЛАР ЕООД</v>
      </c>
      <c r="B365" s="92" t="str">
        <f t="shared" si="28"/>
        <v>200529596</v>
      </c>
      <c r="C365" s="360">
        <f t="shared" si="29"/>
        <v>42643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КОНСУЛТ СОЛАР ЕООД</v>
      </c>
      <c r="B366" s="92" t="str">
        <f t="shared" si="28"/>
        <v>200529596</v>
      </c>
      <c r="C366" s="360">
        <f t="shared" si="29"/>
        <v>42643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КОНСУЛТ СОЛАР ЕООД</v>
      </c>
      <c r="B367" s="92" t="str">
        <f t="shared" si="28"/>
        <v>200529596</v>
      </c>
      <c r="C367" s="360">
        <f t="shared" si="29"/>
        <v>42643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КОНСУЛТ СОЛАР ЕООД</v>
      </c>
      <c r="B368" s="92" t="str">
        <f t="shared" si="28"/>
        <v>200529596</v>
      </c>
      <c r="C368" s="360">
        <f t="shared" si="29"/>
        <v>42643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-342</v>
      </c>
    </row>
    <row r="369" spans="1:8">
      <c r="A369" s="92" t="str">
        <f t="shared" si="27"/>
        <v>КОНСУЛТ СОЛАР ЕООД</v>
      </c>
      <c r="B369" s="92" t="str">
        <f t="shared" si="28"/>
        <v>200529596</v>
      </c>
      <c r="C369" s="360">
        <f t="shared" si="29"/>
        <v>42643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КОНСУЛТ СОЛАР ЕООД</v>
      </c>
      <c r="B370" s="92" t="str">
        <f t="shared" si="28"/>
        <v>200529596</v>
      </c>
      <c r="C370" s="360">
        <f t="shared" si="29"/>
        <v>42643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КОНСУЛТ СОЛАР ЕООД</v>
      </c>
      <c r="B371" s="92" t="str">
        <f t="shared" si="28"/>
        <v>200529596</v>
      </c>
      <c r="C371" s="360">
        <f t="shared" si="29"/>
        <v>42643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-342</v>
      </c>
    </row>
    <row r="372" spans="1:8">
      <c r="A372" s="92" t="str">
        <f t="shared" si="27"/>
        <v>КОНСУЛТ СОЛАР ЕООД</v>
      </c>
      <c r="B372" s="92" t="str">
        <f t="shared" si="28"/>
        <v>200529596</v>
      </c>
      <c r="C372" s="360">
        <f t="shared" si="29"/>
        <v>42643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-611</v>
      </c>
    </row>
    <row r="373" spans="1:8">
      <c r="A373" s="92" t="str">
        <f t="shared" si="27"/>
        <v>КОНСУЛТ СОЛАР ЕООД</v>
      </c>
      <c r="B373" s="92" t="str">
        <f t="shared" si="28"/>
        <v>200529596</v>
      </c>
      <c r="C373" s="360">
        <f t="shared" si="29"/>
        <v>42643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КОНСУЛТ СОЛАР ЕООД</v>
      </c>
      <c r="B374" s="92" t="str">
        <f t="shared" si="28"/>
        <v>200529596</v>
      </c>
      <c r="C374" s="360">
        <f t="shared" si="29"/>
        <v>42643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КОНСУЛТ СОЛАР ЕООД</v>
      </c>
      <c r="B375" s="92" t="str">
        <f t="shared" si="28"/>
        <v>200529596</v>
      </c>
      <c r="C375" s="360">
        <f t="shared" si="29"/>
        <v>42643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КОНСУЛТ СОЛАР ЕООД</v>
      </c>
      <c r="B376" s="92" t="str">
        <f t="shared" si="28"/>
        <v>200529596</v>
      </c>
      <c r="C376" s="360">
        <f t="shared" si="29"/>
        <v>42643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-611</v>
      </c>
    </row>
    <row r="377" spans="1:8">
      <c r="A377" s="92" t="str">
        <f t="shared" si="27"/>
        <v>КОНСУЛТ СОЛАР ЕООД</v>
      </c>
      <c r="B377" s="92" t="str">
        <f t="shared" si="28"/>
        <v>200529596</v>
      </c>
      <c r="C377" s="360">
        <f t="shared" si="29"/>
        <v>42643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КОНСУЛТ СОЛАР ЕООД</v>
      </c>
      <c r="B378" s="92" t="str">
        <f t="shared" si="28"/>
        <v>200529596</v>
      </c>
      <c r="C378" s="360">
        <f t="shared" si="29"/>
        <v>42643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КОНСУЛТ СОЛАР ЕООД</v>
      </c>
      <c r="B379" s="92" t="str">
        <f t="shared" si="28"/>
        <v>200529596</v>
      </c>
      <c r="C379" s="360">
        <f t="shared" si="29"/>
        <v>42643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КОНСУЛТ СОЛАР ЕООД</v>
      </c>
      <c r="B380" s="92" t="str">
        <f t="shared" si="28"/>
        <v>200529596</v>
      </c>
      <c r="C380" s="360">
        <f t="shared" si="29"/>
        <v>42643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КОНСУЛТ СОЛАР ЕООД</v>
      </c>
      <c r="B381" s="92" t="str">
        <f t="shared" si="28"/>
        <v>200529596</v>
      </c>
      <c r="C381" s="360">
        <f t="shared" si="29"/>
        <v>42643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КОНСУЛТ СОЛАР ЕООД</v>
      </c>
      <c r="B382" s="92" t="str">
        <f t="shared" si="28"/>
        <v>200529596</v>
      </c>
      <c r="C382" s="360">
        <f t="shared" si="29"/>
        <v>42643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КОНСУЛТ СОЛАР ЕООД</v>
      </c>
      <c r="B383" s="92" t="str">
        <f t="shared" si="28"/>
        <v>200529596</v>
      </c>
      <c r="C383" s="360">
        <f t="shared" si="29"/>
        <v>42643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КОНСУЛТ СОЛАР ЕООД</v>
      </c>
      <c r="B384" s="92" t="str">
        <f t="shared" si="28"/>
        <v>200529596</v>
      </c>
      <c r="C384" s="360">
        <f t="shared" si="29"/>
        <v>42643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КОНСУЛТ СОЛАР ЕООД</v>
      </c>
      <c r="B385" s="92" t="str">
        <f t="shared" si="28"/>
        <v>200529596</v>
      </c>
      <c r="C385" s="360">
        <f t="shared" si="29"/>
        <v>42643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КОНСУЛТ СОЛАР ЕООД</v>
      </c>
      <c r="B386" s="92" t="str">
        <f t="shared" si="28"/>
        <v>200529596</v>
      </c>
      <c r="C386" s="360">
        <f t="shared" si="29"/>
        <v>42643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КОНСУЛТ СОЛАР ЕООД</v>
      </c>
      <c r="B387" s="92" t="str">
        <f t="shared" si="28"/>
        <v>200529596</v>
      </c>
      <c r="C387" s="360">
        <f t="shared" si="29"/>
        <v>42643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КОНСУЛТ СОЛАР ЕООД</v>
      </c>
      <c r="B388" s="92" t="str">
        <f t="shared" si="28"/>
        <v>200529596</v>
      </c>
      <c r="C388" s="360">
        <f t="shared" si="29"/>
        <v>42643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КОНСУЛТ СОЛАР ЕООД</v>
      </c>
      <c r="B389" s="92" t="str">
        <f t="shared" si="28"/>
        <v>200529596</v>
      </c>
      <c r="C389" s="360">
        <f t="shared" si="29"/>
        <v>42643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КОНСУЛТ СОЛАР ЕООД</v>
      </c>
      <c r="B390" s="92" t="str">
        <f t="shared" si="28"/>
        <v>200529596</v>
      </c>
      <c r="C390" s="360">
        <f t="shared" si="29"/>
        <v>42643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-611</v>
      </c>
    </row>
    <row r="391" spans="1:8">
      <c r="A391" s="92" t="str">
        <f t="shared" si="27"/>
        <v>КОНСУЛТ СОЛАР ЕООД</v>
      </c>
      <c r="B391" s="92" t="str">
        <f t="shared" si="28"/>
        <v>200529596</v>
      </c>
      <c r="C391" s="360">
        <f t="shared" si="29"/>
        <v>42643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КОНСУЛТ СОЛАР ЕООД</v>
      </c>
      <c r="B392" s="92" t="str">
        <f t="shared" si="28"/>
        <v>200529596</v>
      </c>
      <c r="C392" s="360">
        <f t="shared" si="29"/>
        <v>42643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КОНСУЛТ СОЛАР ЕООД</v>
      </c>
      <c r="B393" s="92" t="str">
        <f t="shared" si="28"/>
        <v>200529596</v>
      </c>
      <c r="C393" s="360">
        <f t="shared" si="29"/>
        <v>42643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-611</v>
      </c>
    </row>
    <row r="394" spans="1:8">
      <c r="A394" s="92" t="str">
        <f t="shared" si="27"/>
        <v>КОНСУЛТ СОЛАР ЕООД</v>
      </c>
      <c r="B394" s="92" t="str">
        <f t="shared" si="28"/>
        <v>200529596</v>
      </c>
      <c r="C394" s="360">
        <f t="shared" si="29"/>
        <v>42643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КОНСУЛТ СОЛАР ЕООД</v>
      </c>
      <c r="B395" s="92" t="str">
        <f t="shared" si="28"/>
        <v>200529596</v>
      </c>
      <c r="C395" s="360">
        <f t="shared" si="29"/>
        <v>42643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КОНСУЛТ СОЛАР ЕООД</v>
      </c>
      <c r="B396" s="92" t="str">
        <f t="shared" si="28"/>
        <v>200529596</v>
      </c>
      <c r="C396" s="360">
        <f t="shared" si="29"/>
        <v>42643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КОНСУЛТ СОЛАР ЕООД</v>
      </c>
      <c r="B397" s="92" t="str">
        <f t="shared" si="28"/>
        <v>200529596</v>
      </c>
      <c r="C397" s="360">
        <f t="shared" si="29"/>
        <v>42643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КОНСУЛТ СОЛАР ЕООД</v>
      </c>
      <c r="B398" s="92" t="str">
        <f t="shared" si="28"/>
        <v>200529596</v>
      </c>
      <c r="C398" s="360">
        <f t="shared" si="29"/>
        <v>42643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КОНСУЛТ СОЛАР ЕООД</v>
      </c>
      <c r="B399" s="92" t="str">
        <f t="shared" si="28"/>
        <v>200529596</v>
      </c>
      <c r="C399" s="360">
        <f t="shared" si="29"/>
        <v>42643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КОНСУЛТ СОЛАР ЕООД</v>
      </c>
      <c r="B400" s="92" t="str">
        <f t="shared" si="28"/>
        <v>200529596</v>
      </c>
      <c r="C400" s="360">
        <f t="shared" si="29"/>
        <v>42643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КОНСУЛТ СОЛАР ЕООД</v>
      </c>
      <c r="B401" s="92" t="str">
        <f t="shared" si="28"/>
        <v>200529596</v>
      </c>
      <c r="C401" s="360">
        <f t="shared" si="29"/>
        <v>42643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КОНСУЛТ СОЛАР ЕООД</v>
      </c>
      <c r="B402" s="92" t="str">
        <f t="shared" si="28"/>
        <v>200529596</v>
      </c>
      <c r="C402" s="360">
        <f t="shared" si="29"/>
        <v>42643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КОНСУЛТ СОЛАР ЕООД</v>
      </c>
      <c r="B403" s="92" t="str">
        <f t="shared" si="28"/>
        <v>200529596</v>
      </c>
      <c r="C403" s="360">
        <f t="shared" si="29"/>
        <v>42643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КОНСУЛТ СОЛАР ЕООД</v>
      </c>
      <c r="B404" s="92" t="str">
        <f t="shared" si="28"/>
        <v>200529596</v>
      </c>
      <c r="C404" s="360">
        <f t="shared" si="29"/>
        <v>42643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КОНСУЛТ СОЛАР ЕООД</v>
      </c>
      <c r="B405" s="92" t="str">
        <f t="shared" si="28"/>
        <v>200529596</v>
      </c>
      <c r="C405" s="360">
        <f t="shared" si="29"/>
        <v>42643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КОНСУЛТ СОЛАР ЕООД</v>
      </c>
      <c r="B406" s="92" t="str">
        <f t="shared" si="28"/>
        <v>200529596</v>
      </c>
      <c r="C406" s="360">
        <f t="shared" si="29"/>
        <v>42643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КОНСУЛТ СОЛАР ЕООД</v>
      </c>
      <c r="B407" s="92" t="str">
        <f t="shared" si="28"/>
        <v>200529596</v>
      </c>
      <c r="C407" s="360">
        <f t="shared" si="29"/>
        <v>42643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КОНСУЛТ СОЛАР ЕООД</v>
      </c>
      <c r="B408" s="92" t="str">
        <f t="shared" si="28"/>
        <v>200529596</v>
      </c>
      <c r="C408" s="360">
        <f t="shared" si="29"/>
        <v>42643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КОНСУЛТ СОЛАР ЕООД</v>
      </c>
      <c r="B409" s="92" t="str">
        <f t="shared" si="28"/>
        <v>200529596</v>
      </c>
      <c r="C409" s="360">
        <f t="shared" si="29"/>
        <v>42643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КОНСУЛТ СОЛАР ЕООД</v>
      </c>
      <c r="B410" s="92" t="str">
        <f t="shared" ref="B410:B459" si="31">pdeBulstat</f>
        <v>200529596</v>
      </c>
      <c r="C410" s="360">
        <f t="shared" ref="C410:C459" si="32">endDate</f>
        <v>42643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КОНСУЛТ СОЛАР ЕООД</v>
      </c>
      <c r="B411" s="92" t="str">
        <f t="shared" si="31"/>
        <v>200529596</v>
      </c>
      <c r="C411" s="360">
        <f t="shared" si="32"/>
        <v>42643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КОНСУЛТ СОЛАР ЕООД</v>
      </c>
      <c r="B412" s="92" t="str">
        <f t="shared" si="31"/>
        <v>200529596</v>
      </c>
      <c r="C412" s="360">
        <f t="shared" si="32"/>
        <v>42643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КОНСУЛТ СОЛАР ЕООД</v>
      </c>
      <c r="B413" s="92" t="str">
        <f t="shared" si="31"/>
        <v>200529596</v>
      </c>
      <c r="C413" s="360">
        <f t="shared" si="32"/>
        <v>42643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КОНСУЛТ СОЛАР ЕООД</v>
      </c>
      <c r="B414" s="92" t="str">
        <f t="shared" si="31"/>
        <v>200529596</v>
      </c>
      <c r="C414" s="360">
        <f t="shared" si="32"/>
        <v>42643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КОНСУЛТ СОЛАР ЕООД</v>
      </c>
      <c r="B415" s="92" t="str">
        <f t="shared" si="31"/>
        <v>200529596</v>
      </c>
      <c r="C415" s="360">
        <f t="shared" si="32"/>
        <v>42643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КОНСУЛТ СОЛАР ЕООД</v>
      </c>
      <c r="B416" s="92" t="str">
        <f t="shared" si="31"/>
        <v>200529596</v>
      </c>
      <c r="C416" s="360">
        <f t="shared" si="32"/>
        <v>42643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281</v>
      </c>
    </row>
    <row r="417" spans="1:8">
      <c r="A417" s="92" t="str">
        <f t="shared" si="30"/>
        <v>КОНСУЛТ СОЛАР ЕООД</v>
      </c>
      <c r="B417" s="92" t="str">
        <f t="shared" si="31"/>
        <v>200529596</v>
      </c>
      <c r="C417" s="360">
        <f t="shared" si="32"/>
        <v>42643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КОНСУЛТ СОЛАР ЕООД</v>
      </c>
      <c r="B418" s="92" t="str">
        <f t="shared" si="31"/>
        <v>200529596</v>
      </c>
      <c r="C418" s="360">
        <f t="shared" si="32"/>
        <v>42643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КОНСУЛТ СОЛАР ЕООД</v>
      </c>
      <c r="B419" s="92" t="str">
        <f t="shared" si="31"/>
        <v>200529596</v>
      </c>
      <c r="C419" s="360">
        <f t="shared" si="32"/>
        <v>42643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КОНСУЛТ СОЛАР ЕООД</v>
      </c>
      <c r="B420" s="92" t="str">
        <f t="shared" si="31"/>
        <v>200529596</v>
      </c>
      <c r="C420" s="360">
        <f t="shared" si="32"/>
        <v>42643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281</v>
      </c>
    </row>
    <row r="421" spans="1:8">
      <c r="A421" s="92" t="str">
        <f t="shared" si="30"/>
        <v>КОНСУЛТ СОЛАР ЕООД</v>
      </c>
      <c r="B421" s="92" t="str">
        <f t="shared" si="31"/>
        <v>200529596</v>
      </c>
      <c r="C421" s="360">
        <f t="shared" si="32"/>
        <v>42643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942</v>
      </c>
    </row>
    <row r="422" spans="1:8">
      <c r="A422" s="92" t="str">
        <f t="shared" si="30"/>
        <v>КОНСУЛТ СОЛАР ЕООД</v>
      </c>
      <c r="B422" s="92" t="str">
        <f t="shared" si="31"/>
        <v>200529596</v>
      </c>
      <c r="C422" s="360">
        <f t="shared" si="32"/>
        <v>42643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-2116</v>
      </c>
    </row>
    <row r="423" spans="1:8">
      <c r="A423" s="92" t="str">
        <f t="shared" si="30"/>
        <v>КОНСУЛТ СОЛАР ЕООД</v>
      </c>
      <c r="B423" s="92" t="str">
        <f t="shared" si="31"/>
        <v>200529596</v>
      </c>
      <c r="C423" s="360">
        <f t="shared" si="32"/>
        <v>42643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-2116</v>
      </c>
    </row>
    <row r="424" spans="1:8">
      <c r="A424" s="92" t="str">
        <f t="shared" si="30"/>
        <v>КОНСУЛТ СОЛАР ЕООД</v>
      </c>
      <c r="B424" s="92" t="str">
        <f t="shared" si="31"/>
        <v>200529596</v>
      </c>
      <c r="C424" s="360">
        <f t="shared" si="32"/>
        <v>42643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КОНСУЛТ СОЛАР ЕООД</v>
      </c>
      <c r="B425" s="92" t="str">
        <f t="shared" si="31"/>
        <v>200529596</v>
      </c>
      <c r="C425" s="360">
        <f t="shared" si="32"/>
        <v>42643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КОНСУЛТ СОЛАР ЕООД</v>
      </c>
      <c r="B426" s="92" t="str">
        <f t="shared" si="31"/>
        <v>200529596</v>
      </c>
      <c r="C426" s="360">
        <f t="shared" si="32"/>
        <v>42643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КОНСУЛТ СОЛАР ЕООД</v>
      </c>
      <c r="B427" s="92" t="str">
        <f t="shared" si="31"/>
        <v>200529596</v>
      </c>
      <c r="C427" s="360">
        <f t="shared" si="32"/>
        <v>42643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КОНСУЛТ СОЛАР ЕООД</v>
      </c>
      <c r="B428" s="92" t="str">
        <f t="shared" si="31"/>
        <v>200529596</v>
      </c>
      <c r="C428" s="360">
        <f t="shared" si="32"/>
        <v>42643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КОНСУЛТ СОЛАР ЕООД</v>
      </c>
      <c r="B429" s="92" t="str">
        <f t="shared" si="31"/>
        <v>200529596</v>
      </c>
      <c r="C429" s="360">
        <f t="shared" si="32"/>
        <v>42643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КОНСУЛТ СОЛАР ЕООД</v>
      </c>
      <c r="B430" s="92" t="str">
        <f t="shared" si="31"/>
        <v>200529596</v>
      </c>
      <c r="C430" s="360">
        <f t="shared" si="32"/>
        <v>42643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КОНСУЛТ СОЛАР ЕООД</v>
      </c>
      <c r="B431" s="92" t="str">
        <f t="shared" si="31"/>
        <v>200529596</v>
      </c>
      <c r="C431" s="360">
        <f t="shared" si="32"/>
        <v>42643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КОНСУЛТ СОЛАР ЕООД</v>
      </c>
      <c r="B432" s="92" t="str">
        <f t="shared" si="31"/>
        <v>200529596</v>
      </c>
      <c r="C432" s="360">
        <f t="shared" si="32"/>
        <v>42643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КОНСУЛТ СОЛАР ЕООД</v>
      </c>
      <c r="B433" s="92" t="str">
        <f t="shared" si="31"/>
        <v>200529596</v>
      </c>
      <c r="C433" s="360">
        <f t="shared" si="32"/>
        <v>42643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КОНСУЛТ СОЛАР ЕООД</v>
      </c>
      <c r="B434" s="92" t="str">
        <f t="shared" si="31"/>
        <v>200529596</v>
      </c>
      <c r="C434" s="360">
        <f t="shared" si="32"/>
        <v>42643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-893</v>
      </c>
    </row>
    <row r="435" spans="1:8">
      <c r="A435" s="92" t="str">
        <f t="shared" si="30"/>
        <v>КОНСУЛТ СОЛАР ЕООД</v>
      </c>
      <c r="B435" s="92" t="str">
        <f t="shared" si="31"/>
        <v>200529596</v>
      </c>
      <c r="C435" s="360">
        <f t="shared" si="32"/>
        <v>42643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КОНСУЛТ СОЛАР ЕООД</v>
      </c>
      <c r="B436" s="92" t="str">
        <f t="shared" si="31"/>
        <v>200529596</v>
      </c>
      <c r="C436" s="360">
        <f t="shared" si="32"/>
        <v>42643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КОНСУЛТ СОЛАР ЕООД</v>
      </c>
      <c r="B437" s="92" t="str">
        <f t="shared" si="31"/>
        <v>200529596</v>
      </c>
      <c r="C437" s="360">
        <f t="shared" si="32"/>
        <v>42643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-893</v>
      </c>
    </row>
    <row r="438" spans="1:8">
      <c r="A438" s="92" t="str">
        <f t="shared" si="30"/>
        <v>КОНСУЛТ СОЛАР ЕООД</v>
      </c>
      <c r="B438" s="92" t="str">
        <f t="shared" si="31"/>
        <v>200529596</v>
      </c>
      <c r="C438" s="360">
        <f t="shared" si="32"/>
        <v>42643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КОНСУЛТ СОЛАР ЕООД</v>
      </c>
      <c r="B439" s="92" t="str">
        <f t="shared" si="31"/>
        <v>200529596</v>
      </c>
      <c r="C439" s="360">
        <f t="shared" si="32"/>
        <v>42643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КОНСУЛТ СОЛАР ЕООД</v>
      </c>
      <c r="B440" s="92" t="str">
        <f t="shared" si="31"/>
        <v>200529596</v>
      </c>
      <c r="C440" s="360">
        <f t="shared" si="32"/>
        <v>42643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КОНСУЛТ СОЛАР ЕООД</v>
      </c>
      <c r="B441" s="92" t="str">
        <f t="shared" si="31"/>
        <v>200529596</v>
      </c>
      <c r="C441" s="360">
        <f t="shared" si="32"/>
        <v>42643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КОНСУЛТ СОЛАР ЕООД</v>
      </c>
      <c r="B442" s="92" t="str">
        <f t="shared" si="31"/>
        <v>200529596</v>
      </c>
      <c r="C442" s="360">
        <f t="shared" si="32"/>
        <v>42643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КОНСУЛТ СОЛАР ЕООД</v>
      </c>
      <c r="B443" s="92" t="str">
        <f t="shared" si="31"/>
        <v>200529596</v>
      </c>
      <c r="C443" s="360">
        <f t="shared" si="32"/>
        <v>42643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КОНСУЛТ СОЛАР ЕООД</v>
      </c>
      <c r="B444" s="92" t="str">
        <f t="shared" si="31"/>
        <v>200529596</v>
      </c>
      <c r="C444" s="360">
        <f t="shared" si="32"/>
        <v>42643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КОНСУЛТ СОЛАР ЕООД</v>
      </c>
      <c r="B445" s="92" t="str">
        <f t="shared" si="31"/>
        <v>200529596</v>
      </c>
      <c r="C445" s="360">
        <f t="shared" si="32"/>
        <v>42643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КОНСУЛТ СОЛАР ЕООД</v>
      </c>
      <c r="B446" s="92" t="str">
        <f t="shared" si="31"/>
        <v>200529596</v>
      </c>
      <c r="C446" s="360">
        <f t="shared" si="32"/>
        <v>42643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КОНСУЛТ СОЛАР ЕООД</v>
      </c>
      <c r="B447" s="92" t="str">
        <f t="shared" si="31"/>
        <v>200529596</v>
      </c>
      <c r="C447" s="360">
        <f t="shared" si="32"/>
        <v>42643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КОНСУЛТ СОЛАР ЕООД</v>
      </c>
      <c r="B448" s="92" t="str">
        <f t="shared" si="31"/>
        <v>200529596</v>
      </c>
      <c r="C448" s="360">
        <f t="shared" si="32"/>
        <v>42643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КОНСУЛТ СОЛАР ЕООД</v>
      </c>
      <c r="B449" s="92" t="str">
        <f t="shared" si="31"/>
        <v>200529596</v>
      </c>
      <c r="C449" s="360">
        <f t="shared" si="32"/>
        <v>42643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КОНСУЛТ СОЛАР ЕООД</v>
      </c>
      <c r="B450" s="92" t="str">
        <f t="shared" si="31"/>
        <v>200529596</v>
      </c>
      <c r="C450" s="360">
        <f t="shared" si="32"/>
        <v>42643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КОНСУЛТ СОЛАР ЕООД</v>
      </c>
      <c r="B451" s="92" t="str">
        <f t="shared" si="31"/>
        <v>200529596</v>
      </c>
      <c r="C451" s="360">
        <f t="shared" si="32"/>
        <v>42643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КОНСУЛТ СОЛАР ЕООД</v>
      </c>
      <c r="B452" s="92" t="str">
        <f t="shared" si="31"/>
        <v>200529596</v>
      </c>
      <c r="C452" s="360">
        <f t="shared" si="32"/>
        <v>42643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КОНСУЛТ СОЛАР ЕООД</v>
      </c>
      <c r="B453" s="92" t="str">
        <f t="shared" si="31"/>
        <v>200529596</v>
      </c>
      <c r="C453" s="360">
        <f t="shared" si="32"/>
        <v>42643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КОНСУЛТ СОЛАР ЕООД</v>
      </c>
      <c r="B454" s="92" t="str">
        <f t="shared" si="31"/>
        <v>200529596</v>
      </c>
      <c r="C454" s="360">
        <f t="shared" si="32"/>
        <v>42643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КОНСУЛТ СОЛАР ЕООД</v>
      </c>
      <c r="B455" s="92" t="str">
        <f t="shared" si="31"/>
        <v>200529596</v>
      </c>
      <c r="C455" s="360">
        <f t="shared" si="32"/>
        <v>42643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КОНСУЛТ СОЛАР ЕООД</v>
      </c>
      <c r="B456" s="92" t="str">
        <f t="shared" si="31"/>
        <v>200529596</v>
      </c>
      <c r="C456" s="360">
        <f t="shared" si="32"/>
        <v>42643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КОНСУЛТ СОЛАР ЕООД</v>
      </c>
      <c r="B457" s="92" t="str">
        <f t="shared" si="31"/>
        <v>200529596</v>
      </c>
      <c r="C457" s="360">
        <f t="shared" si="32"/>
        <v>42643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КОНСУЛТ СОЛАР ЕООД</v>
      </c>
      <c r="B458" s="92" t="str">
        <f t="shared" si="31"/>
        <v>200529596</v>
      </c>
      <c r="C458" s="360">
        <f t="shared" si="32"/>
        <v>42643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КОНСУЛТ СОЛАР ЕООД</v>
      </c>
      <c r="B459" s="92" t="str">
        <f t="shared" si="31"/>
        <v>200529596</v>
      </c>
      <c r="C459" s="360">
        <f t="shared" si="32"/>
        <v>42643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КОНСУЛТ СОЛАР ЕООД</v>
      </c>
      <c r="B464" s="92" t="str">
        <f t="shared" ref="B464:B503" si="34">pdeBulstat</f>
        <v>200529596</v>
      </c>
      <c r="C464" s="360">
        <f t="shared" ref="C464:C503" si="35">endDate</f>
        <v>42643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КОНСУЛТ СОЛАР ЕООД</v>
      </c>
      <c r="B465" s="92" t="str">
        <f t="shared" si="34"/>
        <v>200529596</v>
      </c>
      <c r="C465" s="360">
        <f t="shared" si="35"/>
        <v>42643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КОНСУЛТ СОЛАР ЕООД</v>
      </c>
      <c r="B466" s="92" t="str">
        <f t="shared" si="34"/>
        <v>200529596</v>
      </c>
      <c r="C466" s="360">
        <f t="shared" si="35"/>
        <v>42643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КОНСУЛТ СОЛАР ЕООД</v>
      </c>
      <c r="B467" s="92" t="str">
        <f t="shared" si="34"/>
        <v>200529596</v>
      </c>
      <c r="C467" s="360">
        <f t="shared" si="35"/>
        <v>42643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КОНСУЛТ СОЛАР ЕООД</v>
      </c>
      <c r="B468" s="92" t="str">
        <f t="shared" si="34"/>
        <v>200529596</v>
      </c>
      <c r="C468" s="360">
        <f t="shared" si="35"/>
        <v>42643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КОНСУЛТ СОЛАР ЕООД</v>
      </c>
      <c r="B469" s="92" t="str">
        <f t="shared" si="34"/>
        <v>200529596</v>
      </c>
      <c r="C469" s="360">
        <f t="shared" si="35"/>
        <v>42643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КОНСУЛТ СОЛАР ЕООД</v>
      </c>
      <c r="B470" s="92" t="str">
        <f t="shared" si="34"/>
        <v>200529596</v>
      </c>
      <c r="C470" s="360">
        <f t="shared" si="35"/>
        <v>42643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КОНСУЛТ СОЛАР ЕООД</v>
      </c>
      <c r="B471" s="92" t="str">
        <f t="shared" si="34"/>
        <v>200529596</v>
      </c>
      <c r="C471" s="360">
        <f t="shared" si="35"/>
        <v>42643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КОНСУЛТ СОЛАР ЕООД</v>
      </c>
      <c r="B472" s="92" t="str">
        <f t="shared" si="34"/>
        <v>200529596</v>
      </c>
      <c r="C472" s="360">
        <f t="shared" si="35"/>
        <v>42643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КОНСУЛТ СОЛАР ЕООД</v>
      </c>
      <c r="B473" s="92" t="str">
        <f t="shared" si="34"/>
        <v>200529596</v>
      </c>
      <c r="C473" s="360">
        <f t="shared" si="35"/>
        <v>42643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КОНСУЛТ СОЛАР ЕООД</v>
      </c>
      <c r="B474" s="92" t="str">
        <f t="shared" si="34"/>
        <v>200529596</v>
      </c>
      <c r="C474" s="360">
        <f t="shared" si="35"/>
        <v>42643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КОНСУЛТ СОЛАР ЕООД</v>
      </c>
      <c r="B475" s="92" t="str">
        <f t="shared" si="34"/>
        <v>200529596</v>
      </c>
      <c r="C475" s="360">
        <f t="shared" si="35"/>
        <v>42643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КОНСУЛТ СОЛАР ЕООД</v>
      </c>
      <c r="B476" s="92" t="str">
        <f t="shared" si="34"/>
        <v>200529596</v>
      </c>
      <c r="C476" s="360">
        <f t="shared" si="35"/>
        <v>42643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КОНСУЛТ СОЛАР ЕООД</v>
      </c>
      <c r="B477" s="92" t="str">
        <f t="shared" si="34"/>
        <v>200529596</v>
      </c>
      <c r="C477" s="360">
        <f t="shared" si="35"/>
        <v>42643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КОНСУЛТ СОЛАР ЕООД</v>
      </c>
      <c r="B478" s="92" t="str">
        <f t="shared" si="34"/>
        <v>200529596</v>
      </c>
      <c r="C478" s="360">
        <f t="shared" si="35"/>
        <v>42643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КОНСУЛТ СОЛАР ЕООД</v>
      </c>
      <c r="B479" s="92" t="str">
        <f t="shared" si="34"/>
        <v>200529596</v>
      </c>
      <c r="C479" s="360">
        <f t="shared" si="35"/>
        <v>42643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КОНСУЛТ СОЛАР ЕООД</v>
      </c>
      <c r="B480" s="92" t="str">
        <f t="shared" si="34"/>
        <v>200529596</v>
      </c>
      <c r="C480" s="360">
        <f t="shared" si="35"/>
        <v>42643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КОНСУЛТ СОЛАР ЕООД</v>
      </c>
      <c r="B481" s="92" t="str">
        <f t="shared" si="34"/>
        <v>200529596</v>
      </c>
      <c r="C481" s="360">
        <f t="shared" si="35"/>
        <v>42643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КОНСУЛТ СОЛАР ЕООД</v>
      </c>
      <c r="B482" s="92" t="str">
        <f t="shared" si="34"/>
        <v>200529596</v>
      </c>
      <c r="C482" s="360">
        <f t="shared" si="35"/>
        <v>42643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КОНСУЛТ СОЛАР ЕООД</v>
      </c>
      <c r="B483" s="92" t="str">
        <f t="shared" si="34"/>
        <v>200529596</v>
      </c>
      <c r="C483" s="360">
        <f t="shared" si="35"/>
        <v>42643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КОНСУЛТ СОЛАР ЕООД</v>
      </c>
      <c r="B484" s="92" t="str">
        <f t="shared" si="34"/>
        <v>200529596</v>
      </c>
      <c r="C484" s="360">
        <f t="shared" si="35"/>
        <v>42643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КОНСУЛТ СОЛАР ЕООД</v>
      </c>
      <c r="B485" s="92" t="str">
        <f t="shared" si="34"/>
        <v>200529596</v>
      </c>
      <c r="C485" s="360">
        <f t="shared" si="35"/>
        <v>42643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КОНСУЛТ СОЛАР ЕООД</v>
      </c>
      <c r="B486" s="92" t="str">
        <f t="shared" si="34"/>
        <v>200529596</v>
      </c>
      <c r="C486" s="360">
        <f t="shared" si="35"/>
        <v>42643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КОНСУЛТ СОЛАР ЕООД</v>
      </c>
      <c r="B487" s="92" t="str">
        <f t="shared" si="34"/>
        <v>200529596</v>
      </c>
      <c r="C487" s="360">
        <f t="shared" si="35"/>
        <v>42643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КОНСУЛТ СОЛАР ЕООД</v>
      </c>
      <c r="B488" s="92" t="str">
        <f t="shared" si="34"/>
        <v>200529596</v>
      </c>
      <c r="C488" s="360">
        <f t="shared" si="35"/>
        <v>42643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КОНСУЛТ СОЛАР ЕООД</v>
      </c>
      <c r="B489" s="92" t="str">
        <f t="shared" si="34"/>
        <v>200529596</v>
      </c>
      <c r="C489" s="360">
        <f t="shared" si="35"/>
        <v>42643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КОНСУЛТ СОЛАР ЕООД</v>
      </c>
      <c r="B490" s="92" t="str">
        <f t="shared" si="34"/>
        <v>200529596</v>
      </c>
      <c r="C490" s="360">
        <f t="shared" si="35"/>
        <v>42643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КОНСУЛТ СОЛАР ЕООД</v>
      </c>
      <c r="B491" s="92" t="str">
        <f t="shared" si="34"/>
        <v>200529596</v>
      </c>
      <c r="C491" s="360">
        <f t="shared" si="35"/>
        <v>42643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КОНСУЛТ СОЛАР ЕООД</v>
      </c>
      <c r="B492" s="92" t="str">
        <f t="shared" si="34"/>
        <v>200529596</v>
      </c>
      <c r="C492" s="360">
        <f t="shared" si="35"/>
        <v>42643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КОНСУЛТ СОЛАР ЕООД</v>
      </c>
      <c r="B493" s="92" t="str">
        <f t="shared" si="34"/>
        <v>200529596</v>
      </c>
      <c r="C493" s="360">
        <f t="shared" si="35"/>
        <v>42643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КОНСУЛТ СОЛАР ЕООД</v>
      </c>
      <c r="B494" s="92" t="str">
        <f t="shared" si="34"/>
        <v>200529596</v>
      </c>
      <c r="C494" s="360">
        <f t="shared" si="35"/>
        <v>42643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КОНСУЛТ СОЛАР ЕООД</v>
      </c>
      <c r="B495" s="92" t="str">
        <f t="shared" si="34"/>
        <v>200529596</v>
      </c>
      <c r="C495" s="360">
        <f t="shared" si="35"/>
        <v>42643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КОНСУЛТ СОЛАР ЕООД</v>
      </c>
      <c r="B496" s="92" t="str">
        <f t="shared" si="34"/>
        <v>200529596</v>
      </c>
      <c r="C496" s="360">
        <f t="shared" si="35"/>
        <v>42643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КОНСУЛТ СОЛАР ЕООД</v>
      </c>
      <c r="B497" s="92" t="str">
        <f t="shared" si="34"/>
        <v>200529596</v>
      </c>
      <c r="C497" s="360">
        <f t="shared" si="35"/>
        <v>42643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КОНСУЛТ СОЛАР ЕООД</v>
      </c>
      <c r="B498" s="92" t="str">
        <f t="shared" si="34"/>
        <v>200529596</v>
      </c>
      <c r="C498" s="360">
        <f t="shared" si="35"/>
        <v>42643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КОНСУЛТ СОЛАР ЕООД</v>
      </c>
      <c r="B499" s="92" t="str">
        <f t="shared" si="34"/>
        <v>200529596</v>
      </c>
      <c r="C499" s="360">
        <f t="shared" si="35"/>
        <v>42643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КОНСУЛТ СОЛАР ЕООД</v>
      </c>
      <c r="B500" s="92" t="str">
        <f t="shared" si="34"/>
        <v>200529596</v>
      </c>
      <c r="C500" s="360">
        <f t="shared" si="35"/>
        <v>42643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КОНСУЛТ СОЛАР ЕООД</v>
      </c>
      <c r="B501" s="92" t="str">
        <f t="shared" si="34"/>
        <v>200529596</v>
      </c>
      <c r="C501" s="360">
        <f t="shared" si="35"/>
        <v>42643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КОНСУЛТ СОЛАР ЕООД</v>
      </c>
      <c r="B502" s="92" t="str">
        <f t="shared" si="34"/>
        <v>200529596</v>
      </c>
      <c r="C502" s="360">
        <f t="shared" si="35"/>
        <v>42643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КОНСУЛТ СОЛАР ЕООД</v>
      </c>
      <c r="B503" s="92" t="str">
        <f t="shared" si="34"/>
        <v>200529596</v>
      </c>
      <c r="C503" s="360">
        <f t="shared" si="35"/>
        <v>42643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ASUS</cp:lastModifiedBy>
  <cp:lastPrinted>2016-09-14T10:20:26Z</cp:lastPrinted>
  <dcterms:created xsi:type="dcterms:W3CDTF">2006-09-16T00:00:00Z</dcterms:created>
  <dcterms:modified xsi:type="dcterms:W3CDTF">2016-10-18T12:05:58Z</dcterms:modified>
</cp:coreProperties>
</file>