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260" windowHeight="12150" activeTab="3"/>
  </bookViews>
  <sheets>
    <sheet name="Отчет за доходите" sheetId="1" r:id="rId1"/>
    <sheet name="Отчет за фин. състояние" sheetId="2" r:id="rId2"/>
    <sheet name="Отчет за паричните потоци" sheetId="3" r:id="rId3"/>
    <sheet name="Отчет за собствения капитал" sheetId="4" r:id="rId4"/>
  </sheets>
  <externalReferences>
    <externalReference r:id="rId7"/>
  </externalReferences>
  <definedNames>
    <definedName name="_xlnm.Print_Area" localSheetId="0">'Отчет за доходите'!$A$1:$F$42</definedName>
    <definedName name="_xlnm.Print_Area" localSheetId="2">'Отчет за паричните потоци'!$A$1:$E$55</definedName>
    <definedName name="_xlnm.Print_Area" localSheetId="1">'Отчет за фин. състояние'!$A$1:$I$53</definedName>
  </definedNames>
  <calcPr fullCalcOnLoad="1" iterate="1" iterateCount="32767" iterateDelta="0.001"/>
</workbook>
</file>

<file path=xl/sharedStrings.xml><?xml version="1.0" encoding="utf-8"?>
<sst xmlns="http://schemas.openxmlformats.org/spreadsheetml/2006/main" count="159" uniqueCount="123">
  <si>
    <t>Нетни приходи от лихви</t>
  </si>
  <si>
    <t>Приходи от такси и комисионни</t>
  </si>
  <si>
    <t>Разходи за такси и комисионни</t>
  </si>
  <si>
    <t>Нетни приходи от такси и комисионни</t>
  </si>
  <si>
    <t>Нетни приходи от търговски операции</t>
  </si>
  <si>
    <t>Други приходи от дейността</t>
  </si>
  <si>
    <t>Общо приходи от дейността</t>
  </si>
  <si>
    <t>Административни разходи</t>
  </si>
  <si>
    <t>Загуби от обезценка</t>
  </si>
  <si>
    <t>Разходи за данъци</t>
  </si>
  <si>
    <t xml:space="preserve">Приходи от лихви </t>
  </si>
  <si>
    <t xml:space="preserve">Разходи за лихви </t>
  </si>
  <si>
    <t>В хиляди лева</t>
  </si>
  <si>
    <t>АКТИВИ</t>
  </si>
  <si>
    <t>Пари и парични еквиваленти</t>
  </si>
  <si>
    <t>Ценни книжа държани за търгуване</t>
  </si>
  <si>
    <t>Инвестиции на разположение за продажба</t>
  </si>
  <si>
    <t>Вземания от банки и други финансови институции</t>
  </si>
  <si>
    <t>Предоставени кредити на нефинансови институции</t>
  </si>
  <si>
    <t>Имоти, машини, съоръжения и оборудване</t>
  </si>
  <si>
    <t>Нематериални активи</t>
  </si>
  <si>
    <t>Други активи</t>
  </si>
  <si>
    <t>Депозити от банки и други финансови институции</t>
  </si>
  <si>
    <t>Депозити от нефинансови институции и други клиенти</t>
  </si>
  <si>
    <t>Други привлечени средства</t>
  </si>
  <si>
    <t>Други пасиви</t>
  </si>
  <si>
    <t>Подчинен срочен дълг</t>
  </si>
  <si>
    <t>Премиен резерв</t>
  </si>
  <si>
    <t xml:space="preserve">Резерви </t>
  </si>
  <si>
    <t>ОБЩО ПАСИВИ И СОБСТВЕН КАПИТАЛ</t>
  </si>
  <si>
    <t>ОБЩО АКТИВИ</t>
  </si>
  <si>
    <t>ПАСИВИ</t>
  </si>
  <si>
    <t>ОБЩО ПАСИВИ</t>
  </si>
  <si>
    <t>Основен  капитал</t>
  </si>
  <si>
    <t>ОБЩО СОБСТВЕН КАПИТАЛ</t>
  </si>
  <si>
    <t>ПАСИВИ И СОБСТВЕН КАПИТАЛ</t>
  </si>
  <si>
    <t>Деривативи държани за търгуване</t>
  </si>
  <si>
    <t>Нетен паричен поток от основна дейност</t>
  </si>
  <si>
    <t>Амортизация</t>
  </si>
  <si>
    <t>Нереализирани (печалби)/загуби от преоценка на финансови инструменти държани за търгуване</t>
  </si>
  <si>
    <t>Промени в активите, участващи в основната дейност</t>
  </si>
  <si>
    <t>(Увеличение)/намаление  на вземанията от банки и други финансови институции</t>
  </si>
  <si>
    <t>Промени в пасивите, участващи в основната дейност</t>
  </si>
  <si>
    <t>Платени данъци</t>
  </si>
  <si>
    <t>Нетни парични потоци от основна дейност</t>
  </si>
  <si>
    <t>Парични потоци от инвестиционна дейност</t>
  </si>
  <si>
    <t>Покупка на дълготрайни материални активи</t>
  </si>
  <si>
    <t>Парични потоци от финансова дейност</t>
  </si>
  <si>
    <t>Получени средства от подчинен срочен дълг</t>
  </si>
  <si>
    <t>Плащания на задължения по финансов лизинг</t>
  </si>
  <si>
    <t>Нетни парични потоци от финансова дейност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</si>
  <si>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</si>
  <si>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</si>
  <si>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t>(Печалба) от продажба на ДМА, нетно</t>
  </si>
  <si>
    <t xml:space="preserve">Увеличение на задължения по предоставени депозити </t>
  </si>
  <si>
    <t>Намаление на ценни книжа държани за търгуване</t>
  </si>
  <si>
    <t>(Увеличение) на предоставените кредити на нефинансови институции</t>
  </si>
  <si>
    <t>(Увеличение) на други активи</t>
  </si>
  <si>
    <t>Основен капитал</t>
  </si>
  <si>
    <t>Законови резерви</t>
  </si>
  <si>
    <t>Неразпре-делена печалба</t>
  </si>
  <si>
    <t>Преоценъчен резерв от инвестиции за продажба</t>
  </si>
  <si>
    <t>Преоценъ-чен резерв от ДМА</t>
  </si>
  <si>
    <t>Други резерви</t>
  </si>
  <si>
    <t>Общо</t>
  </si>
  <si>
    <t>Салдо към 1 януари 2013</t>
  </si>
  <si>
    <t>Общо всеобхватни доходи за периода</t>
  </si>
  <si>
    <t>Нетна печалба за периода</t>
  </si>
  <si>
    <t>Друг всеобхватен доход, нетно от данъци</t>
  </si>
  <si>
    <t>Преоценка на инвестиции за продажба</t>
  </si>
  <si>
    <t>Отсрочен данък върху преоценката</t>
  </si>
  <si>
    <t>Общо всеобхватни доходи</t>
  </si>
  <si>
    <t>Сделки с акционери, отчетени  в  собствения капитал</t>
  </si>
  <si>
    <t>Трансфер между резерви въз основа на решение на акционерите</t>
  </si>
  <si>
    <t>Отсрочен данък върху преоценката на ДМА</t>
  </si>
  <si>
    <t>Увеличение на акционерния капитал</t>
  </si>
  <si>
    <t>Преоценка на ДМА</t>
  </si>
  <si>
    <t>Салдо към 31 декември 2013</t>
  </si>
  <si>
    <t>Неконтро-лиращо участие</t>
  </si>
  <si>
    <t>Други изменения</t>
  </si>
  <si>
    <t>Общо вноски и разпределения към акционери</t>
  </si>
  <si>
    <t>Промени в участия в дъщерни предприятия</t>
  </si>
  <si>
    <t>Изменения в неконтролиращо участие поради разпределени дивиденти от дъщерни дружества</t>
  </si>
  <si>
    <t>Общо сделки с акционери</t>
  </si>
  <si>
    <t>ОБЩО ПАСИВИ И СОБСТВЕН КАПИТАЛ НА ГРУПАТА</t>
  </si>
  <si>
    <t>Неконтролиращо участие</t>
  </si>
  <si>
    <t>Отнасяща се до:</t>
  </si>
  <si>
    <t>Инвестиции в асоциирани предприятия</t>
  </si>
  <si>
    <t>Предприятието-майка</t>
  </si>
  <si>
    <t>Квестори</t>
  </si>
  <si>
    <t>Нетна загуба за периода</t>
  </si>
  <si>
    <t>Постъпления от увеличение на основния капитал</t>
  </si>
  <si>
    <t>Покупка на инвестиции</t>
  </si>
  <si>
    <t>Нетни парични потоци от инвестиционна дейност</t>
  </si>
  <si>
    <t>СОБСТВЕН КАПИТАЛ</t>
  </si>
  <si>
    <t>Печалба/ (Загуба) след данъчно облагане</t>
  </si>
  <si>
    <t>Преоценка на дълготрайни материални активи</t>
  </si>
  <si>
    <t>Печалба/(Загуба) преди данъчно облагане</t>
  </si>
  <si>
    <t>Печалба/(Загуба) след данъчно облагане</t>
  </si>
  <si>
    <t>Общо печалба/(загуба) след данъчно облагане</t>
  </si>
  <si>
    <t>Увеличение/(намаление) на други пасиви</t>
  </si>
  <si>
    <t>Увеличение/(намаление) на други привлечени средства</t>
  </si>
  <si>
    <t>Нетно увеличение/(намаление) на парични средства и парични еквиваленти</t>
  </si>
  <si>
    <t>Общо друг всеобхватен доход</t>
  </si>
  <si>
    <t xml:space="preserve">Изменения свъразни с продажба на инвестиции </t>
  </si>
  <si>
    <t>Салдо към 31 декември 2014</t>
  </si>
  <si>
    <t xml:space="preserve">ГРУПА КОРПОРАТИВНА ТЪРГОВСКА БАНКА </t>
  </si>
  <si>
    <t>Главен счетоводител</t>
  </si>
  <si>
    <t>Печалба от придобиване на дъщерно дружество</t>
  </si>
  <si>
    <t>ЗА ПЕРИОДА, ПРИКЛЮЧВАЩ НА 31 декември 2014</t>
  </si>
  <si>
    <t>КОНСОЛИДИРАН ОТЧЕТ ЗА ВСЕОБХВАТНИЯ ДОХОД</t>
  </si>
  <si>
    <t xml:space="preserve">Периода, </t>
  </si>
  <si>
    <t xml:space="preserve">приключващ на </t>
  </si>
  <si>
    <t>КОНСОЛИДИРАН ОТЧЕТ ЗА ФИНАНСОВОТО СЪСТОЯНИЕ</t>
  </si>
  <si>
    <t>към 31 декември 2014 година</t>
  </si>
  <si>
    <t>КОНСОЛИДИРАН ОТЧЕТ ЗА ПАРИЧНИТЕ ПОТОЦИ</t>
  </si>
  <si>
    <t>КОНСОЛИДИРАН ОТЧЕТ ЗА ПРОМЕНИТЕ В СОБСТВЕНИЯ КАПИТАЛ</t>
  </si>
  <si>
    <t>Към</t>
  </si>
  <si>
    <t>Инвестиционни имоти</t>
  </si>
  <si>
    <t>Придобити активи от обезпечения</t>
  </si>
  <si>
    <t>Други непарични потоци</t>
  </si>
  <si>
    <t>Покупка на дъщерно дружество</t>
  </si>
  <si>
    <t>Други изменения в капитала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</si>
</sst>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"/>
    <numFmt numFmtId="173" formatCode="#,##0;\(#,##0\)"/>
    <numFmt numFmtId="174" formatCode="_(* #,##0.00_);_(* \(#,##0.00\);_(* &quot;-&quot;_);_(@_)"/>
    <numFmt numFmtId="175" formatCode="d\-mmm\-yy"/>
    <numFmt numFmtId="176" formatCode="#,##0\ ;\(#,##0\)"/>
    <numFmt numFmtId="177" formatCode="_(* #,##0_);_(* \(#,##0\);_(* &quot;-&quot;??_);_(@_)"/>
    <numFmt numFmtId="178" formatCode="_(* #,##0_);_(* \(#,##0\);_(* &quot;-&quot;_);_(@_)"/>
    <numFmt numFmtId="179" formatCode="_-* #,##0\ _л_в_-;\-* #,##0\ _л_в_-;_-* &quot;-&quot;??\ _л_в_-;_-@_-"/>
    <numFmt numFmtId="180" formatCode="0;[Red]0"/>
    <numFmt numFmtId="181" formatCode="#,##0\ &quot;лв&quot;"/>
    <numFmt numFmtId="182" formatCode="_-* #,##0\ _л_в_._-;\-* #,##0\ _л_в_._-;_-* &quot;-&quot;??\ _л_в_._-;_-@_-"/>
    <numFmt numFmtId="183" formatCode="#,##0_ ;\-#,##0\ "/>
    <numFmt numFmtId="184" formatCode="0.0"/>
    <numFmt numFmtId="185" formatCode="_(* #,##0.00_);_(* \(#,##0.00\);_(* &quot;-&quot;??_);_(@_)"/>
    <numFmt numFmtId="186" formatCode="_(* #,###,_);_(* \(#,###,\);_(* \-_);_(@_)"/>
    <numFmt numFmtId="187" formatCode="_-* #,##0.00\ [$€-1]_-;\-* #,##0.00\ [$€-1]_-;_-* &quot;-&quot;??\ [$€-1]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_);_(@_)"/>
    <numFmt numFmtId="193" formatCode="dd/m/yyyy\ &quot;г.&quot;;@"/>
    <numFmt numFmtId="194" formatCode="_-* #,##0.0\ _л_в_._-;\-* #,##0.0\ _л_в_._-;_-* &quot;-&quot;??\ _л_в_._-;_-@_-"/>
  </numFmts>
  <fonts count="10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Genev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0"/>
      <name val="OpalB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0"/>
      <name val="Heba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b/>
      <sz val="10"/>
      <name val="A4p"/>
      <family val="2"/>
    </font>
    <font>
      <sz val="10"/>
      <name val="A4p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 Cyr"/>
      <family val="0"/>
    </font>
    <font>
      <sz val="11"/>
      <color indexed="8"/>
      <name val="Times New Roman"/>
      <family val="1"/>
    </font>
    <font>
      <b/>
      <sz val="10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A4p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 Cyr"/>
      <family val="0"/>
    </font>
    <font>
      <b/>
      <i/>
      <sz val="10"/>
      <color theme="1"/>
      <name val="Times New Roman Cyr"/>
      <family val="0"/>
    </font>
    <font>
      <sz val="11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A4p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medium">
        <color rgb="FF000000"/>
      </bottom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9" borderId="0" applyNumberFormat="0" applyBorder="0" applyAlignment="0" applyProtection="0"/>
    <xf numFmtId="0" fontId="0" fillId="21" borderId="0" applyNumberFormat="0" applyBorder="0" applyAlignment="0" applyProtection="0"/>
    <xf numFmtId="0" fontId="10" fillId="15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4" borderId="0" applyNumberFormat="0" applyBorder="0" applyAlignment="0" applyProtection="0"/>
    <xf numFmtId="0" fontId="12" fillId="5" borderId="0" applyNumberFormat="0" applyBorder="0" applyAlignment="0" applyProtection="0"/>
    <xf numFmtId="0" fontId="73" fillId="45" borderId="1" applyNumberFormat="0" applyAlignment="0" applyProtection="0"/>
    <xf numFmtId="0" fontId="13" fillId="46" borderId="2" applyNumberFormat="0" applyAlignment="0" applyProtection="0"/>
    <xf numFmtId="0" fontId="74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9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9" fillId="49" borderId="0" applyNumberFormat="0" applyBorder="0" applyAlignment="0" applyProtection="0"/>
    <xf numFmtId="0" fontId="16" fillId="7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80" fillId="0" borderId="5" applyNumberFormat="0" applyFill="0" applyAlignment="0" applyProtection="0"/>
    <xf numFmtId="0" fontId="17" fillId="0" borderId="6" applyNumberFormat="0" applyFill="0" applyAlignment="0" applyProtection="0"/>
    <xf numFmtId="0" fontId="81" fillId="0" borderId="7" applyNumberFormat="0" applyFill="0" applyAlignment="0" applyProtection="0"/>
    <xf numFmtId="0" fontId="18" fillId="0" borderId="8" applyNumberFormat="0" applyFill="0" applyAlignment="0" applyProtection="0"/>
    <xf numFmtId="0" fontId="82" fillId="0" borderId="9" applyNumberFormat="0" applyFill="0" applyAlignment="0" applyProtection="0"/>
    <xf numFmtId="0" fontId="19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50" borderId="1" applyNumberFormat="0" applyAlignment="0" applyProtection="0"/>
    <xf numFmtId="0" fontId="20" fillId="13" borderId="2" applyNumberFormat="0" applyAlignment="0" applyProtection="0"/>
    <xf numFmtId="0" fontId="85" fillId="0" borderId="11" applyNumberFormat="0" applyFill="0" applyAlignment="0" applyProtection="0"/>
    <xf numFmtId="0" fontId="21" fillId="0" borderId="12" applyNumberFormat="0" applyFill="0" applyAlignment="0" applyProtection="0"/>
    <xf numFmtId="186" fontId="2" fillId="0" borderId="0" applyFont="0" applyFill="0" applyBorder="0" applyAlignment="0" applyProtection="0"/>
    <xf numFmtId="0" fontId="86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88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/>
      <protection/>
    </xf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17" applyNumberFormat="0" applyFill="0" applyAlignment="0" applyProtection="0"/>
    <xf numFmtId="0" fontId="25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457" applyFont="1">
      <alignment/>
      <protection/>
    </xf>
    <xf numFmtId="0" fontId="92" fillId="0" borderId="0" xfId="0" applyFont="1" applyAlignment="1">
      <alignment/>
    </xf>
    <xf numFmtId="0" fontId="8" fillId="0" borderId="0" xfId="443" applyFont="1" applyBorder="1" applyAlignment="1">
      <alignment vertical="top"/>
      <protection/>
    </xf>
    <xf numFmtId="0" fontId="5" fillId="0" borderId="0" xfId="443" applyFont="1" applyBorder="1" applyAlignment="1">
      <alignment horizontal="left"/>
      <protection/>
    </xf>
    <xf numFmtId="0" fontId="0" fillId="0" borderId="19" xfId="0" applyFill="1" applyBorder="1" applyAlignment="1">
      <alignment/>
    </xf>
    <xf numFmtId="0" fontId="4" fillId="0" borderId="19" xfId="443" applyFont="1" applyBorder="1" applyAlignment="1">
      <alignment/>
      <protection/>
    </xf>
    <xf numFmtId="0" fontId="4" fillId="0" borderId="0" xfId="443" applyFont="1" applyBorder="1" applyAlignment="1">
      <alignment wrapText="1"/>
      <protection/>
    </xf>
    <xf numFmtId="0" fontId="4" fillId="0" borderId="0" xfId="443" applyFont="1" applyFill="1" applyBorder="1" applyAlignment="1">
      <alignment vertical="center"/>
      <protection/>
    </xf>
    <xf numFmtId="14" fontId="0" fillId="0" borderId="0" xfId="0" applyNumberFormat="1" applyAlignment="1">
      <alignment/>
    </xf>
    <xf numFmtId="0" fontId="34" fillId="0" borderId="0" xfId="457" applyFont="1">
      <alignment/>
      <protection/>
    </xf>
    <xf numFmtId="0" fontId="27" fillId="0" borderId="0" xfId="443" applyFont="1" applyBorder="1" applyAlignment="1">
      <alignment vertical="top"/>
      <protection/>
    </xf>
    <xf numFmtId="177" fontId="8" fillId="0" borderId="20" xfId="443" applyNumberFormat="1" applyFont="1" applyFill="1" applyBorder="1" applyAlignment="1">
      <alignment horizontal="right" vertical="top" wrapText="1"/>
      <protection/>
    </xf>
    <xf numFmtId="177" fontId="27" fillId="0" borderId="21" xfId="443" applyNumberFormat="1" applyFont="1" applyFill="1" applyBorder="1" applyAlignment="1">
      <alignment horizontal="right" vertical="top" wrapText="1"/>
      <protection/>
    </xf>
    <xf numFmtId="0" fontId="9" fillId="0" borderId="0" xfId="443" applyFont="1" applyBorder="1" applyAlignment="1">
      <alignment vertical="top"/>
      <protection/>
    </xf>
    <xf numFmtId="14" fontId="30" fillId="0" borderId="0" xfId="443" applyNumberFormat="1" applyFont="1" applyFill="1" applyBorder="1" applyAlignment="1">
      <alignment horizontal="right" vertical="top" wrapText="1"/>
      <protection/>
    </xf>
    <xf numFmtId="177" fontId="8" fillId="0" borderId="0" xfId="443" applyNumberFormat="1" applyFont="1" applyFill="1" applyBorder="1" applyAlignment="1">
      <alignment vertical="top" wrapText="1"/>
      <protection/>
    </xf>
    <xf numFmtId="177" fontId="8" fillId="0" borderId="0" xfId="443" applyNumberFormat="1" applyFont="1" applyFill="1" applyBorder="1" applyAlignment="1">
      <alignment horizontal="right" vertical="top" wrapText="1"/>
      <protection/>
    </xf>
    <xf numFmtId="172" fontId="8" fillId="0" borderId="0" xfId="443" applyNumberFormat="1" applyFont="1" applyFill="1" applyBorder="1" applyAlignment="1">
      <alignment vertical="top" wrapText="1"/>
      <protection/>
    </xf>
    <xf numFmtId="14" fontId="27" fillId="0" borderId="0" xfId="443" applyNumberFormat="1" applyFont="1" applyFill="1" applyBorder="1" applyAlignment="1">
      <alignment horizontal="right" vertical="top" wrapText="1"/>
      <protection/>
    </xf>
    <xf numFmtId="0" fontId="0" fillId="0" borderId="0" xfId="0" applyFill="1" applyBorder="1" applyAlignment="1">
      <alignment/>
    </xf>
    <xf numFmtId="177" fontId="8" fillId="0" borderId="20" xfId="443" applyNumberFormat="1" applyFont="1" applyFill="1" applyBorder="1" applyAlignment="1">
      <alignment vertical="top" wrapText="1"/>
      <protection/>
    </xf>
    <xf numFmtId="177" fontId="27" fillId="0" borderId="0" xfId="443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0" fontId="93" fillId="0" borderId="0" xfId="0" applyFont="1" applyAlignment="1">
      <alignment/>
    </xf>
    <xf numFmtId="3" fontId="93" fillId="0" borderId="0" xfId="0" applyNumberFormat="1" applyFont="1" applyAlignment="1">
      <alignment/>
    </xf>
    <xf numFmtId="3" fontId="94" fillId="0" borderId="21" xfId="0" applyNumberFormat="1" applyFont="1" applyBorder="1" applyAlignment="1">
      <alignment/>
    </xf>
    <xf numFmtId="3" fontId="94" fillId="0" borderId="22" xfId="0" applyNumberFormat="1" applyFont="1" applyBorder="1" applyAlignment="1">
      <alignment/>
    </xf>
    <xf numFmtId="0" fontId="3" fillId="0" borderId="0" xfId="443" applyFont="1" applyBorder="1" applyAlignment="1">
      <alignment horizontal="left" wrapText="1"/>
      <protection/>
    </xf>
    <xf numFmtId="0" fontId="27" fillId="0" borderId="0" xfId="523" applyFont="1">
      <alignment/>
      <protection/>
    </xf>
    <xf numFmtId="0" fontId="8" fillId="0" borderId="0" xfId="523" applyFont="1">
      <alignment/>
      <protection/>
    </xf>
    <xf numFmtId="0" fontId="4" fillId="0" borderId="0" xfId="443" applyFont="1" applyAlignment="1">
      <alignment vertical="center" wrapText="1"/>
      <protection/>
    </xf>
    <xf numFmtId="0" fontId="4" fillId="0" borderId="0" xfId="443" applyFont="1" applyAlignment="1">
      <alignment horizontal="right"/>
      <protection/>
    </xf>
    <xf numFmtId="0" fontId="3" fillId="0" borderId="0" xfId="443" applyFont="1" applyAlignment="1">
      <alignment horizontal="right" wrapText="1"/>
      <protection/>
    </xf>
    <xf numFmtId="0" fontId="4" fillId="0" borderId="0" xfId="443" applyFont="1" applyAlignment="1">
      <alignment/>
      <protection/>
    </xf>
    <xf numFmtId="3" fontId="9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8" fillId="0" borderId="0" xfId="443" applyFont="1" applyBorder="1" applyAlignment="1">
      <alignment horizontal="left"/>
      <protection/>
    </xf>
    <xf numFmtId="3" fontId="0" fillId="0" borderId="0" xfId="0" applyNumberFormat="1" applyFill="1" applyBorder="1" applyAlignment="1">
      <alignment/>
    </xf>
    <xf numFmtId="3" fontId="93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177" fontId="27" fillId="0" borderId="22" xfId="443" applyNumberFormat="1" applyFont="1" applyFill="1" applyBorder="1" applyAlignment="1">
      <alignment horizontal="right" vertical="top" wrapText="1"/>
      <protection/>
    </xf>
    <xf numFmtId="0" fontId="91" fillId="0" borderId="0" xfId="0" applyFont="1" applyAlignment="1">
      <alignment/>
    </xf>
    <xf numFmtId="0" fontId="6" fillId="0" borderId="0" xfId="457" applyFont="1" applyAlignment="1">
      <alignment horizontal="left" indent="3"/>
      <protection/>
    </xf>
    <xf numFmtId="0" fontId="2" fillId="0" borderId="0" xfId="0" applyFont="1" applyAlignment="1">
      <alignment/>
    </xf>
    <xf numFmtId="0" fontId="3" fillId="0" borderId="0" xfId="443" applyFont="1" applyFill="1" applyBorder="1" applyAlignment="1">
      <alignment horizontal="right" vertical="center"/>
      <protection/>
    </xf>
    <xf numFmtId="0" fontId="34" fillId="0" borderId="0" xfId="457" applyFont="1">
      <alignment/>
      <protection/>
    </xf>
    <xf numFmtId="0" fontId="27" fillId="0" borderId="0" xfId="443" applyFont="1" applyBorder="1" applyAlignment="1">
      <alignment horizontal="justify" vertical="top" wrapText="1"/>
      <protection/>
    </xf>
    <xf numFmtId="179" fontId="8" fillId="0" borderId="0" xfId="114" applyNumberFormat="1" applyFont="1" applyBorder="1" applyAlignment="1">
      <alignment horizontal="right" wrapText="1"/>
    </xf>
    <xf numFmtId="0" fontId="8" fillId="0" borderId="0" xfId="443" applyFont="1" applyBorder="1" applyAlignment="1">
      <alignment horizontal="justify" vertical="top" wrapText="1"/>
      <protection/>
    </xf>
    <xf numFmtId="176" fontId="8" fillId="0" borderId="0" xfId="114" applyNumberFormat="1" applyFont="1" applyBorder="1" applyAlignment="1">
      <alignment horizontal="right" wrapText="1"/>
    </xf>
    <xf numFmtId="0" fontId="8" fillId="0" borderId="0" xfId="443" applyFont="1" applyBorder="1" applyAlignment="1">
      <alignment vertical="top" wrapText="1"/>
      <protection/>
    </xf>
    <xf numFmtId="178" fontId="8" fillId="0" borderId="20" xfId="114" applyNumberFormat="1" applyFont="1" applyBorder="1" applyAlignment="1">
      <alignment horizontal="right" wrapText="1"/>
    </xf>
    <xf numFmtId="176" fontId="8" fillId="0" borderId="20" xfId="114" applyNumberFormat="1" applyFont="1" applyBorder="1" applyAlignment="1">
      <alignment horizontal="right" wrapText="1"/>
    </xf>
    <xf numFmtId="176" fontId="27" fillId="0" borderId="0" xfId="114" applyNumberFormat="1" applyFont="1" applyBorder="1" applyAlignment="1">
      <alignment horizontal="right" wrapText="1"/>
    </xf>
    <xf numFmtId="0" fontId="8" fillId="0" borderId="0" xfId="443" applyFont="1">
      <alignment/>
      <protection/>
    </xf>
    <xf numFmtId="176" fontId="8" fillId="0" borderId="0" xfId="114" applyNumberFormat="1" applyFont="1" applyFill="1" applyBorder="1" applyAlignment="1">
      <alignment horizontal="right" wrapText="1"/>
    </xf>
    <xf numFmtId="176" fontId="27" fillId="0" borderId="23" xfId="114" applyNumberFormat="1" applyFont="1" applyBorder="1" applyAlignment="1">
      <alignment horizontal="right" wrapText="1"/>
    </xf>
    <xf numFmtId="176" fontId="27" fillId="0" borderId="21" xfId="114" applyNumberFormat="1" applyFont="1" applyBorder="1" applyAlignment="1">
      <alignment horizontal="right" wrapText="1"/>
    </xf>
    <xf numFmtId="179" fontId="8" fillId="0" borderId="0" xfId="114" applyNumberFormat="1" applyFont="1" applyFill="1" applyBorder="1" applyAlignment="1">
      <alignment horizontal="right" wrapText="1"/>
    </xf>
    <xf numFmtId="0" fontId="28" fillId="0" borderId="0" xfId="443" applyFont="1" applyBorder="1" applyAlignment="1">
      <alignment horizontal="center" wrapText="1"/>
      <protection/>
    </xf>
    <xf numFmtId="0" fontId="35" fillId="0" borderId="0" xfId="0" applyFont="1" applyAlignment="1">
      <alignment/>
    </xf>
    <xf numFmtId="0" fontId="3" fillId="0" borderId="0" xfId="443" applyFont="1" applyFill="1" applyBorder="1" applyAlignment="1">
      <alignment vertical="center"/>
      <protection/>
    </xf>
    <xf numFmtId="0" fontId="95" fillId="0" borderId="0" xfId="522" applyFont="1" applyFill="1" applyAlignment="1">
      <alignment horizontal="right" vertical="center"/>
      <protection/>
    </xf>
    <xf numFmtId="14" fontId="96" fillId="0" borderId="20" xfId="520" applyNumberFormat="1" applyFont="1" applyFill="1" applyBorder="1" applyAlignment="1">
      <alignment horizontal="right" vertical="center"/>
      <protection/>
    </xf>
    <xf numFmtId="0" fontId="38" fillId="0" borderId="0" xfId="522" applyFont="1" applyFill="1" applyAlignment="1">
      <alignment horizontal="right" vertical="center"/>
      <protection/>
    </xf>
    <xf numFmtId="14" fontId="39" fillId="0" borderId="20" xfId="520" applyNumberFormat="1" applyFont="1" applyFill="1" applyBorder="1" applyAlignment="1">
      <alignment horizontal="right" vertical="center"/>
      <protection/>
    </xf>
    <xf numFmtId="0" fontId="37" fillId="0" borderId="0" xfId="522" applyFont="1" applyFill="1" applyAlignment="1">
      <alignment horizontal="right" vertical="center"/>
      <protection/>
    </xf>
    <xf numFmtId="14" fontId="40" fillId="0" borderId="20" xfId="52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6" fillId="0" borderId="0" xfId="457" applyFont="1" applyBorder="1">
      <alignment/>
      <protection/>
    </xf>
    <xf numFmtId="0" fontId="34" fillId="0" borderId="0" xfId="457" applyFont="1" applyBorder="1">
      <alignment/>
      <protection/>
    </xf>
    <xf numFmtId="0" fontId="6" fillId="0" borderId="20" xfId="457" applyFont="1" applyBorder="1">
      <alignment/>
      <protection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39" fillId="0" borderId="0" xfId="520" applyFont="1" applyAlignment="1">
      <alignment horizontal="center" vertical="center"/>
      <protection/>
    </xf>
    <xf numFmtId="0" fontId="37" fillId="0" borderId="0" xfId="520" applyFont="1" applyFill="1" applyAlignment="1">
      <alignment horizontal="left" vertical="center"/>
      <protection/>
    </xf>
    <xf numFmtId="0" fontId="37" fillId="0" borderId="0" xfId="521" applyFont="1" applyFill="1" applyAlignment="1">
      <alignment wrapText="1"/>
      <protection/>
    </xf>
    <xf numFmtId="0" fontId="37" fillId="0" borderId="0" xfId="443" applyFont="1" applyFill="1" applyBorder="1" applyAlignment="1">
      <alignment horizontal="left" vertical="center"/>
      <protection/>
    </xf>
    <xf numFmtId="0" fontId="37" fillId="0" borderId="0" xfId="524" applyFont="1" applyFill="1" applyAlignment="1">
      <alignment horizontal="left"/>
      <protection/>
    </xf>
    <xf numFmtId="0" fontId="42" fillId="0" borderId="0" xfId="443" applyFont="1" applyFill="1" applyBorder="1" applyAlignment="1">
      <alignment horizontal="left" vertical="center"/>
      <protection/>
    </xf>
    <xf numFmtId="0" fontId="33" fillId="0" borderId="0" xfId="0" applyFont="1" applyAlignment="1">
      <alignment horizontal="right" vertical="top" wrapText="1"/>
    </xf>
    <xf numFmtId="0" fontId="97" fillId="0" borderId="0" xfId="0" applyFont="1" applyAlignment="1">
      <alignment/>
    </xf>
    <xf numFmtId="3" fontId="8" fillId="0" borderId="0" xfId="0" applyNumberFormat="1" applyFont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68" fillId="0" borderId="0" xfId="457" applyFont="1">
      <alignment/>
      <protection/>
    </xf>
    <xf numFmtId="0" fontId="28" fillId="0" borderId="0" xfId="443" applyFont="1" applyAlignment="1">
      <alignment vertical="center" wrapText="1"/>
      <protection/>
    </xf>
    <xf numFmtId="0" fontId="43" fillId="0" borderId="0" xfId="443" applyFont="1" applyAlignment="1">
      <alignment vertical="center" wrapText="1"/>
      <protection/>
    </xf>
    <xf numFmtId="0" fontId="44" fillId="0" borderId="0" xfId="0" applyFont="1" applyAlignment="1">
      <alignment vertical="center" wrapText="1"/>
    </xf>
    <xf numFmtId="0" fontId="98" fillId="0" borderId="0" xfId="443" applyFont="1" applyAlignment="1">
      <alignment vertical="center" wrapText="1"/>
      <protection/>
    </xf>
    <xf numFmtId="176" fontId="44" fillId="0" borderId="24" xfId="0" applyNumberFormat="1" applyFont="1" applyFill="1" applyBorder="1" applyAlignment="1">
      <alignment horizontal="right" vertical="center" wrapText="1"/>
    </xf>
    <xf numFmtId="176" fontId="45" fillId="0" borderId="0" xfId="0" applyNumberFormat="1" applyFont="1" applyFill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177" fontId="45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178" fontId="45" fillId="0" borderId="0" xfId="0" applyNumberFormat="1" applyFont="1" applyFill="1" applyBorder="1" applyAlignment="1">
      <alignment horizontal="right" vertical="center" wrapText="1"/>
    </xf>
    <xf numFmtId="0" fontId="45" fillId="0" borderId="24" xfId="0" applyFont="1" applyFill="1" applyBorder="1" applyAlignment="1">
      <alignment horizontal="right" vertical="center" wrapText="1"/>
    </xf>
    <xf numFmtId="176" fontId="45" fillId="0" borderId="24" xfId="0" applyNumberFormat="1" applyFont="1" applyFill="1" applyBorder="1" applyAlignment="1">
      <alignment horizontal="right" vertical="center" wrapText="1"/>
    </xf>
    <xf numFmtId="177" fontId="45" fillId="0" borderId="24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178" fontId="45" fillId="0" borderId="24" xfId="0" applyNumberFormat="1" applyFont="1" applyFill="1" applyBorder="1" applyAlignment="1">
      <alignment horizontal="right" vertical="center" wrapText="1"/>
    </xf>
    <xf numFmtId="0" fontId="44" fillId="0" borderId="0" xfId="444" applyFont="1" applyAlignment="1">
      <alignment vertical="center" wrapText="1"/>
      <protection/>
    </xf>
    <xf numFmtId="176" fontId="45" fillId="0" borderId="0" xfId="0" applyNumberFormat="1" applyFont="1" applyFill="1" applyBorder="1" applyAlignment="1">
      <alignment horizontal="right" vertical="center" wrapText="1"/>
    </xf>
    <xf numFmtId="0" fontId="45" fillId="0" borderId="0" xfId="444" applyFont="1" applyAlignment="1">
      <alignment vertical="center" wrapText="1"/>
      <protection/>
    </xf>
    <xf numFmtId="0" fontId="44" fillId="0" borderId="0" xfId="444" applyFont="1" applyBorder="1" applyAlignment="1">
      <alignment vertical="center" wrapText="1"/>
      <protection/>
    </xf>
    <xf numFmtId="176" fontId="45" fillId="0" borderId="25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center" wrapText="1"/>
    </xf>
    <xf numFmtId="0" fontId="98" fillId="0" borderId="0" xfId="443" applyFont="1" applyFill="1" applyAlignment="1">
      <alignment vertical="center" wrapText="1"/>
      <protection/>
    </xf>
    <xf numFmtId="176" fontId="44" fillId="0" borderId="23" xfId="0" applyNumberFormat="1" applyFont="1" applyFill="1" applyBorder="1" applyAlignment="1">
      <alignment horizontal="right" vertical="center" wrapText="1"/>
    </xf>
    <xf numFmtId="176" fontId="99" fillId="0" borderId="0" xfId="0" applyNumberFormat="1" applyFont="1" applyFill="1" applyBorder="1" applyAlignment="1">
      <alignment horizontal="right" vertical="center" wrapText="1"/>
    </xf>
    <xf numFmtId="174" fontId="45" fillId="0" borderId="0" xfId="0" applyNumberFormat="1" applyFont="1" applyFill="1" applyBorder="1" applyAlignment="1">
      <alignment horizontal="right" vertical="center" wrapText="1"/>
    </xf>
    <xf numFmtId="176" fontId="3" fillId="0" borderId="0" xfId="443" applyNumberFormat="1" applyFont="1" applyBorder="1" applyAlignment="1">
      <alignment horizontal="right" vertical="center" wrapText="1"/>
      <protection/>
    </xf>
    <xf numFmtId="0" fontId="3" fillId="0" borderId="0" xfId="443" applyFont="1" applyBorder="1" applyAlignment="1">
      <alignment horizontal="right" vertical="center" wrapText="1"/>
      <protection/>
    </xf>
    <xf numFmtId="0" fontId="3" fillId="0" borderId="0" xfId="443" applyFont="1" applyAlignment="1">
      <alignment/>
      <protection/>
    </xf>
    <xf numFmtId="0" fontId="3" fillId="0" borderId="19" xfId="443" applyFont="1" applyBorder="1" applyAlignment="1">
      <alignment/>
      <protection/>
    </xf>
    <xf numFmtId="0" fontId="3" fillId="0" borderId="0" xfId="443" applyFont="1" applyAlignment="1">
      <alignment vertical="center" wrapText="1"/>
      <protection/>
    </xf>
    <xf numFmtId="0" fontId="3" fillId="0" borderId="0" xfId="443" applyFont="1" applyAlignment="1">
      <alignment horizontal="right"/>
      <protection/>
    </xf>
    <xf numFmtId="0" fontId="3" fillId="0" borderId="0" xfId="443" applyFont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3" fillId="0" borderId="0" xfId="443" applyFont="1" applyFill="1" applyBorder="1" applyAlignment="1">
      <alignment horizontal="right" vertical="center"/>
      <protection/>
    </xf>
    <xf numFmtId="0" fontId="37" fillId="0" borderId="0" xfId="522" applyFont="1" applyFill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37" fillId="0" borderId="26" xfId="520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right" vertical="center"/>
    </xf>
    <xf numFmtId="0" fontId="3" fillId="0" borderId="0" xfId="443" applyFont="1" applyAlignment="1">
      <alignment horizontal="right" vertical="center" wrapText="1"/>
      <protection/>
    </xf>
    <xf numFmtId="0" fontId="3" fillId="0" borderId="27" xfId="443" applyFont="1" applyBorder="1" applyAlignment="1">
      <alignment horizontal="right" vertical="center" wrapText="1"/>
      <protection/>
    </xf>
  </cellXfs>
  <cellStyles count="531">
    <cellStyle name="Normal" xfId="0"/>
    <cellStyle name="=D:\WINNT\SYSTEM32\COMMAND.COM" xfId="15"/>
    <cellStyle name="=D:\WINNT\SYSTEM32\COMMAND.COM 2" xfId="16"/>
    <cellStyle name="=D:\WINNT\SYSTEM32\COMMAND.COM_Reserves &amp; NCI_30.09.2013" xfId="17"/>
    <cellStyle name="20% - Accent1" xfId="18"/>
    <cellStyle name="20% - Accent1 2" xfId="19"/>
    <cellStyle name="20% - Accent2" xfId="20"/>
    <cellStyle name="20% - Accent2 2" xfId="21"/>
    <cellStyle name="20% - Accent3" xfId="22"/>
    <cellStyle name="20% - Accent3 2" xfId="23"/>
    <cellStyle name="20% - Accent4" xfId="24"/>
    <cellStyle name="20% - Accent4 2" xfId="25"/>
    <cellStyle name="20% - Accent5" xfId="26"/>
    <cellStyle name="20% - Accent5 2" xfId="27"/>
    <cellStyle name="20% - Accent6" xfId="28"/>
    <cellStyle name="20% - Accent6 2" xfId="29"/>
    <cellStyle name="40% - Accent1" xfId="30"/>
    <cellStyle name="40% - Accent1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5" xfId="38"/>
    <cellStyle name="40% - Accent5 2" xfId="39"/>
    <cellStyle name="40% - Accent6" xfId="40"/>
    <cellStyle name="40% - Accent6 2" xfId="41"/>
    <cellStyle name="60% - Accent1" xfId="42"/>
    <cellStyle name="60% - Accent1 2" xfId="43"/>
    <cellStyle name="60% - Accent2" xfId="44"/>
    <cellStyle name="60% - Accent2 2" xfId="45"/>
    <cellStyle name="60% - Accent3" xfId="46"/>
    <cellStyle name="60% - Accent3 2" xfId="47"/>
    <cellStyle name="60% - Accent4" xfId="48"/>
    <cellStyle name="60% - Accent4 2" xfId="49"/>
    <cellStyle name="60% - Accent5" xfId="50"/>
    <cellStyle name="60% - Accent5 2" xfId="51"/>
    <cellStyle name="60% - Accent6" xfId="52"/>
    <cellStyle name="60% - Accent6 2" xfId="53"/>
    <cellStyle name="Accent1" xfId="54"/>
    <cellStyle name="Accent1 2" xfId="55"/>
    <cellStyle name="Accent2" xfId="56"/>
    <cellStyle name="Accent2 2" xfId="57"/>
    <cellStyle name="Accent3" xfId="58"/>
    <cellStyle name="Accent3 2" xfId="59"/>
    <cellStyle name="Accent4" xfId="60"/>
    <cellStyle name="Accent4 2" xfId="61"/>
    <cellStyle name="Accent5" xfId="62"/>
    <cellStyle name="Accent5 2" xfId="63"/>
    <cellStyle name="Accent6" xfId="64"/>
    <cellStyle name="Accent6 2" xfId="65"/>
    <cellStyle name="Bad" xfId="66"/>
    <cellStyle name="Bad 2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 10" xfId="74"/>
    <cellStyle name="Comma 10 2" xfId="75"/>
    <cellStyle name="Comma 10 2 2" xfId="76"/>
    <cellStyle name="Comma 10 3" xfId="77"/>
    <cellStyle name="Comma 11" xfId="78"/>
    <cellStyle name="Comma 11 2" xfId="79"/>
    <cellStyle name="Comma 11 2 2" xfId="80"/>
    <cellStyle name="Comma 11 3" xfId="81"/>
    <cellStyle name="Comma 12" xfId="82"/>
    <cellStyle name="Comma 12 2" xfId="83"/>
    <cellStyle name="Comma 12 2 2" xfId="84"/>
    <cellStyle name="Comma 12 3" xfId="85"/>
    <cellStyle name="Comma 13" xfId="86"/>
    <cellStyle name="Comma 13 2" xfId="87"/>
    <cellStyle name="Comma 13 2 2" xfId="88"/>
    <cellStyle name="Comma 13 3" xfId="89"/>
    <cellStyle name="Comma 14" xfId="90"/>
    <cellStyle name="Comma 14 2" xfId="91"/>
    <cellStyle name="Comma 14 2 2" xfId="92"/>
    <cellStyle name="Comma 14 3" xfId="93"/>
    <cellStyle name="Comma 15" xfId="94"/>
    <cellStyle name="Comma 15 2" xfId="95"/>
    <cellStyle name="Comma 15 2 2" xfId="96"/>
    <cellStyle name="Comma 15 3" xfId="97"/>
    <cellStyle name="Comma 16" xfId="98"/>
    <cellStyle name="Comma 16 2" xfId="99"/>
    <cellStyle name="Comma 16 2 2" xfId="100"/>
    <cellStyle name="Comma 16 3" xfId="101"/>
    <cellStyle name="Comma 17" xfId="102"/>
    <cellStyle name="Comma 17 2" xfId="103"/>
    <cellStyle name="Comma 17 2 2" xfId="104"/>
    <cellStyle name="Comma 17 3" xfId="105"/>
    <cellStyle name="Comma 18" xfId="106"/>
    <cellStyle name="Comma 18 2" xfId="107"/>
    <cellStyle name="Comma 18 2 2" xfId="108"/>
    <cellStyle name="Comma 18 3" xfId="109"/>
    <cellStyle name="Comma 19" xfId="110"/>
    <cellStyle name="Comma 19 2" xfId="111"/>
    <cellStyle name="Comma 19 2 2" xfId="112"/>
    <cellStyle name="Comma 19 3" xfId="113"/>
    <cellStyle name="Comma 2" xfId="114"/>
    <cellStyle name="Comma 2 2" xfId="115"/>
    <cellStyle name="Comma 2 2 2" xfId="116"/>
    <cellStyle name="Comma 2 3" xfId="117"/>
    <cellStyle name="Comma 2 3 2" xfId="118"/>
    <cellStyle name="Comma 2 4" xfId="119"/>
    <cellStyle name="Comma 2_BS 30.09.2013" xfId="120"/>
    <cellStyle name="Comma 20" xfId="121"/>
    <cellStyle name="Comma 20 2" xfId="122"/>
    <cellStyle name="Comma 20 2 2" xfId="123"/>
    <cellStyle name="Comma 20 3" xfId="124"/>
    <cellStyle name="Comma 21" xfId="125"/>
    <cellStyle name="Comma 21 2" xfId="126"/>
    <cellStyle name="Comma 21 2 2" xfId="127"/>
    <cellStyle name="Comma 21 3" xfId="128"/>
    <cellStyle name="Comma 22" xfId="129"/>
    <cellStyle name="Comma 22 2" xfId="130"/>
    <cellStyle name="Comma 23" xfId="131"/>
    <cellStyle name="Comma 23 2" xfId="132"/>
    <cellStyle name="Comma 23 2 2" xfId="133"/>
    <cellStyle name="Comma 23 2 2 2" xfId="134"/>
    <cellStyle name="Comma 23 2 2 2 2" xfId="135"/>
    <cellStyle name="Comma 23 2 2 3" xfId="136"/>
    <cellStyle name="Comma 23 2 3" xfId="137"/>
    <cellStyle name="Comma 23 2 3 2" xfId="138"/>
    <cellStyle name="Comma 23 2 3 3" xfId="139"/>
    <cellStyle name="Comma 23 2 4" xfId="140"/>
    <cellStyle name="Comma 23 2 4 2" xfId="141"/>
    <cellStyle name="Comma 23 2 5" xfId="142"/>
    <cellStyle name="Comma 23 2 5 2" xfId="143"/>
    <cellStyle name="Comma 23 3" xfId="144"/>
    <cellStyle name="Comma 23 3 2" xfId="145"/>
    <cellStyle name="Comma 23 3 2 2" xfId="146"/>
    <cellStyle name="Comma 23 3 2 2 2" xfId="147"/>
    <cellStyle name="Comma 23 3 2 3" xfId="148"/>
    <cellStyle name="Comma 23 3 3" xfId="149"/>
    <cellStyle name="Comma 23 3 3 2" xfId="150"/>
    <cellStyle name="Comma 23 3 4" xfId="151"/>
    <cellStyle name="Comma 23 3 4 2" xfId="152"/>
    <cellStyle name="Comma 23 4" xfId="153"/>
    <cellStyle name="Comma 23 4 2" xfId="154"/>
    <cellStyle name="Comma 23 4 2 2" xfId="155"/>
    <cellStyle name="Comma 23 4 3" xfId="156"/>
    <cellStyle name="Comma 23 5" xfId="157"/>
    <cellStyle name="Comma 23 5 2" xfId="158"/>
    <cellStyle name="Comma 23 5 2 2" xfId="159"/>
    <cellStyle name="Comma 23 5 3" xfId="160"/>
    <cellStyle name="Comma 23 6" xfId="161"/>
    <cellStyle name="Comma 23 6 2" xfId="162"/>
    <cellStyle name="Comma 23 6 3" xfId="163"/>
    <cellStyle name="Comma 23 7" xfId="164"/>
    <cellStyle name="Comma 23 7 2" xfId="165"/>
    <cellStyle name="Comma 23 8" xfId="166"/>
    <cellStyle name="Comma 23 8 2" xfId="167"/>
    <cellStyle name="Comma 24" xfId="168"/>
    <cellStyle name="Comma 24 2" xfId="169"/>
    <cellStyle name="Comma 24 2 2" xfId="170"/>
    <cellStyle name="Comma 24 2 2 2" xfId="171"/>
    <cellStyle name="Comma 24 2 2 2 2" xfId="172"/>
    <cellStyle name="Comma 24 2 2 3" xfId="173"/>
    <cellStyle name="Comma 24 2 3" xfId="174"/>
    <cellStyle name="Comma 24 2 3 2" xfId="175"/>
    <cellStyle name="Comma 24 2 3 3" xfId="176"/>
    <cellStyle name="Comma 24 2 4" xfId="177"/>
    <cellStyle name="Comma 24 2 4 2" xfId="178"/>
    <cellStyle name="Comma 24 2 5" xfId="179"/>
    <cellStyle name="Comma 24 3" xfId="180"/>
    <cellStyle name="Comma 24 3 2" xfId="181"/>
    <cellStyle name="Comma 24 3 2 2" xfId="182"/>
    <cellStyle name="Comma 24 3 2 2 2" xfId="183"/>
    <cellStyle name="Comma 24 3 2 3" xfId="184"/>
    <cellStyle name="Comma 24 3 3" xfId="185"/>
    <cellStyle name="Comma 24 3 3 2" xfId="186"/>
    <cellStyle name="Comma 24 3 4" xfId="187"/>
    <cellStyle name="Comma 24 4" xfId="188"/>
    <cellStyle name="Comma 24 4 2" xfId="189"/>
    <cellStyle name="Comma 24 4 2 2" xfId="190"/>
    <cellStyle name="Comma 24 4 3" xfId="191"/>
    <cellStyle name="Comma 24 5" xfId="192"/>
    <cellStyle name="Comma 24 5 2" xfId="193"/>
    <cellStyle name="Comma 24 5 3" xfId="194"/>
    <cellStyle name="Comma 24 6" xfId="195"/>
    <cellStyle name="Comma 24 6 2" xfId="196"/>
    <cellStyle name="Comma 24 7" xfId="197"/>
    <cellStyle name="Comma 24 7 2" xfId="198"/>
    <cellStyle name="Comma 25" xfId="199"/>
    <cellStyle name="Comma 25 2" xfId="200"/>
    <cellStyle name="Comma 25 2 2" xfId="201"/>
    <cellStyle name="Comma 25 2 2 2" xfId="202"/>
    <cellStyle name="Comma 25 2 2 2 2" xfId="203"/>
    <cellStyle name="Comma 25 2 2 3" xfId="204"/>
    <cellStyle name="Comma 25 2 3" xfId="205"/>
    <cellStyle name="Comma 25 2 3 2" xfId="206"/>
    <cellStyle name="Comma 25 2 4" xfId="207"/>
    <cellStyle name="Comma 25 3" xfId="208"/>
    <cellStyle name="Comma 25 3 2" xfId="209"/>
    <cellStyle name="Comma 25 3 2 2" xfId="210"/>
    <cellStyle name="Comma 25 3 3" xfId="211"/>
    <cellStyle name="Comma 25 4" xfId="212"/>
    <cellStyle name="Comma 25 4 2" xfId="213"/>
    <cellStyle name="Comma 25 4 3" xfId="214"/>
    <cellStyle name="Comma 25 5" xfId="215"/>
    <cellStyle name="Comma 25 5 2" xfId="216"/>
    <cellStyle name="Comma 25 6" xfId="217"/>
    <cellStyle name="Comma 25 6 2" xfId="218"/>
    <cellStyle name="Comma 26" xfId="219"/>
    <cellStyle name="Comma 26 2" xfId="220"/>
    <cellStyle name="Comma 26 2 2" xfId="221"/>
    <cellStyle name="Comma 26 2 2 2" xfId="222"/>
    <cellStyle name="Comma 26 2 3" xfId="223"/>
    <cellStyle name="Comma 26 3" xfId="224"/>
    <cellStyle name="Comma 26 3 2" xfId="225"/>
    <cellStyle name="Comma 26 3 3" xfId="226"/>
    <cellStyle name="Comma 26 4" xfId="227"/>
    <cellStyle name="Comma 26 4 2" xfId="228"/>
    <cellStyle name="Comma 26 5" xfId="229"/>
    <cellStyle name="Comma 27" xfId="230"/>
    <cellStyle name="Comma 27 2" xfId="231"/>
    <cellStyle name="Comma 27 3" xfId="232"/>
    <cellStyle name="Comma 27 3 2" xfId="233"/>
    <cellStyle name="Comma 27 4" xfId="234"/>
    <cellStyle name="Comma 28" xfId="235"/>
    <cellStyle name="Comma 29" xfId="236"/>
    <cellStyle name="Comma 29 2" xfId="237"/>
    <cellStyle name="Comma 29 2 2" xfId="238"/>
    <cellStyle name="Comma 29 3" xfId="239"/>
    <cellStyle name="Comma 3" xfId="240"/>
    <cellStyle name="Comma 3 2" xfId="241"/>
    <cellStyle name="Comma 3 2 2" xfId="242"/>
    <cellStyle name="Comma 3 3" xfId="243"/>
    <cellStyle name="Comma 3_Отчет за доходите" xfId="244"/>
    <cellStyle name="Comma 30" xfId="245"/>
    <cellStyle name="Comma 30 2" xfId="246"/>
    <cellStyle name="Comma 31" xfId="247"/>
    <cellStyle name="Comma 31 2" xfId="248"/>
    <cellStyle name="Comma 32" xfId="249"/>
    <cellStyle name="Comma 33" xfId="250"/>
    <cellStyle name="Comma 34" xfId="251"/>
    <cellStyle name="Comma 35" xfId="252"/>
    <cellStyle name="Comma 36" xfId="253"/>
    <cellStyle name="Comma 4" xfId="254"/>
    <cellStyle name="Comma 4 2" xfId="255"/>
    <cellStyle name="Comma 4_Отчет за паричните потоци" xfId="256"/>
    <cellStyle name="Comma 5" xfId="257"/>
    <cellStyle name="Comma 5 2" xfId="258"/>
    <cellStyle name="Comma 5 2 2" xfId="259"/>
    <cellStyle name="Comma 5 3" xfId="260"/>
    <cellStyle name="Comma 6" xfId="261"/>
    <cellStyle name="Comma 6 2" xfId="262"/>
    <cellStyle name="Comma 6 2 2" xfId="263"/>
    <cellStyle name="Comma 6 3" xfId="264"/>
    <cellStyle name="Comma 7" xfId="265"/>
    <cellStyle name="Comma 7 2" xfId="266"/>
    <cellStyle name="Comma 8" xfId="267"/>
    <cellStyle name="Comma 8 2" xfId="268"/>
    <cellStyle name="Comma 8 2 2" xfId="269"/>
    <cellStyle name="Comma 8 3" xfId="270"/>
    <cellStyle name="Comma 9" xfId="271"/>
    <cellStyle name="Comma 9 2" xfId="272"/>
    <cellStyle name="Comma 9 2 2" xfId="273"/>
    <cellStyle name="Comma 9 3" xfId="274"/>
    <cellStyle name="Currency" xfId="275"/>
    <cellStyle name="Currency [0]" xfId="276"/>
    <cellStyle name="Currency 10" xfId="277"/>
    <cellStyle name="Currency 10 2" xfId="278"/>
    <cellStyle name="Currency 10 2 2" xfId="279"/>
    <cellStyle name="Currency 10 3" xfId="280"/>
    <cellStyle name="Currency 11" xfId="281"/>
    <cellStyle name="Currency 11 2" xfId="282"/>
    <cellStyle name="Currency 11 2 2" xfId="283"/>
    <cellStyle name="Currency 11 3" xfId="284"/>
    <cellStyle name="Currency 12" xfId="285"/>
    <cellStyle name="Currency 12 2" xfId="286"/>
    <cellStyle name="Currency 12 2 2" xfId="287"/>
    <cellStyle name="Currency 12 3" xfId="288"/>
    <cellStyle name="Currency 13" xfId="289"/>
    <cellStyle name="Currency 13 2" xfId="290"/>
    <cellStyle name="Currency 13 2 2" xfId="291"/>
    <cellStyle name="Currency 13 3" xfId="292"/>
    <cellStyle name="Currency 14" xfId="293"/>
    <cellStyle name="Currency 14 2" xfId="294"/>
    <cellStyle name="Currency 14 2 2" xfId="295"/>
    <cellStyle name="Currency 14 3" xfId="296"/>
    <cellStyle name="Currency 15" xfId="297"/>
    <cellStyle name="Currency 15 2" xfId="298"/>
    <cellStyle name="Currency 15 2 2" xfId="299"/>
    <cellStyle name="Currency 15 3" xfId="300"/>
    <cellStyle name="Currency 16" xfId="301"/>
    <cellStyle name="Currency 16 2" xfId="302"/>
    <cellStyle name="Currency 16 2 2" xfId="303"/>
    <cellStyle name="Currency 16 3" xfId="304"/>
    <cellStyle name="Currency 17" xfId="305"/>
    <cellStyle name="Currency 17 2" xfId="306"/>
    <cellStyle name="Currency 17 2 2" xfId="307"/>
    <cellStyle name="Currency 17 3" xfId="308"/>
    <cellStyle name="Currency 18" xfId="309"/>
    <cellStyle name="Currency 18 2" xfId="310"/>
    <cellStyle name="Currency 18 2 2" xfId="311"/>
    <cellStyle name="Currency 18 3" xfId="312"/>
    <cellStyle name="Currency 19" xfId="313"/>
    <cellStyle name="Currency 19 2" xfId="314"/>
    <cellStyle name="Currency 19 2 2" xfId="315"/>
    <cellStyle name="Currency 19 3" xfId="316"/>
    <cellStyle name="Currency 2" xfId="317"/>
    <cellStyle name="Currency 2 2" xfId="318"/>
    <cellStyle name="Currency 2 2 2" xfId="319"/>
    <cellStyle name="Currency 2 3" xfId="320"/>
    <cellStyle name="Currency 20" xfId="321"/>
    <cellStyle name="Currency 3" xfId="322"/>
    <cellStyle name="Currency 3 2" xfId="323"/>
    <cellStyle name="Currency 3 2 2" xfId="324"/>
    <cellStyle name="Currency 3 3" xfId="325"/>
    <cellStyle name="Currency 4" xfId="326"/>
    <cellStyle name="Currency 4 2" xfId="327"/>
    <cellStyle name="Currency 4 2 2" xfId="328"/>
    <cellStyle name="Currency 4 3" xfId="329"/>
    <cellStyle name="Currency 5" xfId="330"/>
    <cellStyle name="Currency 5 2" xfId="331"/>
    <cellStyle name="Currency 5 2 2" xfId="332"/>
    <cellStyle name="Currency 5 3" xfId="333"/>
    <cellStyle name="Currency 6" xfId="334"/>
    <cellStyle name="Currency 6 2" xfId="335"/>
    <cellStyle name="Currency 6 2 2" xfId="336"/>
    <cellStyle name="Currency 6 3" xfId="337"/>
    <cellStyle name="Currency 7" xfId="338"/>
    <cellStyle name="Currency 7 2" xfId="339"/>
    <cellStyle name="Currency 7 2 2" xfId="340"/>
    <cellStyle name="Currency 7 3" xfId="341"/>
    <cellStyle name="Currency 8" xfId="342"/>
    <cellStyle name="Currency 8 2" xfId="343"/>
    <cellStyle name="Currency 8 2 2" xfId="344"/>
    <cellStyle name="Currency 8 3" xfId="345"/>
    <cellStyle name="Currency 9" xfId="346"/>
    <cellStyle name="Currency 9 2" xfId="347"/>
    <cellStyle name="Currency 9 2 2" xfId="348"/>
    <cellStyle name="Currency 9 3" xfId="349"/>
    <cellStyle name="Euro" xfId="350"/>
    <cellStyle name="Explanatory Text" xfId="351"/>
    <cellStyle name="Explanatory Text 2" xfId="352"/>
    <cellStyle name="Followed Hyperlink" xfId="353"/>
    <cellStyle name="Good" xfId="354"/>
    <cellStyle name="Good 2" xfId="355"/>
    <cellStyle name="Good 2 2" xfId="356"/>
    <cellStyle name="Good 2 2 2" xfId="357"/>
    <cellStyle name="Good 2 2_Отчет за паричните потоци" xfId="358"/>
    <cellStyle name="Good 2 3" xfId="359"/>
    <cellStyle name="Good 2 4" xfId="360"/>
    <cellStyle name="Good 2_Отчет за доходите" xfId="361"/>
    <cellStyle name="Good 3" xfId="362"/>
    <cellStyle name="Good 3 2" xfId="363"/>
    <cellStyle name="Good 3 2 2" xfId="364"/>
    <cellStyle name="Good 3 2_Отчет за паричните потоци" xfId="365"/>
    <cellStyle name="Good 3_Отчет за паричните потоци" xfId="366"/>
    <cellStyle name="Good 4" xfId="367"/>
    <cellStyle name="Good 4 2" xfId="368"/>
    <cellStyle name="Good 4_Отчет за паричните потоци" xfId="369"/>
    <cellStyle name="Good 5" xfId="370"/>
    <cellStyle name="Good 6" xfId="371"/>
    <cellStyle name="Good 7" xfId="372"/>
    <cellStyle name="Good 8" xfId="373"/>
    <cellStyle name="Heading 1" xfId="374"/>
    <cellStyle name="Heading 1 2" xfId="375"/>
    <cellStyle name="Heading 2" xfId="376"/>
    <cellStyle name="Heading 2 2" xfId="377"/>
    <cellStyle name="Heading 3" xfId="378"/>
    <cellStyle name="Heading 3 2" xfId="379"/>
    <cellStyle name="Heading 4" xfId="380"/>
    <cellStyle name="Heading 4 2" xfId="381"/>
    <cellStyle name="Hyperlink" xfId="382"/>
    <cellStyle name="Hyperlink 2" xfId="383"/>
    <cellStyle name="Input" xfId="384"/>
    <cellStyle name="Input 2" xfId="385"/>
    <cellStyle name="Linked Cell" xfId="386"/>
    <cellStyle name="Linked Cell 2" xfId="387"/>
    <cellStyle name="Million" xfId="388"/>
    <cellStyle name="Neutral" xfId="389"/>
    <cellStyle name="Neutral 2" xfId="390"/>
    <cellStyle name="Normal 10" xfId="391"/>
    <cellStyle name="Normal 10 2" xfId="392"/>
    <cellStyle name="Normal 10 2 2" xfId="393"/>
    <cellStyle name="Normal 10 2 2 2" xfId="394"/>
    <cellStyle name="Normal 10 2 2 3" xfId="395"/>
    <cellStyle name="Normal 10 2 3" xfId="396"/>
    <cellStyle name="Normal 10 2 3 2" xfId="397"/>
    <cellStyle name="Normal 10 2 3 3" xfId="398"/>
    <cellStyle name="Normal 10 2 4" xfId="399"/>
    <cellStyle name="Normal 10 2 5" xfId="400"/>
    <cellStyle name="Normal 10 2_Отчет за собствения капитал" xfId="401"/>
    <cellStyle name="Normal 10 3" xfId="402"/>
    <cellStyle name="Normal 10 3 2" xfId="403"/>
    <cellStyle name="Normal 10 3 2 2" xfId="404"/>
    <cellStyle name="Normal 10 3 2 3" xfId="405"/>
    <cellStyle name="Normal 10 3 3" xfId="406"/>
    <cellStyle name="Normal 10 3 4" xfId="407"/>
    <cellStyle name="Normal 10 3_Отчет за собствения капитал" xfId="408"/>
    <cellStyle name="Normal 10 4" xfId="409"/>
    <cellStyle name="Normal 10 4 2" xfId="410"/>
    <cellStyle name="Normal 10 4 3" xfId="411"/>
    <cellStyle name="Normal 10 5" xfId="412"/>
    <cellStyle name="Normal 10 5 2" xfId="413"/>
    <cellStyle name="Normal 10 5 3" xfId="414"/>
    <cellStyle name="Normal 10 6" xfId="415"/>
    <cellStyle name="Normal 10 6 2" xfId="416"/>
    <cellStyle name="Normal 10 7" xfId="417"/>
    <cellStyle name="Normal 10_Отчет за собствения капитал" xfId="418"/>
    <cellStyle name="Normal 11" xfId="419"/>
    <cellStyle name="Normal 11 2" xfId="420"/>
    <cellStyle name="Normal 11 2 2" xfId="421"/>
    <cellStyle name="Normal 11 2 3" xfId="422"/>
    <cellStyle name="Normal 11 3" xfId="423"/>
    <cellStyle name="Normal 11 4" xfId="424"/>
    <cellStyle name="Normal 11 4 2" xfId="425"/>
    <cellStyle name="Normal 11 4_Отчет за паричните потоци" xfId="426"/>
    <cellStyle name="Normal 11_Отчет за паричните потоци" xfId="427"/>
    <cellStyle name="Normal 12" xfId="428"/>
    <cellStyle name="Normal 12 2" xfId="429"/>
    <cellStyle name="Normal 12 3" xfId="430"/>
    <cellStyle name="Normal 12 4" xfId="431"/>
    <cellStyle name="Normal 12_Отчет за собствения капитал" xfId="432"/>
    <cellStyle name="Normal 13" xfId="433"/>
    <cellStyle name="Normal 13 2" xfId="434"/>
    <cellStyle name="Normal 13 3" xfId="435"/>
    <cellStyle name="Normal 14" xfId="436"/>
    <cellStyle name="Normal 14 2" xfId="437"/>
    <cellStyle name="Normal 15" xfId="438"/>
    <cellStyle name="Normal 16" xfId="439"/>
    <cellStyle name="Normal 17" xfId="440"/>
    <cellStyle name="Normal 18" xfId="441"/>
    <cellStyle name="Normal 19" xfId="442"/>
    <cellStyle name="Normal 2" xfId="443"/>
    <cellStyle name="Normal 2 2" xfId="444"/>
    <cellStyle name="Normal 2 2 2" xfId="445"/>
    <cellStyle name="Normal 2 3" xfId="446"/>
    <cellStyle name="Normal 2_BS 30.09.2013" xfId="447"/>
    <cellStyle name="Normal 20" xfId="448"/>
    <cellStyle name="Normal 21" xfId="449"/>
    <cellStyle name="Normal 22" xfId="450"/>
    <cellStyle name="Normal 23" xfId="451"/>
    <cellStyle name="Normal 24" xfId="452"/>
    <cellStyle name="Normal 25" xfId="453"/>
    <cellStyle name="Normal 26" xfId="454"/>
    <cellStyle name="Normal 27" xfId="455"/>
    <cellStyle name="Normal 28" xfId="456"/>
    <cellStyle name="Normal 3" xfId="457"/>
    <cellStyle name="Normal 3 2" xfId="458"/>
    <cellStyle name="Normal 3 2 2" xfId="459"/>
    <cellStyle name="Normal 3 2 2 2" xfId="460"/>
    <cellStyle name="Normal 3 2 3" xfId="461"/>
    <cellStyle name="Normal 3 3" xfId="462"/>
    <cellStyle name="Normal 3 3 2" xfId="463"/>
    <cellStyle name="Normal 3 3_Отчет за паричните потоци" xfId="464"/>
    <cellStyle name="Normal 3_Отчет за паричните потоци" xfId="465"/>
    <cellStyle name="Normal 4" xfId="466"/>
    <cellStyle name="Normal 4 2" xfId="467"/>
    <cellStyle name="Normal 4 2 2" xfId="468"/>
    <cellStyle name="Normal 4 2 2 2" xfId="469"/>
    <cellStyle name="Normal 4 2 3" xfId="470"/>
    <cellStyle name="Normal 4 3" xfId="471"/>
    <cellStyle name="Normal 4 4" xfId="472"/>
    <cellStyle name="Normal 4 4 2" xfId="473"/>
    <cellStyle name="Normal 4 5" xfId="474"/>
    <cellStyle name="Normal 5" xfId="475"/>
    <cellStyle name="Normal 5 2" xfId="476"/>
    <cellStyle name="Normal 5 2 2" xfId="477"/>
    <cellStyle name="Normal 5 3" xfId="478"/>
    <cellStyle name="Normal 6" xfId="479"/>
    <cellStyle name="Normal 6 2" xfId="480"/>
    <cellStyle name="Normal 6 3" xfId="481"/>
    <cellStyle name="Normal 7" xfId="482"/>
    <cellStyle name="Normal 7 2" xfId="483"/>
    <cellStyle name="Normal 7 2 2" xfId="484"/>
    <cellStyle name="Normal 7 3" xfId="485"/>
    <cellStyle name="Normal 8" xfId="486"/>
    <cellStyle name="Normal 9" xfId="487"/>
    <cellStyle name="Normal 9 2" xfId="488"/>
    <cellStyle name="Normal 9 2 2" xfId="489"/>
    <cellStyle name="Normal 9 2 2 2" xfId="490"/>
    <cellStyle name="Normal 9 2 2 3" xfId="491"/>
    <cellStyle name="Normal 9 2 3" xfId="492"/>
    <cellStyle name="Normal 9 2 3 2" xfId="493"/>
    <cellStyle name="Normal 9 2 3 3" xfId="494"/>
    <cellStyle name="Normal 9 2 4" xfId="495"/>
    <cellStyle name="Normal 9 2 4 2" xfId="496"/>
    <cellStyle name="Normal 9 2 5" xfId="497"/>
    <cellStyle name="Normal 9 2_Отчет за собствения капитал" xfId="498"/>
    <cellStyle name="Normal 9 3" xfId="499"/>
    <cellStyle name="Normal 9 3 2" xfId="500"/>
    <cellStyle name="Normal 9 3 2 2" xfId="501"/>
    <cellStyle name="Normal 9 3 2 3" xfId="502"/>
    <cellStyle name="Normal 9 3 3" xfId="503"/>
    <cellStyle name="Normal 9 3 3 2" xfId="504"/>
    <cellStyle name="Normal 9 3 4" xfId="505"/>
    <cellStyle name="Normal 9 3_Отчет за собствения капитал" xfId="506"/>
    <cellStyle name="Normal 9 4" xfId="507"/>
    <cellStyle name="Normal 9 4 2" xfId="508"/>
    <cellStyle name="Normal 9 4 3" xfId="509"/>
    <cellStyle name="Normal 9 5" xfId="510"/>
    <cellStyle name="Normal 9 5 2" xfId="511"/>
    <cellStyle name="Normal 9 5 3" xfId="512"/>
    <cellStyle name="Normal 9 6" xfId="513"/>
    <cellStyle name="Normal 9 6 2" xfId="514"/>
    <cellStyle name="Normal 9 6 3" xfId="515"/>
    <cellStyle name="Normal 9 7" xfId="516"/>
    <cellStyle name="Normal 9 7 2" xfId="517"/>
    <cellStyle name="Normal 9 8" xfId="518"/>
    <cellStyle name="Normal 9_Отчет за собствения капитал" xfId="519"/>
    <cellStyle name="Normal_BAL" xfId="520"/>
    <cellStyle name="Normal_ias_bgl2003" xfId="521"/>
    <cellStyle name="Normal_P&amp;L" xfId="522"/>
    <cellStyle name="Normal_Sheet1" xfId="523"/>
    <cellStyle name="Normal_Sheet4" xfId="524"/>
    <cellStyle name="Note" xfId="525"/>
    <cellStyle name="Note 2" xfId="526"/>
    <cellStyle name="Note 2 2" xfId="527"/>
    <cellStyle name="Note 3" xfId="528"/>
    <cellStyle name="Output" xfId="529"/>
    <cellStyle name="Output 2" xfId="530"/>
    <cellStyle name="Percent" xfId="531"/>
    <cellStyle name="Percent 2" xfId="532"/>
    <cellStyle name="Percent 2 2" xfId="533"/>
    <cellStyle name="Percent 2 2 2" xfId="534"/>
    <cellStyle name="Percent 2 3" xfId="535"/>
    <cellStyle name="Percent 3" xfId="536"/>
    <cellStyle name="Percent 4" xfId="537"/>
    <cellStyle name="Standard_IAS 2001" xfId="538"/>
    <cellStyle name="Title" xfId="539"/>
    <cellStyle name="Title 2" xfId="540"/>
    <cellStyle name="Total" xfId="541"/>
    <cellStyle name="Total 2" xfId="542"/>
    <cellStyle name="Warning Text" xfId="543"/>
    <cellStyle name="Warning Text 2" xfId="5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VKI\m.12\IFRS\CONSO%2031%2012%202014\&#1041;&#1041;&#1056;\CONSO\GROUP_FS_bg_m12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финансовото състояние"/>
      <sheetName val="отчет за всеобхватния доход"/>
      <sheetName val="отчет за собствения капитал"/>
      <sheetName val="отчет за паричните потоци"/>
    </sheetNames>
    <sheetDataSet>
      <sheetData sheetId="0">
        <row r="3">
          <cell r="A3" t="str">
            <v>към 31 декември 2014 година</v>
          </cell>
        </row>
      </sheetData>
      <sheetData sheetId="1">
        <row r="3">
          <cell r="A3" t="str">
            <v>ЗА ПЕРИОДА, ПРИКЛЮЧВАЩ НА 31 декември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2"/>
  <sheetViews>
    <sheetView showGridLines="0" zoomScalePageLayoutView="0" workbookViewId="0" topLeftCell="A19">
      <selection activeCell="B11" sqref="B11"/>
    </sheetView>
  </sheetViews>
  <sheetFormatPr defaultColWidth="9.140625" defaultRowHeight="12.75"/>
  <cols>
    <col min="1" max="1" width="3.8515625" style="0" customWidth="1"/>
    <col min="2" max="2" width="47.7109375" style="0" customWidth="1"/>
    <col min="3" max="3" width="9.00390625" style="20" customWidth="1"/>
    <col min="4" max="4" width="12.140625" style="20" bestFit="1" customWidth="1"/>
    <col min="5" max="5" width="5.7109375" style="20" customWidth="1"/>
    <col min="6" max="6" width="11.28125" style="20" bestFit="1" customWidth="1"/>
  </cols>
  <sheetData>
    <row r="1" spans="1:6" ht="12.75">
      <c r="A1" s="72" t="s">
        <v>106</v>
      </c>
      <c r="B1" s="73"/>
      <c r="C1" s="74"/>
      <c r="D1" s="74"/>
      <c r="E1" s="74"/>
      <c r="F1" s="74"/>
    </row>
    <row r="2" ht="12.75">
      <c r="A2" s="70"/>
    </row>
    <row r="3" spans="1:2" ht="12.75">
      <c r="A3" s="127" t="s">
        <v>110</v>
      </c>
      <c r="B3" s="127"/>
    </row>
    <row r="4" spans="1:2" ht="15">
      <c r="A4" s="71" t="s">
        <v>109</v>
      </c>
      <c r="B4" s="69"/>
    </row>
    <row r="5" ht="15">
      <c r="A5" s="10"/>
    </row>
    <row r="6" spans="4:6" ht="12.75">
      <c r="D6" s="63" t="s">
        <v>111</v>
      </c>
      <c r="F6" s="67" t="s">
        <v>111</v>
      </c>
    </row>
    <row r="7" spans="1:6" ht="15.75">
      <c r="A7" s="3"/>
      <c r="D7" s="63" t="s">
        <v>112</v>
      </c>
      <c r="F7" s="67" t="s">
        <v>112</v>
      </c>
    </row>
    <row r="8" spans="1:6" ht="15.75">
      <c r="A8" s="14" t="s">
        <v>12</v>
      </c>
      <c r="C8" s="19"/>
      <c r="D8" s="64">
        <v>42004</v>
      </c>
      <c r="E8" s="19"/>
      <c r="F8" s="68">
        <v>41639</v>
      </c>
    </row>
    <row r="9" spans="3:6" ht="15.75">
      <c r="C9" s="18"/>
      <c r="D9" s="18"/>
      <c r="E9" s="18"/>
      <c r="F9" s="18"/>
    </row>
    <row r="10" spans="1:6" ht="15.75">
      <c r="A10" s="3" t="s">
        <v>10</v>
      </c>
      <c r="B10" s="2"/>
      <c r="C10" s="17"/>
      <c r="D10" s="17">
        <v>355192</v>
      </c>
      <c r="E10" s="17"/>
      <c r="F10" s="17">
        <v>444041</v>
      </c>
    </row>
    <row r="11" spans="1:6" ht="15.75">
      <c r="A11" s="3" t="s">
        <v>11</v>
      </c>
      <c r="B11" s="2"/>
      <c r="C11" s="17"/>
      <c r="D11" s="12">
        <v>-268280</v>
      </c>
      <c r="E11" s="17"/>
      <c r="F11" s="12">
        <v>-355811</v>
      </c>
    </row>
    <row r="12" spans="1:6" ht="15.75">
      <c r="A12" s="11" t="s">
        <v>0</v>
      </c>
      <c r="B12" s="2"/>
      <c r="C12" s="22"/>
      <c r="D12" s="22">
        <f>SUM(D10:D11)</f>
        <v>86912</v>
      </c>
      <c r="E12" s="22"/>
      <c r="F12" s="22">
        <v>88230</v>
      </c>
    </row>
    <row r="13" spans="1:6" ht="15.75">
      <c r="A13" s="11"/>
      <c r="B13" s="2"/>
      <c r="C13" s="22"/>
      <c r="D13" s="22"/>
      <c r="E13" s="22"/>
      <c r="F13" s="22"/>
    </row>
    <row r="14" spans="1:6" ht="15.75">
      <c r="A14" s="3" t="s">
        <v>1</v>
      </c>
      <c r="B14" s="2"/>
      <c r="C14" s="17"/>
      <c r="D14" s="17">
        <v>13621</v>
      </c>
      <c r="E14" s="17"/>
      <c r="F14" s="17">
        <v>18496</v>
      </c>
    </row>
    <row r="15" spans="1:6" ht="15.75">
      <c r="A15" s="3" t="s">
        <v>2</v>
      </c>
      <c r="B15" s="2"/>
      <c r="C15" s="17"/>
      <c r="D15" s="12">
        <v>-3853</v>
      </c>
      <c r="E15" s="17"/>
      <c r="F15" s="12">
        <v>-5313</v>
      </c>
    </row>
    <row r="16" spans="1:6" ht="15.75">
      <c r="A16" s="11" t="s">
        <v>3</v>
      </c>
      <c r="B16" s="2"/>
      <c r="C16" s="22"/>
      <c r="D16" s="22">
        <f>SUM(D14:D15)</f>
        <v>9768</v>
      </c>
      <c r="E16" s="22"/>
      <c r="F16" s="22">
        <v>13183</v>
      </c>
    </row>
    <row r="17" spans="1:6" ht="15.75">
      <c r="A17" s="3"/>
      <c r="B17" s="2"/>
      <c r="C17" s="17"/>
      <c r="D17" s="17"/>
      <c r="E17" s="17"/>
      <c r="F17" s="17"/>
    </row>
    <row r="18" spans="1:6" ht="15.75">
      <c r="A18" s="3" t="s">
        <v>4</v>
      </c>
      <c r="B18" s="2"/>
      <c r="C18" s="17"/>
      <c r="D18" s="17">
        <v>-54403</v>
      </c>
      <c r="E18" s="17"/>
      <c r="F18" s="17">
        <v>34442</v>
      </c>
    </row>
    <row r="19" spans="1:6" ht="15.75">
      <c r="A19" s="3" t="s">
        <v>5</v>
      </c>
      <c r="B19" s="2"/>
      <c r="C19" s="17"/>
      <c r="D19" s="12">
        <v>5926</v>
      </c>
      <c r="E19" s="17"/>
      <c r="F19" s="12">
        <v>49006</v>
      </c>
    </row>
    <row r="20" spans="1:6" ht="15.75">
      <c r="A20" s="11" t="s">
        <v>6</v>
      </c>
      <c r="B20" s="2"/>
      <c r="C20" s="22"/>
      <c r="D20" s="22">
        <f>SUM(D18:D19,D16,D12)</f>
        <v>48203</v>
      </c>
      <c r="E20" s="22"/>
      <c r="F20" s="22">
        <v>184861</v>
      </c>
    </row>
    <row r="21" spans="1:6" ht="15.75">
      <c r="A21" s="11"/>
      <c r="B21" s="2"/>
      <c r="C21" s="22"/>
      <c r="D21" s="22"/>
      <c r="E21" s="22"/>
      <c r="F21" s="22"/>
    </row>
    <row r="22" spans="1:6" ht="15.75">
      <c r="A22" s="3" t="s">
        <v>7</v>
      </c>
      <c r="B22" s="2"/>
      <c r="C22" s="17"/>
      <c r="D22" s="17">
        <v>-89245</v>
      </c>
      <c r="E22" s="17"/>
      <c r="F22" s="17">
        <v>-76094</v>
      </c>
    </row>
    <row r="23" spans="1:6" ht="15.75">
      <c r="A23" s="3" t="s">
        <v>8</v>
      </c>
      <c r="B23" s="2"/>
      <c r="C23" s="17"/>
      <c r="D23" s="17">
        <v>-4239141</v>
      </c>
      <c r="E23" s="17"/>
      <c r="F23" s="17">
        <v>-28713</v>
      </c>
    </row>
    <row r="24" spans="1:6" ht="15.75">
      <c r="A24" s="3" t="s">
        <v>108</v>
      </c>
      <c r="B24" s="2"/>
      <c r="C24" s="16"/>
      <c r="D24" s="21">
        <v>57869</v>
      </c>
      <c r="E24" s="16"/>
      <c r="F24" s="21">
        <v>0</v>
      </c>
    </row>
    <row r="25" spans="1:6" ht="15.75">
      <c r="A25" s="11" t="s">
        <v>97</v>
      </c>
      <c r="B25" s="2"/>
      <c r="C25" s="22"/>
      <c r="D25" s="22">
        <f>SUM(D20:D24)</f>
        <v>-4222314</v>
      </c>
      <c r="E25" s="22"/>
      <c r="F25" s="22">
        <v>80054</v>
      </c>
    </row>
    <row r="26" spans="1:6" ht="15.75">
      <c r="A26" s="3"/>
      <c r="B26" s="2"/>
      <c r="C26" s="16"/>
      <c r="D26" s="16"/>
      <c r="E26" s="16"/>
      <c r="F26" s="16"/>
    </row>
    <row r="27" spans="1:6" ht="15.75">
      <c r="A27" s="3" t="s">
        <v>9</v>
      </c>
      <c r="B27" s="2"/>
      <c r="C27" s="17"/>
      <c r="D27" s="17">
        <v>-9</v>
      </c>
      <c r="E27" s="17"/>
      <c r="F27" s="17">
        <v>-9194</v>
      </c>
    </row>
    <row r="28" spans="1:6" ht="15.75">
      <c r="A28" s="3"/>
      <c r="B28" s="2"/>
      <c r="C28" s="16"/>
      <c r="D28" s="16"/>
      <c r="E28" s="16"/>
      <c r="F28" s="16"/>
    </row>
    <row r="29" spans="1:6" ht="16.5" thickBot="1">
      <c r="A29" s="11" t="s">
        <v>98</v>
      </c>
      <c r="B29" s="2"/>
      <c r="C29" s="22"/>
      <c r="D29" s="13">
        <f>SUM(D25:D27)</f>
        <v>-4222323</v>
      </c>
      <c r="E29" s="22"/>
      <c r="F29" s="13">
        <v>70860</v>
      </c>
    </row>
    <row r="30" spans="4:6" ht="13.5" thickTop="1">
      <c r="D30" s="38"/>
      <c r="F30" s="38"/>
    </row>
    <row r="31" spans="1:6" ht="15.75">
      <c r="A31" s="11" t="s">
        <v>86</v>
      </c>
      <c r="D31" s="38"/>
      <c r="F31" s="38"/>
    </row>
    <row r="32" spans="1:6" ht="15.75">
      <c r="A32" s="3" t="s">
        <v>88</v>
      </c>
      <c r="D32" s="17">
        <f>D29-D33</f>
        <v>-4222388</v>
      </c>
      <c r="F32" s="17">
        <v>70725</v>
      </c>
    </row>
    <row r="33" spans="1:6" ht="15.75">
      <c r="A33" s="3" t="s">
        <v>85</v>
      </c>
      <c r="D33" s="17">
        <v>65</v>
      </c>
      <c r="F33" s="17">
        <v>135</v>
      </c>
    </row>
    <row r="34" spans="1:6" ht="16.5" thickBot="1">
      <c r="A34" s="11" t="s">
        <v>99</v>
      </c>
      <c r="D34" s="13">
        <f>SUM(D32:D33)</f>
        <v>-4222323</v>
      </c>
      <c r="F34" s="13">
        <v>70860</v>
      </c>
    </row>
    <row r="35" ht="13.5" thickTop="1">
      <c r="D35" s="38"/>
    </row>
    <row r="38" spans="1:6" ht="12.75">
      <c r="A38" s="126" t="s">
        <v>89</v>
      </c>
      <c r="B38" s="126"/>
      <c r="C38" s="34">
        <v>1</v>
      </c>
      <c r="D38" s="6"/>
      <c r="E38" s="5"/>
      <c r="F38" s="5"/>
    </row>
    <row r="39" spans="1:4" ht="12.75">
      <c r="A39" s="126"/>
      <c r="B39" s="126"/>
      <c r="C39" s="31"/>
      <c r="D39" s="32"/>
    </row>
    <row r="40" spans="1:6" ht="12.75">
      <c r="A40" s="126"/>
      <c r="B40" s="126"/>
      <c r="C40" s="7">
        <v>2</v>
      </c>
      <c r="D40" s="6"/>
      <c r="E40" s="5"/>
      <c r="F40" s="5"/>
    </row>
    <row r="41" spans="1:3" ht="12.75">
      <c r="A41" s="37"/>
      <c r="B41" s="28"/>
      <c r="C41" s="33"/>
    </row>
    <row r="42" spans="1:6" ht="12.75">
      <c r="A42" s="126" t="s">
        <v>107</v>
      </c>
      <c r="B42" s="126"/>
      <c r="D42" s="6"/>
      <c r="E42" s="5"/>
      <c r="F42" s="5"/>
    </row>
  </sheetData>
  <sheetProtection/>
  <mergeCells count="3">
    <mergeCell ref="A38:B40"/>
    <mergeCell ref="A42:B42"/>
    <mergeCell ref="A3:B3"/>
  </mergeCells>
  <printOptions/>
  <pageMargins left="0.7" right="0.33" top="0.56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7"/>
  <sheetViews>
    <sheetView showGridLines="0" zoomScalePageLayoutView="0" workbookViewId="0" topLeftCell="A4">
      <selection activeCell="B6" sqref="B6"/>
    </sheetView>
  </sheetViews>
  <sheetFormatPr defaultColWidth="9.140625" defaultRowHeight="12.75"/>
  <cols>
    <col min="1" max="1" width="4.7109375" style="0" customWidth="1"/>
    <col min="2" max="2" width="49.7109375" style="0" customWidth="1"/>
    <col min="3" max="3" width="5.8515625" style="0" customWidth="1"/>
    <col min="4" max="4" width="2.8515625" style="0" customWidth="1"/>
    <col min="5" max="5" width="7.140625" style="0" customWidth="1"/>
    <col min="6" max="6" width="2.00390625" style="0" customWidth="1"/>
    <col min="7" max="7" width="12.140625" style="0" bestFit="1" customWidth="1"/>
    <col min="8" max="8" width="2.7109375" style="0" customWidth="1"/>
    <col min="9" max="9" width="11.28125" style="0" bestFit="1" customWidth="1"/>
  </cols>
  <sheetData>
    <row r="1" spans="1:6" ht="12.75">
      <c r="A1" s="72" t="s">
        <v>106</v>
      </c>
      <c r="B1" s="73"/>
      <c r="C1" s="74"/>
      <c r="D1" s="74"/>
      <c r="E1" s="74"/>
      <c r="F1" s="74"/>
    </row>
    <row r="2" spans="1:2" ht="12.75">
      <c r="A2" s="129" t="s">
        <v>113</v>
      </c>
      <c r="B2" s="129"/>
    </row>
    <row r="3" spans="1:2" ht="12.75">
      <c r="A3" s="76" t="s">
        <v>114</v>
      </c>
      <c r="B3" s="75"/>
    </row>
    <row r="4" ht="15">
      <c r="A4" s="10"/>
    </row>
    <row r="5" ht="15">
      <c r="A5" s="10"/>
    </row>
    <row r="7" spans="7:9" ht="15">
      <c r="G7" s="81" t="s">
        <v>117</v>
      </c>
      <c r="H7" s="82"/>
      <c r="I7" s="81" t="s">
        <v>117</v>
      </c>
    </row>
    <row r="8" spans="1:10" ht="15.75">
      <c r="A8" s="14" t="s">
        <v>12</v>
      </c>
      <c r="C8" s="9"/>
      <c r="G8" s="15">
        <v>42004</v>
      </c>
      <c r="H8" s="15"/>
      <c r="I8" s="15">
        <v>41639</v>
      </c>
      <c r="J8" s="15"/>
    </row>
    <row r="9" spans="1:9" ht="15.75">
      <c r="A9" s="3"/>
      <c r="G9" s="24"/>
      <c r="H9" s="24"/>
      <c r="I9" s="24"/>
    </row>
    <row r="10" spans="1:9" ht="15.75">
      <c r="A10" s="11" t="s">
        <v>13</v>
      </c>
      <c r="G10" s="24"/>
      <c r="H10" s="24"/>
      <c r="I10" s="24"/>
    </row>
    <row r="11" spans="1:9" ht="15.75">
      <c r="A11" s="3" t="s">
        <v>14</v>
      </c>
      <c r="C11" s="23"/>
      <c r="G11" s="25">
        <v>467180</v>
      </c>
      <c r="H11" s="24"/>
      <c r="I11" s="25">
        <v>1200375</v>
      </c>
    </row>
    <row r="12" spans="1:9" ht="15.75">
      <c r="A12" s="3" t="s">
        <v>15</v>
      </c>
      <c r="C12" s="23"/>
      <c r="G12" s="25">
        <v>12870</v>
      </c>
      <c r="H12" s="24"/>
      <c r="I12" s="25">
        <v>177266</v>
      </c>
    </row>
    <row r="13" spans="1:9" ht="15.75">
      <c r="A13" s="3" t="s">
        <v>36</v>
      </c>
      <c r="C13" s="23"/>
      <c r="G13" s="25">
        <v>1551</v>
      </c>
      <c r="H13" s="24"/>
      <c r="I13" s="25">
        <v>17514</v>
      </c>
    </row>
    <row r="14" spans="1:9" ht="15.75">
      <c r="A14" s="3" t="s">
        <v>87</v>
      </c>
      <c r="C14" s="23"/>
      <c r="G14" s="83">
        <v>80</v>
      </c>
      <c r="H14" s="24"/>
      <c r="I14" s="25">
        <v>2178</v>
      </c>
    </row>
    <row r="15" spans="1:9" ht="15.75">
      <c r="A15" s="3" t="s">
        <v>16</v>
      </c>
      <c r="C15" s="23"/>
      <c r="G15" s="25">
        <v>402829</v>
      </c>
      <c r="H15" s="24"/>
      <c r="I15" s="25">
        <v>460684</v>
      </c>
    </row>
    <row r="16" spans="1:9" ht="15.75">
      <c r="A16" s="3" t="s">
        <v>17</v>
      </c>
      <c r="C16" s="23"/>
      <c r="G16" s="25">
        <v>52845.67999999999</v>
      </c>
      <c r="H16" s="24"/>
      <c r="I16" s="25">
        <v>170764</v>
      </c>
    </row>
    <row r="17" spans="1:9" ht="15.75">
      <c r="A17" s="3" t="s">
        <v>18</v>
      </c>
      <c r="C17" s="23"/>
      <c r="G17" s="25">
        <v>830662</v>
      </c>
      <c r="H17" s="24"/>
      <c r="I17" s="25">
        <v>4614420</v>
      </c>
    </row>
    <row r="18" spans="1:9" ht="15.75">
      <c r="A18" s="3" t="s">
        <v>19</v>
      </c>
      <c r="C18" s="23"/>
      <c r="G18" s="25">
        <v>54175</v>
      </c>
      <c r="H18" s="24"/>
      <c r="I18" s="25">
        <v>68679</v>
      </c>
    </row>
    <row r="19" spans="1:9" ht="15.75">
      <c r="A19" s="3" t="s">
        <v>20</v>
      </c>
      <c r="G19" s="25">
        <v>4644</v>
      </c>
      <c r="H19" s="24"/>
      <c r="I19" s="24">
        <v>874</v>
      </c>
    </row>
    <row r="20" spans="1:9" ht="15.75">
      <c r="A20" s="3" t="s">
        <v>118</v>
      </c>
      <c r="G20" s="25">
        <v>797</v>
      </c>
      <c r="H20" s="24"/>
      <c r="I20" s="24">
        <v>0</v>
      </c>
    </row>
    <row r="21" spans="1:9" ht="15.75">
      <c r="A21" s="3" t="s">
        <v>119</v>
      </c>
      <c r="G21" s="25">
        <v>23297</v>
      </c>
      <c r="H21" s="24"/>
      <c r="I21" s="24">
        <v>0</v>
      </c>
    </row>
    <row r="22" spans="1:9" ht="15.75">
      <c r="A22" s="3" t="s">
        <v>21</v>
      </c>
      <c r="C22" s="23"/>
      <c r="G22" s="25">
        <v>50166</v>
      </c>
      <c r="H22" s="24"/>
      <c r="I22" s="25">
        <v>28147</v>
      </c>
    </row>
    <row r="23" spans="1:9" ht="16.5" thickBot="1">
      <c r="A23" s="29" t="s">
        <v>30</v>
      </c>
      <c r="C23" s="23"/>
      <c r="G23" s="26">
        <f>SUM(G11:G22)</f>
        <v>1901096.68</v>
      </c>
      <c r="H23" s="24"/>
      <c r="I23" s="26">
        <v>6740901</v>
      </c>
    </row>
    <row r="24" spans="1:9" ht="16.5" thickTop="1">
      <c r="A24" s="3"/>
      <c r="G24" s="24"/>
      <c r="H24" s="24"/>
      <c r="I24" s="24"/>
    </row>
    <row r="25" spans="1:9" ht="15.75">
      <c r="A25" s="3"/>
      <c r="G25" s="24"/>
      <c r="H25" s="24"/>
      <c r="I25" s="24"/>
    </row>
    <row r="26" spans="1:9" ht="15.75">
      <c r="A26" s="11" t="s">
        <v>35</v>
      </c>
      <c r="G26" s="24"/>
      <c r="H26" s="24"/>
      <c r="I26" s="24"/>
    </row>
    <row r="27" spans="1:9" ht="15.75">
      <c r="A27" s="30" t="s">
        <v>31</v>
      </c>
      <c r="G27" s="24"/>
      <c r="H27" s="24"/>
      <c r="I27" s="24"/>
    </row>
    <row r="28" spans="1:9" ht="15.75">
      <c r="A28" s="3" t="s">
        <v>36</v>
      </c>
      <c r="C28" s="23"/>
      <c r="G28" s="25">
        <v>49</v>
      </c>
      <c r="H28" s="24"/>
      <c r="I28" s="25">
        <v>11178</v>
      </c>
    </row>
    <row r="29" spans="1:9" ht="15.75">
      <c r="A29" s="3" t="s">
        <v>22</v>
      </c>
      <c r="C29" s="23"/>
      <c r="G29" s="25">
        <v>83813.54000000001</v>
      </c>
      <c r="H29" s="24"/>
      <c r="I29" s="25">
        <v>201642</v>
      </c>
    </row>
    <row r="30" spans="1:9" ht="15.75">
      <c r="A30" s="3" t="s">
        <v>23</v>
      </c>
      <c r="C30" s="23"/>
      <c r="G30" s="25">
        <v>1293124</v>
      </c>
      <c r="H30" s="24"/>
      <c r="I30" s="25">
        <v>5466615</v>
      </c>
    </row>
    <row r="31" spans="1:9" ht="15.75">
      <c r="A31" s="3" t="s">
        <v>24</v>
      </c>
      <c r="C31" s="23"/>
      <c r="G31" s="25">
        <v>4045908</v>
      </c>
      <c r="H31" s="24"/>
      <c r="I31" s="25">
        <v>320095</v>
      </c>
    </row>
    <row r="32" spans="1:9" ht="15.75">
      <c r="A32" s="3" t="s">
        <v>25</v>
      </c>
      <c r="G32" s="25">
        <v>9949</v>
      </c>
      <c r="H32" s="24"/>
      <c r="I32" s="25">
        <v>7318</v>
      </c>
    </row>
    <row r="33" spans="1:9" ht="15.75">
      <c r="A33" s="3" t="s">
        <v>26</v>
      </c>
      <c r="C33" s="23"/>
      <c r="G33" s="25">
        <v>208251</v>
      </c>
      <c r="H33" s="24"/>
      <c r="I33" s="25">
        <v>127853</v>
      </c>
    </row>
    <row r="34" spans="1:9" ht="15.75">
      <c r="A34" s="30" t="s">
        <v>32</v>
      </c>
      <c r="C34" s="23"/>
      <c r="G34" s="27">
        <f>SUM(G28:G33)</f>
        <v>5641094.54</v>
      </c>
      <c r="H34" s="24"/>
      <c r="I34" s="27">
        <v>6134701</v>
      </c>
    </row>
    <row r="35" spans="1:9" ht="15.75">
      <c r="A35" s="3"/>
      <c r="G35" s="24"/>
      <c r="H35" s="24"/>
      <c r="I35" s="24"/>
    </row>
    <row r="36" spans="1:9" ht="15.75">
      <c r="A36" s="30" t="s">
        <v>94</v>
      </c>
      <c r="G36" s="24"/>
      <c r="H36" s="24"/>
      <c r="I36" s="24"/>
    </row>
    <row r="37" spans="1:9" ht="15.75">
      <c r="A37" s="30" t="s">
        <v>33</v>
      </c>
      <c r="C37" s="23"/>
      <c r="G37" s="25">
        <v>65517</v>
      </c>
      <c r="H37" s="24"/>
      <c r="I37" s="25">
        <v>65517</v>
      </c>
    </row>
    <row r="38" spans="1:9" ht="15.75">
      <c r="A38" s="3" t="s">
        <v>28</v>
      </c>
      <c r="C38" s="23"/>
      <c r="G38" s="17">
        <v>-3805808</v>
      </c>
      <c r="H38" s="24"/>
      <c r="I38" s="25">
        <v>540355</v>
      </c>
    </row>
    <row r="39" spans="1:9" ht="15.75">
      <c r="A39" s="30" t="s">
        <v>34</v>
      </c>
      <c r="C39" s="23"/>
      <c r="G39" s="41">
        <f>SUM(G37:G38)</f>
        <v>-3740291</v>
      </c>
      <c r="H39" s="24"/>
      <c r="I39" s="27">
        <v>605872</v>
      </c>
    </row>
    <row r="40" spans="3:9" ht="15.75">
      <c r="C40" s="23"/>
      <c r="G40" s="25"/>
      <c r="H40" s="24"/>
      <c r="I40" s="25"/>
    </row>
    <row r="41" spans="1:9" ht="15.75">
      <c r="A41" s="11" t="s">
        <v>84</v>
      </c>
      <c r="C41" s="23"/>
      <c r="G41" s="27">
        <f>G34+G39</f>
        <v>1900803.54</v>
      </c>
      <c r="H41" s="24"/>
      <c r="I41" s="27">
        <v>6740573</v>
      </c>
    </row>
    <row r="42" spans="1:9" ht="15.75">
      <c r="A42" s="11"/>
      <c r="C42" s="23"/>
      <c r="G42" s="35"/>
      <c r="H42" s="24"/>
      <c r="I42" s="35"/>
    </row>
    <row r="43" spans="1:9" ht="15.75">
      <c r="A43" s="30" t="s">
        <v>85</v>
      </c>
      <c r="C43" s="23"/>
      <c r="G43" s="39">
        <v>293</v>
      </c>
      <c r="H43" s="24"/>
      <c r="I43" s="39">
        <v>328</v>
      </c>
    </row>
    <row r="44" spans="1:9" ht="15.75">
      <c r="A44" s="11"/>
      <c r="C44" s="23"/>
      <c r="G44" s="35"/>
      <c r="H44" s="24"/>
      <c r="I44" s="35"/>
    </row>
    <row r="45" spans="1:9" ht="16.5" thickBot="1">
      <c r="A45" s="11" t="s">
        <v>29</v>
      </c>
      <c r="C45" s="23"/>
      <c r="G45" s="26">
        <f>SUM(G41:G43)</f>
        <v>1901096.54</v>
      </c>
      <c r="I45" s="26">
        <v>6740901</v>
      </c>
    </row>
    <row r="46" spans="1:9" ht="16.5" thickTop="1">
      <c r="A46" s="11"/>
      <c r="C46" s="23"/>
      <c r="G46" s="35"/>
      <c r="H46" s="24"/>
      <c r="I46" s="35"/>
    </row>
    <row r="47" spans="1:9" ht="15.75">
      <c r="A47" s="11"/>
      <c r="C47" s="23"/>
      <c r="G47" s="35"/>
      <c r="H47" s="24"/>
      <c r="I47" s="35"/>
    </row>
    <row r="49" spans="4:9" ht="12.75">
      <c r="D49" s="126" t="s">
        <v>89</v>
      </c>
      <c r="E49" s="126"/>
      <c r="F49" s="34">
        <v>1</v>
      </c>
      <c r="G49" s="6"/>
      <c r="H49" s="5"/>
      <c r="I49" s="5"/>
    </row>
    <row r="50" spans="3:9" ht="12.75">
      <c r="C50" s="8"/>
      <c r="D50" s="126"/>
      <c r="E50" s="126"/>
      <c r="F50" s="31"/>
      <c r="G50" s="32"/>
      <c r="H50" s="20"/>
      <c r="I50" s="20"/>
    </row>
    <row r="51" spans="3:9" ht="12.75">
      <c r="C51" s="8"/>
      <c r="D51" s="126"/>
      <c r="E51" s="126"/>
      <c r="F51" s="7">
        <v>2</v>
      </c>
      <c r="G51" s="6"/>
      <c r="H51" s="5"/>
      <c r="I51" s="5"/>
    </row>
    <row r="52" spans="3:9" ht="12.75">
      <c r="C52" s="4"/>
      <c r="D52" s="28"/>
      <c r="E52" s="36"/>
      <c r="F52" s="33"/>
      <c r="G52" s="20"/>
      <c r="H52" s="20"/>
      <c r="I52" s="20"/>
    </row>
    <row r="53" spans="2:9" ht="12.75">
      <c r="B53" s="126" t="s">
        <v>107</v>
      </c>
      <c r="C53" s="126"/>
      <c r="D53" s="126"/>
      <c r="E53" s="126"/>
      <c r="F53" s="20"/>
      <c r="G53" s="6"/>
      <c r="H53" s="5"/>
      <c r="I53" s="5"/>
    </row>
    <row r="65" spans="7:9" ht="12.75">
      <c r="G65" s="128"/>
      <c r="H65" s="128"/>
      <c r="I65" s="40"/>
    </row>
    <row r="66" spans="7:8" ht="12.75">
      <c r="G66" s="128"/>
      <c r="H66" s="128"/>
    </row>
    <row r="67" spans="7:9" ht="12.75">
      <c r="G67" s="128"/>
      <c r="H67" s="128"/>
      <c r="I67" s="40"/>
    </row>
  </sheetData>
  <sheetProtection/>
  <mergeCells count="4">
    <mergeCell ref="D49:E51"/>
    <mergeCell ref="G65:H67"/>
    <mergeCell ref="B53:E53"/>
    <mergeCell ref="A2:B2"/>
  </mergeCells>
  <printOptions/>
  <pageMargins left="0.7" right="0.31" top="0.54" bottom="0.75" header="0.3" footer="0.3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8"/>
  <sheetViews>
    <sheetView showGridLines="0" zoomScalePageLayoutView="0" workbookViewId="0" topLeftCell="A19">
      <selection activeCell="E47" sqref="E47"/>
    </sheetView>
  </sheetViews>
  <sheetFormatPr defaultColWidth="8.8515625" defaultRowHeight="12.75"/>
  <cols>
    <col min="1" max="1" width="70.8515625" style="42" customWidth="1"/>
    <col min="2" max="2" width="1.8515625" style="42" customWidth="1"/>
    <col min="3" max="3" width="11.57421875" style="42" bestFit="1" customWidth="1"/>
    <col min="4" max="4" width="4.421875" style="42" customWidth="1"/>
    <col min="5" max="5" width="11.28125" style="42" bestFit="1" customWidth="1"/>
    <col min="6" max="6" width="4.421875" style="42" customWidth="1"/>
    <col min="7" max="16384" width="8.8515625" style="42" customWidth="1"/>
  </cols>
  <sheetData>
    <row r="1" spans="1:6" ht="12.75">
      <c r="A1" s="72" t="s">
        <v>106</v>
      </c>
      <c r="B1" s="73"/>
      <c r="C1" s="74"/>
      <c r="D1" s="74"/>
      <c r="E1" s="74"/>
      <c r="F1" s="74"/>
    </row>
    <row r="2" ht="12.75">
      <c r="A2" s="77" t="s">
        <v>115</v>
      </c>
    </row>
    <row r="3" ht="12.75">
      <c r="A3" s="78" t="str">
        <f>+'[1]отчет за всеобхватния доход'!A3</f>
        <v>ЗА ПЕРИОДА, ПРИКЛЮЧВАЩ НА 31 декември 2014</v>
      </c>
    </row>
    <row r="4" spans="1:5" ht="15">
      <c r="A4" s="46"/>
      <c r="B4"/>
      <c r="C4"/>
      <c r="D4"/>
      <c r="E4"/>
    </row>
    <row r="5" spans="1:5" ht="15">
      <c r="A5" s="46"/>
      <c r="B5"/>
      <c r="C5" s="67" t="s">
        <v>111</v>
      </c>
      <c r="D5"/>
      <c r="E5" s="65" t="s">
        <v>111</v>
      </c>
    </row>
    <row r="6" spans="1:5" ht="12.75">
      <c r="A6"/>
      <c r="B6"/>
      <c r="C6" s="67" t="s">
        <v>112</v>
      </c>
      <c r="D6"/>
      <c r="E6" s="65" t="s">
        <v>112</v>
      </c>
    </row>
    <row r="7" spans="1:5" ht="15.75">
      <c r="A7" s="14" t="s">
        <v>12</v>
      </c>
      <c r="B7"/>
      <c r="C7" s="68">
        <v>42004</v>
      </c>
      <c r="D7" s="15"/>
      <c r="E7" s="66">
        <v>41639</v>
      </c>
    </row>
    <row r="8" spans="1:5" ht="15.75">
      <c r="A8" s="47" t="s">
        <v>37</v>
      </c>
      <c r="B8"/>
      <c r="C8" s="48"/>
      <c r="D8" s="15"/>
      <c r="E8" s="48"/>
    </row>
    <row r="9" spans="1:5" ht="15.75">
      <c r="A9" s="49" t="s">
        <v>95</v>
      </c>
      <c r="B9"/>
      <c r="C9" s="50">
        <v>-4222323</v>
      </c>
      <c r="D9" s="15"/>
      <c r="E9" s="50">
        <v>70860</v>
      </c>
    </row>
    <row r="10" spans="1:5" ht="15.75">
      <c r="A10" s="51" t="s">
        <v>8</v>
      </c>
      <c r="B10"/>
      <c r="C10" s="50">
        <v>4238611</v>
      </c>
      <c r="D10" s="15"/>
      <c r="E10" s="50">
        <v>28713</v>
      </c>
    </row>
    <row r="11" spans="1:5" ht="15.75">
      <c r="A11" s="51" t="s">
        <v>38</v>
      </c>
      <c r="B11"/>
      <c r="C11" s="50">
        <v>6674</v>
      </c>
      <c r="D11" s="15"/>
      <c r="E11" s="50">
        <v>6122</v>
      </c>
    </row>
    <row r="12" spans="1:5" ht="15.75">
      <c r="A12" s="51" t="s">
        <v>53</v>
      </c>
      <c r="B12"/>
      <c r="C12" s="50">
        <v>-6</v>
      </c>
      <c r="D12" s="15"/>
      <c r="E12" s="50">
        <v>-15519</v>
      </c>
    </row>
    <row r="13" spans="1:5" ht="31.5">
      <c r="A13" s="51" t="s">
        <v>39</v>
      </c>
      <c r="B13"/>
      <c r="C13" s="50">
        <v>6002</v>
      </c>
      <c r="D13" s="15"/>
      <c r="E13" s="50">
        <v>-1754</v>
      </c>
    </row>
    <row r="14" spans="1:5" ht="15.75">
      <c r="A14" s="51" t="s">
        <v>120</v>
      </c>
      <c r="B14"/>
      <c r="C14" s="50">
        <v>56933</v>
      </c>
      <c r="D14" s="15"/>
      <c r="E14" s="50">
        <v>0</v>
      </c>
    </row>
    <row r="15" spans="1:5" ht="15.75">
      <c r="A15" s="51" t="s">
        <v>9</v>
      </c>
      <c r="B15"/>
      <c r="C15" s="52">
        <v>-9</v>
      </c>
      <c r="D15" s="15"/>
      <c r="E15" s="53">
        <v>9194</v>
      </c>
    </row>
    <row r="16" spans="1:5" ht="15.75">
      <c r="A16" s="49"/>
      <c r="B16"/>
      <c r="C16" s="54">
        <f>SUM(C9:C15)</f>
        <v>85882</v>
      </c>
      <c r="D16" s="15"/>
      <c r="E16" s="54">
        <f>SUM(E9:E15)</f>
        <v>97616</v>
      </c>
    </row>
    <row r="17" spans="1:5" ht="15.75">
      <c r="A17" s="47" t="s">
        <v>40</v>
      </c>
      <c r="B17"/>
      <c r="C17" s="50"/>
      <c r="D17" s="15"/>
      <c r="E17" s="50"/>
    </row>
    <row r="18" spans="1:5" ht="15.75">
      <c r="A18" s="51" t="s">
        <v>55</v>
      </c>
      <c r="B18"/>
      <c r="C18" s="50">
        <v>163229</v>
      </c>
      <c r="D18" s="15"/>
      <c r="E18" s="50">
        <v>231652</v>
      </c>
    </row>
    <row r="19" spans="1:5" ht="31.5">
      <c r="A19" s="51" t="s">
        <v>41</v>
      </c>
      <c r="B19"/>
      <c r="C19" s="50">
        <v>-298240</v>
      </c>
      <c r="D19" s="15"/>
      <c r="E19" s="50">
        <v>-67847</v>
      </c>
    </row>
    <row r="20" spans="1:5" ht="31.5">
      <c r="A20" s="51" t="s">
        <v>56</v>
      </c>
      <c r="B20"/>
      <c r="C20" s="50">
        <v>174473</v>
      </c>
      <c r="D20" s="15"/>
      <c r="E20" s="50">
        <v>-964565</v>
      </c>
    </row>
    <row r="21" spans="1:5" ht="15.75">
      <c r="A21" s="51" t="s">
        <v>57</v>
      </c>
      <c r="B21"/>
      <c r="C21" s="53">
        <v>-20020</v>
      </c>
      <c r="D21" s="15"/>
      <c r="E21" s="53">
        <v>46928</v>
      </c>
    </row>
    <row r="22" spans="1:5" ht="15.75">
      <c r="A22" s="51"/>
      <c r="B22"/>
      <c r="C22" s="54">
        <f>SUM(C18:C21)</f>
        <v>19442</v>
      </c>
      <c r="D22" s="15"/>
      <c r="E22" s="54">
        <f>SUM(E18:E21)</f>
        <v>-753832</v>
      </c>
    </row>
    <row r="23" spans="1:5" ht="15.75">
      <c r="A23" s="47" t="s">
        <v>42</v>
      </c>
      <c r="B23"/>
      <c r="C23" s="55"/>
      <c r="D23" s="15"/>
      <c r="E23" s="55"/>
    </row>
    <row r="24" spans="1:5" ht="15.75">
      <c r="A24" s="51" t="s">
        <v>54</v>
      </c>
      <c r="B24"/>
      <c r="C24" s="56">
        <v>-4529680</v>
      </c>
      <c r="D24" s="15"/>
      <c r="E24" s="56">
        <v>928924</v>
      </c>
    </row>
    <row r="25" spans="1:5" ht="15.75">
      <c r="A25" s="51" t="s">
        <v>101</v>
      </c>
      <c r="B25"/>
      <c r="C25" s="56">
        <v>3726140</v>
      </c>
      <c r="D25" s="15"/>
      <c r="E25" s="56">
        <v>3134</v>
      </c>
    </row>
    <row r="26" spans="1:5" ht="15.75">
      <c r="A26" s="51" t="s">
        <v>100</v>
      </c>
      <c r="B26"/>
      <c r="C26" s="50">
        <v>3628</v>
      </c>
      <c r="D26" s="15"/>
      <c r="E26" s="50">
        <v>-3524</v>
      </c>
    </row>
    <row r="27" spans="1:5" ht="15.75">
      <c r="A27" s="51" t="s">
        <v>43</v>
      </c>
      <c r="B27"/>
      <c r="C27" s="53">
        <v>-3380</v>
      </c>
      <c r="D27" s="15"/>
      <c r="E27" s="53">
        <v>-6235</v>
      </c>
    </row>
    <row r="28" spans="1:5" ht="15.75">
      <c r="A28" s="51"/>
      <c r="B28"/>
      <c r="C28" s="54">
        <f>SUM(C24:C27)</f>
        <v>-803292</v>
      </c>
      <c r="D28" s="15"/>
      <c r="E28" s="54">
        <f>SUM(E24:E27)</f>
        <v>922299</v>
      </c>
    </row>
    <row r="29" spans="1:5" ht="15.75">
      <c r="A29" s="49"/>
      <c r="B29"/>
      <c r="C29" s="50"/>
      <c r="D29" s="15"/>
      <c r="E29" s="50"/>
    </row>
    <row r="30" spans="1:5" ht="16.5" thickBot="1">
      <c r="A30" s="47" t="s">
        <v>44</v>
      </c>
      <c r="B30"/>
      <c r="C30" s="57">
        <f>+C28+C22+C16</f>
        <v>-697968</v>
      </c>
      <c r="D30" s="15"/>
      <c r="E30" s="57">
        <f>+E28+E22+E16</f>
        <v>266083</v>
      </c>
    </row>
    <row r="31" spans="1:5" ht="16.5" thickTop="1">
      <c r="A31" s="47"/>
      <c r="B31"/>
      <c r="C31" s="54"/>
      <c r="D31" s="15"/>
      <c r="E31" s="54"/>
    </row>
    <row r="32" spans="1:5" ht="15.75">
      <c r="A32" s="47" t="s">
        <v>45</v>
      </c>
      <c r="B32"/>
      <c r="C32" s="50"/>
      <c r="D32" s="15"/>
      <c r="E32" s="50"/>
    </row>
    <row r="33" spans="1:5" ht="15.75">
      <c r="A33" s="51" t="s">
        <v>46</v>
      </c>
      <c r="B33"/>
      <c r="C33" s="50">
        <v>-1690</v>
      </c>
      <c r="D33" s="15"/>
      <c r="E33" s="50">
        <v>36395</v>
      </c>
    </row>
    <row r="34" spans="1:5" ht="15.75">
      <c r="A34" s="49" t="s">
        <v>92</v>
      </c>
      <c r="B34"/>
      <c r="C34" s="50">
        <v>-53871</v>
      </c>
      <c r="D34" s="15"/>
      <c r="E34" s="50">
        <v>-230808</v>
      </c>
    </row>
    <row r="35" spans="1:5" ht="15.75">
      <c r="A35" s="49" t="s">
        <v>121</v>
      </c>
      <c r="B35"/>
      <c r="C35" s="50">
        <v>-60959</v>
      </c>
      <c r="D35" s="15"/>
      <c r="E35" s="50">
        <v>0</v>
      </c>
    </row>
    <row r="36" spans="1:5" ht="16.5" thickBot="1">
      <c r="A36" s="47" t="s">
        <v>93</v>
      </c>
      <c r="B36"/>
      <c r="C36" s="58">
        <f>+C35+C33</f>
        <v>-62649</v>
      </c>
      <c r="D36" s="15"/>
      <c r="E36" s="58">
        <f>SUM(E33:E35)</f>
        <v>-194413</v>
      </c>
    </row>
    <row r="37" spans="1:5" ht="16.5" thickTop="1">
      <c r="A37" s="47"/>
      <c r="B37"/>
      <c r="C37" s="54"/>
      <c r="D37" s="15"/>
      <c r="E37" s="54"/>
    </row>
    <row r="38" spans="1:5" ht="15.75">
      <c r="A38" s="47" t="s">
        <v>47</v>
      </c>
      <c r="B38"/>
      <c r="C38" s="54"/>
      <c r="D38" s="15"/>
      <c r="E38" s="54"/>
    </row>
    <row r="39" spans="1:5" ht="15.75">
      <c r="A39" s="51" t="s">
        <v>91</v>
      </c>
      <c r="B39"/>
      <c r="C39" s="50">
        <v>0</v>
      </c>
      <c r="D39" s="15"/>
      <c r="E39" s="59">
        <v>86329</v>
      </c>
    </row>
    <row r="40" spans="1:5" ht="15.75">
      <c r="A40" s="51" t="s">
        <v>48</v>
      </c>
      <c r="B40"/>
      <c r="C40" s="59">
        <v>80398</v>
      </c>
      <c r="D40" s="15"/>
      <c r="E40" s="59">
        <v>8190</v>
      </c>
    </row>
    <row r="41" spans="1:5" ht="15.75">
      <c r="A41" s="49" t="s">
        <v>49</v>
      </c>
      <c r="B41"/>
      <c r="C41" s="50">
        <v>-130</v>
      </c>
      <c r="D41" s="15"/>
      <c r="E41" s="50">
        <f>-58-63</f>
        <v>-121</v>
      </c>
    </row>
    <row r="42" spans="1:5" ht="16.5" thickBot="1">
      <c r="A42" s="47" t="s">
        <v>50</v>
      </c>
      <c r="B42"/>
      <c r="C42" s="58">
        <f>+C41+C40+C39</f>
        <v>80268</v>
      </c>
      <c r="D42" s="15"/>
      <c r="E42" s="58">
        <f>+E41+E40+E39</f>
        <v>94398</v>
      </c>
    </row>
    <row r="43" spans="1:5" ht="16.5" thickTop="1">
      <c r="A43" s="47"/>
      <c r="B43"/>
      <c r="C43" s="54"/>
      <c r="D43" s="15"/>
      <c r="E43" s="54"/>
    </row>
    <row r="44" spans="1:5" ht="31.5">
      <c r="A44" s="51" t="s">
        <v>102</v>
      </c>
      <c r="B44"/>
      <c r="C44" s="50">
        <f>+C42+C36+C30</f>
        <v>-680349</v>
      </c>
      <c r="D44" s="15"/>
      <c r="E44" s="50">
        <f>+E42+E36+E30</f>
        <v>166068</v>
      </c>
    </row>
    <row r="45" spans="1:5" ht="15.75">
      <c r="A45" s="51" t="s">
        <v>51</v>
      </c>
      <c r="B45"/>
      <c r="C45" s="50">
        <f>+E46</f>
        <v>1200375</v>
      </c>
      <c r="D45" s="15"/>
      <c r="E45" s="50">
        <v>1034307</v>
      </c>
    </row>
    <row r="46" spans="1:5" ht="16.5" thickBot="1">
      <c r="A46" s="47" t="s">
        <v>52</v>
      </c>
      <c r="B46"/>
      <c r="C46" s="58">
        <f>+C44+C45</f>
        <v>520026</v>
      </c>
      <c r="D46" s="15"/>
      <c r="E46" s="58">
        <f>+E44+E45</f>
        <v>1200375</v>
      </c>
    </row>
    <row r="47" spans="1:5" ht="16.5" thickTop="1">
      <c r="A47" s="60"/>
      <c r="B47"/>
      <c r="C47" s="23"/>
      <c r="D47" s="15"/>
      <c r="E47"/>
    </row>
    <row r="48" spans="1:5" ht="15.75">
      <c r="A48"/>
      <c r="B48"/>
      <c r="C48"/>
      <c r="D48" s="15"/>
      <c r="E48"/>
    </row>
    <row r="49" spans="1:5" ht="12.75">
      <c r="A49" s="130" t="s">
        <v>89</v>
      </c>
      <c r="B49" s="34">
        <v>1</v>
      </c>
      <c r="C49" s="5"/>
      <c r="D49" s="5"/>
      <c r="E49" s="5"/>
    </row>
    <row r="50" spans="1:5" ht="15.75">
      <c r="A50" s="130"/>
      <c r="B50" s="31"/>
      <c r="C50" s="32"/>
      <c r="D50" s="15"/>
      <c r="E50" s="20"/>
    </row>
    <row r="51" spans="1:5" ht="12.75">
      <c r="A51" s="130"/>
      <c r="B51" s="7">
        <v>2</v>
      </c>
      <c r="C51" s="5"/>
      <c r="D51" s="5"/>
      <c r="E51" s="5"/>
    </row>
    <row r="52" spans="1:5" ht="15.75">
      <c r="A52" s="61"/>
      <c r="B52" s="33"/>
      <c r="C52" s="20"/>
      <c r="D52" s="15"/>
      <c r="E52" s="20"/>
    </row>
    <row r="53" spans="1:5" ht="15.75">
      <c r="A53"/>
      <c r="B53"/>
      <c r="C53"/>
      <c r="D53" s="15"/>
      <c r="E53"/>
    </row>
    <row r="54" spans="1:5" ht="12.75">
      <c r="A54" s="45" t="s">
        <v>107</v>
      </c>
      <c r="B54" s="62"/>
      <c r="C54" s="5"/>
      <c r="D54" s="5"/>
      <c r="E54" s="5"/>
    </row>
    <row r="55" ht="15.75">
      <c r="D55" s="15"/>
    </row>
    <row r="56" ht="15.75">
      <c r="D56" s="15"/>
    </row>
    <row r="57" ht="15.75">
      <c r="D57" s="15"/>
    </row>
    <row r="58" ht="15.75">
      <c r="D58" s="15"/>
    </row>
    <row r="59" ht="15.75">
      <c r="D59" s="15"/>
    </row>
    <row r="60" ht="15.75">
      <c r="D60" s="15"/>
    </row>
    <row r="61" ht="15.75">
      <c r="D61" s="15"/>
    </row>
    <row r="62" ht="15.75">
      <c r="D62" s="15"/>
    </row>
    <row r="63" ht="15.75">
      <c r="D63" s="15"/>
    </row>
    <row r="64" ht="15.75">
      <c r="D64" s="15"/>
    </row>
    <row r="65" ht="15.75">
      <c r="D65" s="15"/>
    </row>
    <row r="66" ht="15.75">
      <c r="D66" s="15"/>
    </row>
    <row r="67" ht="15.75">
      <c r="D67" s="15"/>
    </row>
    <row r="68" ht="15.75">
      <c r="D68" s="15"/>
    </row>
  </sheetData>
  <sheetProtection/>
  <mergeCells count="1">
    <mergeCell ref="A49:A51"/>
  </mergeCells>
  <printOptions/>
  <pageMargins left="0.7" right="0.42" top="0.55" bottom="0.59" header="0.3" footer="0.3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GridLines="0" tabSelected="1" zoomScalePageLayoutView="0" workbookViewId="0" topLeftCell="A7">
      <selection activeCell="B44" sqref="B44"/>
    </sheetView>
  </sheetViews>
  <sheetFormatPr defaultColWidth="8.8515625" defaultRowHeight="12.75"/>
  <cols>
    <col min="1" max="1" width="0.85546875" style="42" customWidth="1"/>
    <col min="2" max="2" width="44.8515625" style="42" customWidth="1"/>
    <col min="3" max="3" width="2.28125" style="42" customWidth="1"/>
    <col min="4" max="4" width="10.140625" style="44" customWidth="1"/>
    <col min="5" max="5" width="10.28125" style="44" customWidth="1"/>
    <col min="6" max="6" width="10.140625" style="44" customWidth="1"/>
    <col min="7" max="7" width="11.28125" style="44" customWidth="1"/>
    <col min="8" max="8" width="15.140625" style="44" customWidth="1"/>
    <col min="9" max="9" width="10.57421875" style="44" customWidth="1"/>
    <col min="10" max="10" width="8.8515625" style="44" customWidth="1"/>
    <col min="11" max="11" width="11.421875" style="44" customWidth="1"/>
    <col min="12" max="12" width="11.57421875" style="44" bestFit="1" customWidth="1"/>
    <col min="13" max="16384" width="8.8515625" style="42" customWidth="1"/>
  </cols>
  <sheetData>
    <row r="1" spans="1:12" s="90" customFormat="1" ht="12.75">
      <c r="A1" s="72" t="s">
        <v>106</v>
      </c>
      <c r="B1" s="88"/>
      <c r="C1" s="89"/>
      <c r="D1" s="84"/>
      <c r="E1" s="84"/>
      <c r="F1" s="84"/>
      <c r="G1" s="44"/>
      <c r="H1" s="44"/>
      <c r="I1" s="44"/>
      <c r="J1" s="44"/>
      <c r="K1" s="44"/>
      <c r="L1" s="44"/>
    </row>
    <row r="2" spans="1:3" ht="12.75">
      <c r="A2" s="79" t="s">
        <v>116</v>
      </c>
      <c r="B2" s="1"/>
      <c r="C2" s="43"/>
    </row>
    <row r="3" spans="1:3" ht="12.75">
      <c r="A3" s="80" t="str">
        <f>'[1]отчет за финансовото състояние'!A3</f>
        <v>към 31 декември 2014 година</v>
      </c>
      <c r="B3" s="1"/>
      <c r="C3" s="1"/>
    </row>
    <row r="4" spans="2:3" ht="12.75">
      <c r="B4" s="91"/>
      <c r="C4" s="91"/>
    </row>
    <row r="5" spans="2:12" ht="12.75">
      <c r="B5" s="92"/>
      <c r="C5" s="92"/>
      <c r="D5" s="131" t="s">
        <v>58</v>
      </c>
      <c r="E5" s="131" t="s">
        <v>27</v>
      </c>
      <c r="F5" s="131" t="s">
        <v>59</v>
      </c>
      <c r="G5" s="131" t="s">
        <v>60</v>
      </c>
      <c r="H5" s="131" t="s">
        <v>61</v>
      </c>
      <c r="I5" s="131" t="s">
        <v>62</v>
      </c>
      <c r="J5" s="131" t="s">
        <v>63</v>
      </c>
      <c r="K5" s="131" t="s">
        <v>78</v>
      </c>
      <c r="L5" s="131" t="s">
        <v>64</v>
      </c>
    </row>
    <row r="6" spans="2:12" ht="34.5" customHeight="1" thickBot="1">
      <c r="B6" s="93" t="s">
        <v>12</v>
      </c>
      <c r="C6" s="93"/>
      <c r="D6" s="132"/>
      <c r="E6" s="132"/>
      <c r="F6" s="132"/>
      <c r="G6" s="132"/>
      <c r="H6" s="132"/>
      <c r="I6" s="132"/>
      <c r="J6" s="132"/>
      <c r="K6" s="132"/>
      <c r="L6" s="132"/>
    </row>
    <row r="7" spans="2:12" ht="13.5" thickBot="1">
      <c r="B7" s="94" t="s">
        <v>65</v>
      </c>
      <c r="C7" s="95"/>
      <c r="D7" s="96">
        <v>60000</v>
      </c>
      <c r="E7" s="96">
        <v>48500</v>
      </c>
      <c r="F7" s="96">
        <v>249563</v>
      </c>
      <c r="G7" s="96">
        <v>56323</v>
      </c>
      <c r="H7" s="96">
        <v>9894</v>
      </c>
      <c r="I7" s="96">
        <v>25594</v>
      </c>
      <c r="J7" s="96">
        <v>135</v>
      </c>
      <c r="K7" s="96">
        <v>256</v>
      </c>
      <c r="L7" s="96">
        <v>450265</v>
      </c>
    </row>
    <row r="8" spans="2:12" ht="12.75">
      <c r="B8" s="94" t="s">
        <v>66</v>
      </c>
      <c r="C8" s="95"/>
      <c r="D8" s="97"/>
      <c r="E8" s="97"/>
      <c r="F8" s="97"/>
      <c r="G8" s="97"/>
      <c r="H8" s="97"/>
      <c r="I8" s="97"/>
      <c r="J8" s="97"/>
      <c r="K8" s="97"/>
      <c r="L8" s="97"/>
    </row>
    <row r="9" spans="2:12" ht="12.75">
      <c r="B9" s="98" t="s">
        <v>67</v>
      </c>
      <c r="C9" s="95"/>
      <c r="D9" s="97"/>
      <c r="E9" s="97"/>
      <c r="F9" s="97"/>
      <c r="G9" s="99">
        <v>70725</v>
      </c>
      <c r="H9" s="97"/>
      <c r="I9" s="97"/>
      <c r="J9" s="97"/>
      <c r="K9" s="97">
        <v>135</v>
      </c>
      <c r="L9" s="97">
        <v>70860</v>
      </c>
    </row>
    <row r="10" spans="2:12" ht="12.75">
      <c r="B10" s="94" t="s">
        <v>68</v>
      </c>
      <c r="C10" s="95"/>
      <c r="D10" s="100"/>
      <c r="E10" s="100"/>
      <c r="F10" s="100"/>
      <c r="G10" s="100"/>
      <c r="H10" s="100"/>
      <c r="I10" s="100"/>
      <c r="J10" s="100"/>
      <c r="K10" s="100"/>
      <c r="L10" s="101"/>
    </row>
    <row r="11" spans="2:12" ht="12.75">
      <c r="B11" s="98" t="s">
        <v>69</v>
      </c>
      <c r="C11" s="95"/>
      <c r="D11" s="100"/>
      <c r="E11" s="100"/>
      <c r="F11" s="100"/>
      <c r="G11" s="100"/>
      <c r="H11" s="97">
        <v>-3574</v>
      </c>
      <c r="I11" s="97"/>
      <c r="J11" s="100"/>
      <c r="K11" s="100"/>
      <c r="L11" s="102">
        <v>-3574</v>
      </c>
    </row>
    <row r="12" spans="2:12" ht="12.75">
      <c r="B12" s="98" t="s">
        <v>70</v>
      </c>
      <c r="C12" s="95"/>
      <c r="D12" s="101"/>
      <c r="E12" s="101"/>
      <c r="F12" s="101"/>
      <c r="G12" s="101"/>
      <c r="H12" s="97">
        <v>358</v>
      </c>
      <c r="I12" s="101"/>
      <c r="J12" s="101"/>
      <c r="K12" s="101"/>
      <c r="L12" s="102">
        <v>358</v>
      </c>
    </row>
    <row r="13" spans="2:12" ht="13.5" thickBot="1">
      <c r="B13" s="98" t="s">
        <v>74</v>
      </c>
      <c r="C13" s="95"/>
      <c r="D13" s="103"/>
      <c r="E13" s="103"/>
      <c r="F13" s="103"/>
      <c r="G13" s="103"/>
      <c r="H13" s="104"/>
      <c r="I13" s="104">
        <v>2030</v>
      </c>
      <c r="J13" s="103"/>
      <c r="K13" s="103"/>
      <c r="L13" s="104">
        <v>2030</v>
      </c>
    </row>
    <row r="14" spans="2:12" ht="13.5" thickBot="1">
      <c r="B14" s="94" t="s">
        <v>103</v>
      </c>
      <c r="C14" s="95"/>
      <c r="D14" s="105">
        <v>0</v>
      </c>
      <c r="E14" s="105">
        <v>0</v>
      </c>
      <c r="F14" s="105">
        <v>0</v>
      </c>
      <c r="G14" s="105">
        <v>0</v>
      </c>
      <c r="H14" s="105">
        <v>-3216</v>
      </c>
      <c r="I14" s="105">
        <v>2030</v>
      </c>
      <c r="J14" s="105">
        <v>0</v>
      </c>
      <c r="K14" s="105">
        <v>0</v>
      </c>
      <c r="L14" s="105">
        <v>-1186</v>
      </c>
    </row>
    <row r="15" spans="2:12" ht="13.5" thickBot="1">
      <c r="B15" s="94" t="s">
        <v>71</v>
      </c>
      <c r="C15" s="95"/>
      <c r="D15" s="105">
        <v>0</v>
      </c>
      <c r="E15" s="105">
        <v>0</v>
      </c>
      <c r="F15" s="105">
        <v>0</v>
      </c>
      <c r="G15" s="105">
        <v>70725</v>
      </c>
      <c r="H15" s="105">
        <v>-3216</v>
      </c>
      <c r="I15" s="105">
        <v>2030</v>
      </c>
      <c r="J15" s="105">
        <v>0</v>
      </c>
      <c r="K15" s="105">
        <v>135</v>
      </c>
      <c r="L15" s="105">
        <v>69674</v>
      </c>
    </row>
    <row r="16" spans="2:12" ht="12.75">
      <c r="B16" s="94"/>
      <c r="C16" s="95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 ht="25.5">
      <c r="B17" s="94" t="s">
        <v>72</v>
      </c>
      <c r="C17" s="95"/>
      <c r="D17" s="100"/>
      <c r="E17" s="97"/>
      <c r="F17" s="100"/>
      <c r="G17" s="100"/>
      <c r="H17" s="100"/>
      <c r="I17" s="100"/>
      <c r="J17" s="100"/>
      <c r="K17" s="100"/>
      <c r="L17" s="100"/>
    </row>
    <row r="18" spans="2:12" ht="12.75">
      <c r="B18" s="98" t="s">
        <v>75</v>
      </c>
      <c r="C18" s="95"/>
      <c r="D18" s="99">
        <v>5517</v>
      </c>
      <c r="E18" s="99">
        <v>80812</v>
      </c>
      <c r="F18" s="99"/>
      <c r="G18" s="100"/>
      <c r="H18" s="100"/>
      <c r="I18" s="100"/>
      <c r="J18" s="100"/>
      <c r="K18" s="100"/>
      <c r="L18" s="102">
        <v>86329</v>
      </c>
    </row>
    <row r="19" spans="2:12" ht="12.75">
      <c r="B19" s="106" t="s">
        <v>76</v>
      </c>
      <c r="C19" s="95"/>
      <c r="D19" s="99"/>
      <c r="E19" s="99"/>
      <c r="F19" s="99"/>
      <c r="G19" s="99">
        <v>20295</v>
      </c>
      <c r="H19" s="100"/>
      <c r="I19" s="97">
        <v>-20295</v>
      </c>
      <c r="J19" s="100"/>
      <c r="K19" s="100"/>
      <c r="L19" s="102">
        <v>0</v>
      </c>
    </row>
    <row r="20" spans="2:12" ht="25.5">
      <c r="B20" s="98" t="s">
        <v>73</v>
      </c>
      <c r="C20" s="95"/>
      <c r="D20" s="99"/>
      <c r="E20" s="99"/>
      <c r="F20" s="99">
        <v>56571</v>
      </c>
      <c r="G20" s="97">
        <v>-56571</v>
      </c>
      <c r="H20" s="100"/>
      <c r="I20" s="100"/>
      <c r="J20" s="100"/>
      <c r="K20" s="100"/>
      <c r="L20" s="102">
        <v>0</v>
      </c>
    </row>
    <row r="21" spans="2:12" ht="13.5" thickBot="1">
      <c r="B21" s="98" t="s">
        <v>79</v>
      </c>
      <c r="C21" s="95"/>
      <c r="D21" s="103"/>
      <c r="E21" s="103"/>
      <c r="F21" s="103"/>
      <c r="G21" s="104">
        <v>-5</v>
      </c>
      <c r="H21" s="103"/>
      <c r="I21" s="103"/>
      <c r="J21" s="103"/>
      <c r="K21" s="103"/>
      <c r="L21" s="107">
        <v>-5</v>
      </c>
    </row>
    <row r="22" spans="2:12" ht="26.25" thickBot="1">
      <c r="B22" s="108" t="s">
        <v>80</v>
      </c>
      <c r="C22" s="95"/>
      <c r="D22" s="105">
        <v>5517</v>
      </c>
      <c r="E22" s="105">
        <v>80812</v>
      </c>
      <c r="F22" s="105">
        <v>56571</v>
      </c>
      <c r="G22" s="105">
        <v>-36281</v>
      </c>
      <c r="H22" s="105">
        <v>0</v>
      </c>
      <c r="I22" s="105">
        <v>-20295</v>
      </c>
      <c r="J22" s="105">
        <v>0</v>
      </c>
      <c r="K22" s="105">
        <v>0</v>
      </c>
      <c r="L22" s="105">
        <v>86324</v>
      </c>
    </row>
    <row r="23" spans="2:12" ht="12.75">
      <c r="B23" s="94"/>
      <c r="C23" s="95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2:12" ht="12.75">
      <c r="B24" s="108" t="s">
        <v>81</v>
      </c>
      <c r="C24" s="95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2:12" ht="26.25" thickBot="1">
      <c r="B25" s="110" t="s">
        <v>82</v>
      </c>
      <c r="C25" s="95"/>
      <c r="D25" s="109"/>
      <c r="E25" s="109"/>
      <c r="F25" s="109"/>
      <c r="G25" s="109"/>
      <c r="H25" s="109"/>
      <c r="I25" s="109"/>
      <c r="J25" s="109"/>
      <c r="K25" s="109">
        <v>-63</v>
      </c>
      <c r="L25" s="102">
        <v>-63</v>
      </c>
    </row>
    <row r="26" spans="2:12" ht="13.5" thickBot="1">
      <c r="B26" s="111" t="s">
        <v>83</v>
      </c>
      <c r="C26" s="95"/>
      <c r="D26" s="112">
        <v>5517</v>
      </c>
      <c r="E26" s="112">
        <v>80812</v>
      </c>
      <c r="F26" s="112">
        <v>56571</v>
      </c>
      <c r="G26" s="112">
        <v>-36281</v>
      </c>
      <c r="H26" s="112">
        <v>0</v>
      </c>
      <c r="I26" s="112">
        <v>-20295</v>
      </c>
      <c r="J26" s="112">
        <v>0</v>
      </c>
      <c r="K26" s="112">
        <v>-63</v>
      </c>
      <c r="L26" s="112">
        <v>86261</v>
      </c>
    </row>
    <row r="27" spans="2:12" ht="13.5" thickBot="1">
      <c r="B27" s="113" t="s">
        <v>77</v>
      </c>
      <c r="C27" s="114"/>
      <c r="D27" s="115">
        <v>65517</v>
      </c>
      <c r="E27" s="115">
        <v>129312</v>
      </c>
      <c r="F27" s="115">
        <v>306134</v>
      </c>
      <c r="G27" s="115">
        <v>90767</v>
      </c>
      <c r="H27" s="115">
        <v>6678</v>
      </c>
      <c r="I27" s="115">
        <v>7329</v>
      </c>
      <c r="J27" s="115">
        <v>135</v>
      </c>
      <c r="K27" s="115">
        <v>328</v>
      </c>
      <c r="L27" s="115">
        <v>606200</v>
      </c>
    </row>
    <row r="28" spans="2:12" ht="13.5" thickTop="1">
      <c r="B28" s="116"/>
      <c r="C28" s="95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2:12" ht="12.75">
      <c r="B29" s="94" t="s">
        <v>66</v>
      </c>
      <c r="C29" s="95"/>
      <c r="D29" s="97"/>
      <c r="E29" s="97"/>
      <c r="F29" s="97"/>
      <c r="G29" s="97"/>
      <c r="H29" s="97"/>
      <c r="I29" s="97"/>
      <c r="J29" s="97"/>
      <c r="K29" s="97"/>
      <c r="L29" s="97"/>
    </row>
    <row r="30" spans="2:12" ht="12.75">
      <c r="B30" s="98" t="s">
        <v>90</v>
      </c>
      <c r="C30" s="95"/>
      <c r="D30" s="97"/>
      <c r="E30" s="97"/>
      <c r="F30" s="97"/>
      <c r="G30" s="97">
        <v>-4222388</v>
      </c>
      <c r="H30" s="97"/>
      <c r="I30" s="97"/>
      <c r="J30" s="97"/>
      <c r="K30" s="97">
        <v>65</v>
      </c>
      <c r="L30" s="97">
        <f aca="true" t="shared" si="0" ref="L30:L35">SUM(D30:K30)</f>
        <v>-4222323</v>
      </c>
    </row>
    <row r="31" spans="2:12" ht="12.75">
      <c r="B31" s="94" t="s">
        <v>68</v>
      </c>
      <c r="C31" s="95"/>
      <c r="D31" s="97"/>
      <c r="E31" s="97"/>
      <c r="F31" s="97"/>
      <c r="G31" s="97"/>
      <c r="H31" s="97"/>
      <c r="I31" s="97"/>
      <c r="J31" s="97"/>
      <c r="K31" s="97"/>
      <c r="L31" s="97">
        <f t="shared" si="0"/>
        <v>0</v>
      </c>
    </row>
    <row r="32" spans="2:12" ht="12.75">
      <c r="B32" s="98" t="s">
        <v>69</v>
      </c>
      <c r="C32" s="95"/>
      <c r="D32" s="97"/>
      <c r="E32" s="97"/>
      <c r="F32" s="97"/>
      <c r="G32" s="97"/>
      <c r="H32" s="97">
        <v>-120873</v>
      </c>
      <c r="I32" s="97"/>
      <c r="J32" s="97"/>
      <c r="K32" s="97"/>
      <c r="L32" s="97">
        <f t="shared" si="0"/>
        <v>-120873</v>
      </c>
    </row>
    <row r="33" spans="2:12" ht="12.75">
      <c r="B33" s="98" t="s">
        <v>70</v>
      </c>
      <c r="C33" s="95"/>
      <c r="D33" s="97"/>
      <c r="E33" s="97"/>
      <c r="F33" s="97"/>
      <c r="G33" s="97"/>
      <c r="H33" s="97">
        <v>1289</v>
      </c>
      <c r="I33" s="97"/>
      <c r="J33" s="97"/>
      <c r="K33" s="97"/>
      <c r="L33" s="97">
        <f t="shared" si="0"/>
        <v>1289</v>
      </c>
    </row>
    <row r="34" spans="2:12" ht="12.75">
      <c r="B34" s="98" t="s">
        <v>96</v>
      </c>
      <c r="C34" s="95"/>
      <c r="D34" s="97"/>
      <c r="E34" s="97"/>
      <c r="F34" s="97"/>
      <c r="G34" s="97"/>
      <c r="H34" s="97"/>
      <c r="I34" s="97">
        <v>-5081</v>
      </c>
      <c r="J34" s="97"/>
      <c r="K34" s="97"/>
      <c r="L34" s="97">
        <f t="shared" si="0"/>
        <v>-5081</v>
      </c>
    </row>
    <row r="35" spans="2:12" ht="13.5" thickBot="1">
      <c r="B35" s="98" t="s">
        <v>74</v>
      </c>
      <c r="C35" s="95"/>
      <c r="D35" s="104"/>
      <c r="E35" s="104"/>
      <c r="F35" s="104"/>
      <c r="G35" s="104"/>
      <c r="H35" s="104"/>
      <c r="I35" s="104">
        <v>508</v>
      </c>
      <c r="J35" s="104"/>
      <c r="K35" s="104"/>
      <c r="L35" s="104">
        <f t="shared" si="0"/>
        <v>508</v>
      </c>
    </row>
    <row r="36" spans="2:12" ht="13.5" thickBot="1">
      <c r="B36" s="94" t="s">
        <v>103</v>
      </c>
      <c r="C36" s="95"/>
      <c r="D36" s="105">
        <f aca="true" t="shared" si="1" ref="D36:L36">SUM(D31:D35)</f>
        <v>0</v>
      </c>
      <c r="E36" s="105">
        <f t="shared" si="1"/>
        <v>0</v>
      </c>
      <c r="F36" s="105">
        <f t="shared" si="1"/>
        <v>0</v>
      </c>
      <c r="G36" s="105">
        <f t="shared" si="1"/>
        <v>0</v>
      </c>
      <c r="H36" s="105">
        <f t="shared" si="1"/>
        <v>-119584</v>
      </c>
      <c r="I36" s="105">
        <f t="shared" si="1"/>
        <v>-4573</v>
      </c>
      <c r="J36" s="105">
        <f t="shared" si="1"/>
        <v>0</v>
      </c>
      <c r="K36" s="105">
        <f t="shared" si="1"/>
        <v>0</v>
      </c>
      <c r="L36" s="105">
        <f t="shared" si="1"/>
        <v>-124157</v>
      </c>
    </row>
    <row r="37" spans="2:12" ht="13.5" thickBot="1">
      <c r="B37" s="94" t="s">
        <v>71</v>
      </c>
      <c r="C37" s="95"/>
      <c r="D37" s="105">
        <v>0</v>
      </c>
      <c r="E37" s="105">
        <v>0</v>
      </c>
      <c r="F37" s="105">
        <v>0</v>
      </c>
      <c r="G37" s="105">
        <f aca="true" t="shared" si="2" ref="G37:L37">G30+G36</f>
        <v>-4222388</v>
      </c>
      <c r="H37" s="105">
        <f t="shared" si="2"/>
        <v>-119584</v>
      </c>
      <c r="I37" s="105">
        <f t="shared" si="2"/>
        <v>-4573</v>
      </c>
      <c r="J37" s="105">
        <f t="shared" si="2"/>
        <v>0</v>
      </c>
      <c r="K37" s="105">
        <f t="shared" si="2"/>
        <v>65</v>
      </c>
      <c r="L37" s="105">
        <f t="shared" si="2"/>
        <v>-4346480</v>
      </c>
    </row>
    <row r="38" spans="2:12" ht="12.75">
      <c r="B38" s="94"/>
      <c r="C38" s="95"/>
      <c r="D38" s="97"/>
      <c r="E38" s="97"/>
      <c r="F38" s="97"/>
      <c r="G38" s="97"/>
      <c r="H38" s="97"/>
      <c r="I38" s="97"/>
      <c r="J38" s="97"/>
      <c r="K38" s="97"/>
      <c r="L38" s="97"/>
    </row>
    <row r="39" spans="2:12" ht="25.5">
      <c r="B39" s="94" t="s">
        <v>72</v>
      </c>
      <c r="C39" s="95"/>
      <c r="D39" s="97"/>
      <c r="E39" s="97"/>
      <c r="F39" s="97"/>
      <c r="G39" s="97"/>
      <c r="H39" s="97"/>
      <c r="I39" s="97"/>
      <c r="J39" s="97"/>
      <c r="K39" s="97"/>
      <c r="L39" s="97"/>
    </row>
    <row r="40" spans="2:12" ht="26.25" thickBot="1">
      <c r="B40" s="98" t="s">
        <v>73</v>
      </c>
      <c r="C40" s="95"/>
      <c r="D40" s="104"/>
      <c r="E40" s="104"/>
      <c r="F40" s="104">
        <v>91490</v>
      </c>
      <c r="G40" s="104">
        <v>-91490</v>
      </c>
      <c r="H40" s="104"/>
      <c r="I40" s="104"/>
      <c r="J40" s="104"/>
      <c r="K40" s="104"/>
      <c r="L40" s="97">
        <f>SUM(D40:K40)</f>
        <v>0</v>
      </c>
    </row>
    <row r="41" spans="2:12" ht="26.25" thickBot="1">
      <c r="B41" s="108" t="s">
        <v>80</v>
      </c>
      <c r="C41" s="95"/>
      <c r="D41" s="112">
        <f aca="true" t="shared" si="3" ref="D41:L41">D40</f>
        <v>0</v>
      </c>
      <c r="E41" s="112">
        <f t="shared" si="3"/>
        <v>0</v>
      </c>
      <c r="F41" s="112">
        <f t="shared" si="3"/>
        <v>91490</v>
      </c>
      <c r="G41" s="112">
        <f t="shared" si="3"/>
        <v>-91490</v>
      </c>
      <c r="H41" s="112">
        <f t="shared" si="3"/>
        <v>0</v>
      </c>
      <c r="I41" s="112">
        <f t="shared" si="3"/>
        <v>0</v>
      </c>
      <c r="J41" s="112">
        <f t="shared" si="3"/>
        <v>0</v>
      </c>
      <c r="K41" s="112">
        <f t="shared" si="3"/>
        <v>0</v>
      </c>
      <c r="L41" s="112">
        <f t="shared" si="3"/>
        <v>0</v>
      </c>
    </row>
    <row r="42" spans="2:12" ht="12.75">
      <c r="B42" s="98"/>
      <c r="C42" s="95"/>
      <c r="D42" s="109"/>
      <c r="E42" s="109"/>
      <c r="F42" s="109"/>
      <c r="G42" s="109"/>
      <c r="H42" s="109"/>
      <c r="I42" s="109"/>
      <c r="J42" s="109"/>
      <c r="K42" s="109"/>
      <c r="L42" s="117"/>
    </row>
    <row r="43" spans="2:12" ht="12.75">
      <c r="B43" s="108" t="s">
        <v>81</v>
      </c>
      <c r="C43" s="95"/>
      <c r="D43" s="109"/>
      <c r="E43" s="109"/>
      <c r="F43" s="109"/>
      <c r="G43" s="109"/>
      <c r="H43" s="109"/>
      <c r="I43" s="109"/>
      <c r="J43" s="109"/>
      <c r="K43" s="109"/>
      <c r="L43" s="117"/>
    </row>
    <row r="44" spans="2:12" ht="12.75">
      <c r="B44" s="110" t="s">
        <v>104</v>
      </c>
      <c r="C44" s="95"/>
      <c r="D44" s="109"/>
      <c r="E44" s="109"/>
      <c r="F44" s="109"/>
      <c r="G44" s="109"/>
      <c r="H44" s="109"/>
      <c r="I44" s="109"/>
      <c r="J44" s="109"/>
      <c r="K44" s="109">
        <v>-2</v>
      </c>
      <c r="L44" s="97">
        <f>SUM(D44:K44)</f>
        <v>-2</v>
      </c>
    </row>
    <row r="45" spans="2:12" ht="25.5">
      <c r="B45" s="110" t="s">
        <v>82</v>
      </c>
      <c r="C45" s="95"/>
      <c r="D45" s="109"/>
      <c r="E45" s="109"/>
      <c r="F45" s="109"/>
      <c r="G45" s="109"/>
      <c r="H45" s="109"/>
      <c r="I45" s="109"/>
      <c r="J45" s="109"/>
      <c r="K45" s="109">
        <v>-98</v>
      </c>
      <c r="L45" s="97">
        <f>SUM(D45:K45)</f>
        <v>-98</v>
      </c>
    </row>
    <row r="46" spans="2:12" ht="12.75">
      <c r="B46" s="44" t="s">
        <v>122</v>
      </c>
      <c r="D46" s="85"/>
      <c r="E46" s="85"/>
      <c r="F46" s="85">
        <v>-406</v>
      </c>
      <c r="G46" s="85">
        <v>788</v>
      </c>
      <c r="H46" s="85"/>
      <c r="I46" s="85"/>
      <c r="J46" s="85"/>
      <c r="K46" s="85"/>
      <c r="L46" s="85">
        <f>SUM(D46:K46)</f>
        <v>382</v>
      </c>
    </row>
    <row r="47" spans="2:12" ht="13.5" thickBot="1">
      <c r="B47" s="111" t="s">
        <v>83</v>
      </c>
      <c r="C47" s="95"/>
      <c r="D47" s="104">
        <f>SUM(D41:D45)</f>
        <v>0</v>
      </c>
      <c r="E47" s="104">
        <f>SUM(E41:E45)</f>
        <v>0</v>
      </c>
      <c r="F47" s="104">
        <f aca="true" t="shared" si="4" ref="F47:L47">SUM(F41:F46)</f>
        <v>91084</v>
      </c>
      <c r="G47" s="104">
        <f t="shared" si="4"/>
        <v>-90702</v>
      </c>
      <c r="H47" s="104">
        <f t="shared" si="4"/>
        <v>0</v>
      </c>
      <c r="I47" s="104">
        <f t="shared" si="4"/>
        <v>0</v>
      </c>
      <c r="J47" s="104">
        <f t="shared" si="4"/>
        <v>0</v>
      </c>
      <c r="K47" s="104">
        <f t="shared" si="4"/>
        <v>-100</v>
      </c>
      <c r="L47" s="104">
        <f t="shared" si="4"/>
        <v>282</v>
      </c>
    </row>
    <row r="48" spans="2:12" s="44" customFormat="1" ht="13.5" thickBot="1">
      <c r="B48" s="94" t="s">
        <v>105</v>
      </c>
      <c r="C48" s="93"/>
      <c r="D48" s="115">
        <f aca="true" t="shared" si="5" ref="D48:L48">D27+D37+D47</f>
        <v>65517</v>
      </c>
      <c r="E48" s="115">
        <f t="shared" si="5"/>
        <v>129312</v>
      </c>
      <c r="F48" s="115">
        <f t="shared" si="5"/>
        <v>397218</v>
      </c>
      <c r="G48" s="115">
        <f t="shared" si="5"/>
        <v>-4222323</v>
      </c>
      <c r="H48" s="115">
        <f t="shared" si="5"/>
        <v>-112906</v>
      </c>
      <c r="I48" s="115">
        <f t="shared" si="5"/>
        <v>2756</v>
      </c>
      <c r="J48" s="115">
        <f t="shared" si="5"/>
        <v>135</v>
      </c>
      <c r="K48" s="115">
        <f t="shared" si="5"/>
        <v>293</v>
      </c>
      <c r="L48" s="115">
        <f t="shared" si="5"/>
        <v>-3739998</v>
      </c>
    </row>
    <row r="49" spans="2:12" ht="13.5" thickTop="1">
      <c r="B49" s="95"/>
      <c r="C49" s="95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2:12" ht="12.75">
      <c r="B50" s="95"/>
      <c r="C50" s="95"/>
      <c r="D50" s="119"/>
      <c r="E50" s="119"/>
      <c r="F50" s="119"/>
      <c r="G50" s="119"/>
      <c r="H50" s="119"/>
      <c r="I50" s="119"/>
      <c r="J50" s="119"/>
      <c r="K50" s="119"/>
      <c r="L50" s="118"/>
    </row>
    <row r="51" spans="2:12" ht="12.75">
      <c r="B51" s="95"/>
      <c r="C51" s="95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2:12" ht="12.75">
      <c r="B52" s="95"/>
      <c r="C52" s="95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2:12" ht="12.75">
      <c r="B53" s="95"/>
      <c r="C53" s="95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2:12" ht="12.75">
      <c r="B54" s="95"/>
      <c r="C54" s="95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s="90" customFormat="1" ht="12.75">
      <c r="A55" s="126" t="s">
        <v>89</v>
      </c>
      <c r="B55" s="126"/>
      <c r="C55" s="120">
        <v>1</v>
      </c>
      <c r="D55" s="121"/>
      <c r="E55" s="86"/>
      <c r="F55" s="86"/>
      <c r="G55" s="44"/>
      <c r="H55" s="44"/>
      <c r="I55" s="44"/>
      <c r="J55" s="44"/>
      <c r="K55" s="44"/>
      <c r="L55" s="44"/>
    </row>
    <row r="56" spans="1:12" s="90" customFormat="1" ht="12.75">
      <c r="A56" s="126"/>
      <c r="B56" s="126"/>
      <c r="C56" s="122"/>
      <c r="D56" s="123"/>
      <c r="E56" s="87"/>
      <c r="F56" s="87"/>
      <c r="G56" s="44"/>
      <c r="H56" s="44"/>
      <c r="I56" s="44"/>
      <c r="J56" s="44"/>
      <c r="K56" s="44"/>
      <c r="L56" s="44"/>
    </row>
    <row r="57" spans="1:12" s="90" customFormat="1" ht="12.75">
      <c r="A57" s="126"/>
      <c r="B57" s="126"/>
      <c r="C57" s="124">
        <v>2</v>
      </c>
      <c r="D57" s="121"/>
      <c r="E57" s="86"/>
      <c r="F57" s="86"/>
      <c r="G57" s="44"/>
      <c r="H57" s="44"/>
      <c r="I57" s="44"/>
      <c r="J57" s="44"/>
      <c r="K57" s="44"/>
      <c r="L57" s="44"/>
    </row>
    <row r="58" spans="1:12" s="90" customFormat="1" ht="12.75">
      <c r="A58" s="37"/>
      <c r="B58" s="28"/>
      <c r="C58" s="33"/>
      <c r="D58" s="87"/>
      <c r="E58" s="87"/>
      <c r="F58" s="87"/>
      <c r="G58" s="44"/>
      <c r="H58" s="44"/>
      <c r="I58" s="44"/>
      <c r="J58" s="44"/>
      <c r="K58" s="44"/>
      <c r="L58" s="44"/>
    </row>
    <row r="59" spans="1:12" s="90" customFormat="1" ht="12.75">
      <c r="A59" s="126" t="s">
        <v>107</v>
      </c>
      <c r="B59" s="126"/>
      <c r="C59" s="125"/>
      <c r="D59" s="121"/>
      <c r="E59" s="86"/>
      <c r="F59" s="86"/>
      <c r="G59" s="44"/>
      <c r="H59" s="44"/>
      <c r="I59" s="44"/>
      <c r="J59" s="44"/>
      <c r="K59" s="44"/>
      <c r="L59" s="44"/>
    </row>
  </sheetData>
  <sheetProtection/>
  <mergeCells count="11">
    <mergeCell ref="A59:B59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55:B57"/>
  </mergeCells>
  <printOptions/>
  <pageMargins left="0.19" right="0.17" top="0.25" bottom="0.34" header="0.17" footer="0.21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Corp. Commercial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ikamburov</dc:creator>
  <cp:keywords/>
  <dc:description/>
  <cp:lastModifiedBy>HP</cp:lastModifiedBy>
  <cp:lastPrinted>2015-02-28T07:46:40Z</cp:lastPrinted>
  <dcterms:created xsi:type="dcterms:W3CDTF">2014-04-10T11:53:36Z</dcterms:created>
  <dcterms:modified xsi:type="dcterms:W3CDTF">2015-03-04T09:49:08Z</dcterms:modified>
  <cp:category/>
  <cp:version/>
  <cp:contentType/>
  <cp:contentStatus/>
</cp:coreProperties>
</file>