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755" windowWidth="14940" windowHeight="720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fullCalcOnLoad="1"/>
</workbook>
</file>

<file path=xl/sharedStrings.xml><?xml version="1.0" encoding="utf-8"?>
<sst xmlns="http://schemas.openxmlformats.org/spreadsheetml/2006/main" count="204" uniqueCount="173">
  <si>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</si>
  <si>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</si>
  <si>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</si>
  <si>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</si>
  <si>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</si>
  <si>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</si>
  <si>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</si>
  <si>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</si>
  <si>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</si>
  <si>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</si>
  <si>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</si>
  <si>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</si>
  <si>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</si>
  <si>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</si>
  <si>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</si>
  <si>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</si>
  <si>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</si>
  <si>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</si>
  <si>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</si>
  <si>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</si>
  <si>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</si>
  <si>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</si>
  <si>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</si>
  <si>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</si>
  <si>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</si>
  <si>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</si>
  <si>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</si>
  <si>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</si>
  <si>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</si>
  <si>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</si>
  <si>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</si>
  <si>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</si>
  <si>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</si>
  <si>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</si>
  <si>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</si>
  <si>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</si>
  <si>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</si>
  <si>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</si>
  <si>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</si>
  <si>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</si>
  <si>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</si>
  <si>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</si>
  <si>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</si>
  <si>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</si>
  <si>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</si>
  <si>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</si>
  <si>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</si>
  <si>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</si>
  <si>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</si>
  <si>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</si>
  <si>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</si>
  <si>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</si>
  <si>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</si>
  <si>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</si>
  <si>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</si>
  <si>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</si>
  <si>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</si>
  <si>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</si>
  <si>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</si>
  <si>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</si>
  <si>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</si>
  <si>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</si>
  <si>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</si>
  <si>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</si>
  <si>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</si>
  <si>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</si>
  <si>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</si>
  <si>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</si>
  <si>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</si>
  <si>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</si>
  <si>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</si>
  <si>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</si>
  <si>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</si>
  <si>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</si>
  <si>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</si>
  <si>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</si>
  <si>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</si>
  <si>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</si>
  <si>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КОНСОЛИДИРАН  ОТЧЕТ ЗА ПАРИЧНИТЕ ПОТОЦИ ПО ПРЕКИЯ МЕТОД</t>
  </si>
  <si>
    <t>Постъпления от клиенти</t>
  </si>
  <si>
    <t>Плащания по лизингови договори</t>
  </si>
  <si>
    <t>Изплащане на лихви, такси и комисионни</t>
  </si>
  <si>
    <t xml:space="preserve"> КОНСОЛИДИРАН ОТЧЕТ  ЗА ИЗМЕНЕНИЯТА В СОБСТВЕНИЯ 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</si>
  <si>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</si>
  <si>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</si>
  <si>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</si>
  <si>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</si>
  <si>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</si>
  <si>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</si>
  <si>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</si>
  <si>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</si>
  <si>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</si>
  <si>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</si>
  <si>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</si>
  <si>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</si>
  <si>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</si>
  <si>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</si>
  <si>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</si>
  <si>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</si>
  <si>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</si>
  <si>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</si>
  <si>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</si>
  <si>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</si>
  <si>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</si>
  <si>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</si>
  <si>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</si>
  <si>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</si>
  <si>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</si>
  <si>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</si>
  <si>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</si>
  <si>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</si>
  <si>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</si>
  <si>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</si>
  <si>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</si>
  <si>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</si>
  <si>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</si>
  <si>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Пасиви по отсрочени данъци</t>
  </si>
  <si>
    <t>Хидрaвлични елементи  и системи АД</t>
  </si>
  <si>
    <t>Славяна АД</t>
  </si>
  <si>
    <t>Фазан АД</t>
  </si>
  <si>
    <t>Елхим Искра АД</t>
  </si>
  <si>
    <t>СПХ Транс ООД</t>
  </si>
  <si>
    <t>М+С Хидравлик АД</t>
  </si>
  <si>
    <t>Българска роза АД</t>
  </si>
  <si>
    <t>Лизингова компания АД</t>
  </si>
  <si>
    <t>Хидравлични елементи и системи АД</t>
  </si>
  <si>
    <t>Птици и птичи продукти АД</t>
  </si>
  <si>
    <t>Интернешънъл Асет Банк АД</t>
  </si>
  <si>
    <t>II. Инвестиции в асоциирани предприятия</t>
  </si>
  <si>
    <t xml:space="preserve">Боряна АД </t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</si>
  <si>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</si>
  <si>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</si>
  <si>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</si>
  <si>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</si>
  <si>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</si>
  <si>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</si>
  <si>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</si>
  <si>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</si>
  <si>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 xml:space="preserve">ЗАД Асет иншурънс АД  </t>
  </si>
  <si>
    <t>Други постъпления /плащания от инвестиционна дейност</t>
  </si>
  <si>
    <t>Неконтролиращо участие</t>
  </si>
  <si>
    <t>Печалба, отнасяща се към:</t>
  </si>
  <si>
    <t>Притежателите на собствения капитал на дружеството-майка</t>
  </si>
  <si>
    <t xml:space="preserve"> </t>
  </si>
  <si>
    <t>Предоставени заеми</t>
  </si>
  <si>
    <t xml:space="preserve">Други вземания </t>
  </si>
  <si>
    <t>Други приходи</t>
  </si>
  <si>
    <t>Приходи от дивиденти</t>
  </si>
  <si>
    <t>Получени дивиденти от инвестиции</t>
  </si>
  <si>
    <t>Разпределение на печалбата за дивиденти</t>
  </si>
  <si>
    <t>Други разпределения на печалбата</t>
  </si>
  <si>
    <t>Постъпления от продажба на инвестиции</t>
  </si>
  <si>
    <t>Последващи оценки на финансови активи и инструменти</t>
  </si>
  <si>
    <t>III. Инвестиции в други предприятия</t>
  </si>
  <si>
    <t>Обща сума (I+II+III):</t>
  </si>
  <si>
    <t>Покупка на инвестиции</t>
  </si>
  <si>
    <t>Медицински център “Център за превенция на здравето” ООД</t>
  </si>
  <si>
    <t>Задължения към персонала при пенсиониране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</si>
  <si>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10)</t>
    </r>
  </si>
  <si>
    <t>Разходи за възнаграждения</t>
  </si>
  <si>
    <t xml:space="preserve">                                             Съставител: Кремена Дюлгерова</t>
  </si>
  <si>
    <t>Ръководител: Васил Велев</t>
  </si>
  <si>
    <t>Съставител: Кремена Дюлгерова</t>
  </si>
  <si>
    <t>Други постъпления/плащания за финансова дейност</t>
  </si>
  <si>
    <t xml:space="preserve">             Ръководител: Васил Велев</t>
  </si>
  <si>
    <t>към 31.12.2017 г.</t>
  </si>
  <si>
    <t>към  31.12.2017 г.</t>
  </si>
  <si>
    <t>Винпром АД</t>
  </si>
  <si>
    <t>Дионисий АД</t>
  </si>
  <si>
    <t>Устрем ООД</t>
  </si>
  <si>
    <t>Положителна репутация</t>
  </si>
  <si>
    <t>Дата на съставяне: 24.04.2018 г.</t>
  </si>
  <si>
    <t>Плащания при обратно придобиване на ценни книжа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</si>
</sst>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_);_(* \(#,##0\);_(* &quot;-&quot;\2_);_(@_)"/>
    <numFmt numFmtId="174" formatCode="[$-402]dd\ mmmm\ yyyy\ &quot;г.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name val="Timok"/>
      <family val="0"/>
    </font>
    <font>
      <sz val="10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rgb="FFC28F00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medium">
        <color rgb="FFC28F00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>
        <color indexed="63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thin">
        <color rgb="FFC28F00"/>
      </bottom>
    </border>
    <border>
      <left style="thin">
        <color rgb="FFC28F00"/>
      </left>
      <right/>
      <top style="thin">
        <color rgb="FFC28F00"/>
      </top>
      <bottom style="thin">
        <color rgb="FFC28F00"/>
      </bottom>
    </border>
    <border>
      <left/>
      <right/>
      <top style="thin">
        <color rgb="FFC28F00"/>
      </top>
      <bottom style="thin">
        <color rgb="FFC28F00"/>
      </bottom>
    </border>
    <border>
      <left/>
      <right style="thin">
        <color rgb="FFC28F00"/>
      </right>
      <top style="thin">
        <color rgb="FFC28F00"/>
      </top>
      <bottom style="thin">
        <color rgb="FFC28F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62" applyFont="1" applyAlignment="1" applyProtection="1">
      <alignment wrapText="1"/>
      <protection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5" fillId="0" borderId="0" xfId="62" applyFont="1" applyBorder="1" applyAlignment="1" applyProtection="1">
      <alignment wrapText="1"/>
      <protection/>
    </xf>
    <xf numFmtId="1" fontId="5" fillId="33" borderId="0" xfId="62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/>
    </xf>
    <xf numFmtId="0" fontId="5" fillId="0" borderId="0" xfId="62" applyFont="1" applyAlignment="1" applyProtection="1">
      <alignment vertical="top" wrapText="1"/>
      <protection/>
    </xf>
    <xf numFmtId="1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2" applyFont="1" applyFill="1" applyAlignment="1" applyProtection="1">
      <alignment wrapText="1"/>
      <protection/>
    </xf>
    <xf numFmtId="0" fontId="8" fillId="0" borderId="0" xfId="62" applyFont="1" applyAlignment="1" applyProtection="1">
      <alignment horizontal="center" wrapText="1"/>
      <protection locked="0"/>
    </xf>
    <xf numFmtId="0" fontId="9" fillId="0" borderId="0" xfId="62" applyFont="1" applyAlignment="1" applyProtection="1">
      <alignment wrapText="1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Alignment="1">
      <alignment/>
      <protection/>
    </xf>
    <xf numFmtId="3" fontId="6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0" fillId="34" borderId="0" xfId="61" applyFont="1" applyFill="1" applyBorder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7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7" fillId="0" borderId="0" xfId="61" applyFont="1" applyAlignment="1">
      <alignment vertical="top"/>
      <protection/>
    </xf>
    <xf numFmtId="0" fontId="6" fillId="0" borderId="0" xfId="63" applyFont="1" applyBorder="1" applyAlignment="1">
      <alignment vertical="center" wrapText="1"/>
      <protection/>
    </xf>
    <xf numFmtId="3" fontId="7" fillId="0" borderId="0" xfId="63" applyNumberFormat="1" applyFont="1" applyBorder="1" applyAlignment="1" applyProtection="1">
      <alignment horizontal="right" vertical="center"/>
      <protection locked="0"/>
    </xf>
    <xf numFmtId="0" fontId="6" fillId="0" borderId="0" xfId="63" applyFont="1" applyBorder="1" applyAlignment="1">
      <alignment vertical="center"/>
      <protection/>
    </xf>
    <xf numFmtId="3" fontId="6" fillId="0" borderId="0" xfId="63" applyNumberFormat="1" applyFont="1" applyBorder="1" applyAlignment="1">
      <alignment vertical="center" wrapText="1"/>
      <protection/>
    </xf>
    <xf numFmtId="3" fontId="6" fillId="0" borderId="0" xfId="63" applyNumberFormat="1" applyFont="1" applyBorder="1" applyAlignment="1">
      <alignment vertical="center"/>
      <protection/>
    </xf>
    <xf numFmtId="0" fontId="7" fillId="0" borderId="0" xfId="63" applyNumberFormat="1" applyFont="1" applyBorder="1" applyAlignment="1" applyProtection="1">
      <alignment vertical="center"/>
      <protection locked="0"/>
    </xf>
    <xf numFmtId="1" fontId="6" fillId="0" borderId="0" xfId="61" applyNumberFormat="1" applyFont="1" applyBorder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0" xfId="61" applyFont="1" applyBorder="1" applyAlignment="1">
      <alignment/>
      <protection/>
    </xf>
    <xf numFmtId="0" fontId="12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6" fillId="0" borderId="0" xfId="59" applyFont="1" applyBorder="1" applyAlignment="1">
      <alignment vertical="justify"/>
      <protection/>
    </xf>
    <xf numFmtId="3" fontId="6" fillId="0" borderId="0" xfId="60" applyNumberFormat="1" applyFont="1">
      <alignment/>
      <protection/>
    </xf>
    <xf numFmtId="0" fontId="6" fillId="0" borderId="0" xfId="64" applyFont="1">
      <alignment/>
      <protection/>
    </xf>
    <xf numFmtId="0" fontId="7" fillId="0" borderId="0" xfId="64" applyFont="1" applyAlignment="1">
      <alignment horizontal="center" wrapText="1"/>
      <protection/>
    </xf>
    <xf numFmtId="0" fontId="7" fillId="0" borderId="0" xfId="64" applyFont="1">
      <alignment/>
      <protection/>
    </xf>
    <xf numFmtId="0" fontId="7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Alignment="1">
      <alignment vertical="top" wrapText="1"/>
      <protection/>
    </xf>
    <xf numFmtId="0" fontId="7" fillId="0" borderId="0" xfId="64" applyFont="1" applyBorder="1" applyAlignment="1">
      <alignment horizontal="left" vertical="top" wrapText="1"/>
      <protection/>
    </xf>
    <xf numFmtId="0" fontId="7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64" applyFont="1" applyBorder="1" applyAlignment="1" applyProtection="1">
      <alignment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4" applyFont="1" applyProtection="1">
      <alignment/>
      <protection locked="0"/>
    </xf>
    <xf numFmtId="1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4" applyFont="1" applyAlignment="1">
      <alignment wrapText="1"/>
      <protection/>
    </xf>
    <xf numFmtId="0" fontId="6" fillId="0" borderId="0" xfId="61" applyFont="1" applyAlignment="1" applyProtection="1">
      <alignment horizontal="center" vertical="top" wrapText="1"/>
      <protection locked="0"/>
    </xf>
    <xf numFmtId="0" fontId="5" fillId="0" borderId="0" xfId="62" applyFont="1" applyFill="1" applyBorder="1" applyAlignment="1" applyProtection="1">
      <alignment horizontal="right" vertical="center" wrapText="1"/>
      <protection locked="0"/>
    </xf>
    <xf numFmtId="3" fontId="5" fillId="0" borderId="0" xfId="62" applyNumberFormat="1" applyFont="1" applyBorder="1" applyAlignment="1" applyProtection="1">
      <alignment horizontal="right" wrapText="1"/>
      <protection locked="0"/>
    </xf>
    <xf numFmtId="0" fontId="5" fillId="0" borderId="0" xfId="62" applyFont="1" applyAlignment="1">
      <alignment horizontal="right" wrapText="1"/>
      <protection/>
    </xf>
    <xf numFmtId="0" fontId="4" fillId="0" borderId="0" xfId="64" applyFont="1" applyAlignment="1">
      <alignment horizontal="center" vertical="center" wrapText="1"/>
      <protection/>
    </xf>
    <xf numFmtId="0" fontId="4" fillId="0" borderId="0" xfId="60" applyFont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top"/>
      <protection/>
    </xf>
    <xf numFmtId="3" fontId="5" fillId="0" borderId="0" xfId="61" applyNumberFormat="1" applyFont="1" applyAlignment="1" applyProtection="1">
      <alignment horizontal="left" vertical="top" wrapText="1"/>
      <protection locked="0"/>
    </xf>
    <xf numFmtId="3" fontId="5" fillId="0" borderId="0" xfId="61" applyNumberFormat="1" applyFont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15" fillId="0" borderId="0" xfId="63" applyFont="1" applyBorder="1" applyAlignment="1" applyProtection="1">
      <alignment horizontal="right" vertical="center" wrapText="1"/>
      <protection/>
    </xf>
    <xf numFmtId="3" fontId="5" fillId="0" borderId="0" xfId="63" applyNumberFormat="1" applyFont="1" applyBorder="1" applyAlignment="1" applyProtection="1">
      <alignment horizontal="center" vertical="center" wrapText="1"/>
      <protection/>
    </xf>
    <xf numFmtId="3" fontId="4" fillId="33" borderId="0" xfId="63" applyNumberFormat="1" applyFont="1" applyFill="1" applyBorder="1" applyAlignment="1" applyProtection="1">
      <alignment vertical="center" wrapText="1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vertical="top" wrapText="1"/>
      <protection locked="0"/>
    </xf>
    <xf numFmtId="0" fontId="5" fillId="0" borderId="0" xfId="61" applyFont="1" applyBorder="1" applyAlignment="1">
      <alignment vertical="top"/>
      <protection/>
    </xf>
    <xf numFmtId="3" fontId="5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0" applyFont="1">
      <alignment/>
      <protection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7" fillId="0" borderId="0" xfId="63" applyFont="1" applyBorder="1" applyAlignment="1">
      <alignment vertical="center"/>
      <protection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3" fontId="5" fillId="0" borderId="0" xfId="61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center" vertical="top"/>
      <protection/>
    </xf>
    <xf numFmtId="0" fontId="10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8" fillId="0" borderId="0" xfId="64" applyFont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0" fontId="6" fillId="0" borderId="0" xfId="0" applyFont="1" applyBorder="1" applyAlignment="1">
      <alignment vertical="top" wrapText="1"/>
    </xf>
    <xf numFmtId="172" fontId="11" fillId="0" borderId="0" xfId="0" applyNumberFormat="1" applyFont="1" applyBorder="1" applyAlignment="1">
      <alignment horizontal="right" vertical="top" wrapText="1"/>
    </xf>
    <xf numFmtId="3" fontId="5" fillId="0" borderId="0" xfId="61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0" borderId="11" xfId="61" applyFont="1" applyBorder="1" applyAlignment="1" applyProtection="1">
      <alignment horizontal="left" vertical="center"/>
      <protection/>
    </xf>
    <xf numFmtId="14" fontId="6" fillId="0" borderId="11" xfId="61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 horizontal="justify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justify" vertical="top" wrapText="1"/>
    </xf>
    <xf numFmtId="3" fontId="10" fillId="0" borderId="1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10" fillId="0" borderId="14" xfId="0" applyFont="1" applyBorder="1" applyAlignment="1">
      <alignment vertical="top" wrapText="1"/>
    </xf>
    <xf numFmtId="2" fontId="10" fillId="0" borderId="14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 horizontal="right" vertical="top" wrapText="1"/>
    </xf>
    <xf numFmtId="0" fontId="6" fillId="0" borderId="11" xfId="62" applyFont="1" applyBorder="1" applyAlignment="1" applyProtection="1">
      <alignment vertical="top" wrapText="1"/>
      <protection/>
    </xf>
    <xf numFmtId="0" fontId="6" fillId="0" borderId="15" xfId="62" applyFont="1" applyBorder="1" applyAlignment="1" applyProtection="1">
      <alignment vertical="top" wrapText="1"/>
      <protection/>
    </xf>
    <xf numFmtId="172" fontId="11" fillId="0" borderId="15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172" fontId="10" fillId="0" borderId="16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2" fontId="11" fillId="0" borderId="16" xfId="0" applyNumberFormat="1" applyFont="1" applyBorder="1" applyAlignment="1">
      <alignment horizontal="right" vertical="top" wrapText="1"/>
    </xf>
    <xf numFmtId="0" fontId="5" fillId="0" borderId="11" xfId="64" applyFont="1" applyBorder="1" applyAlignment="1">
      <alignment horizontal="center" wrapText="1"/>
      <protection/>
    </xf>
    <xf numFmtId="0" fontId="5" fillId="0" borderId="11" xfId="64" applyFont="1" applyBorder="1" applyAlignment="1">
      <alignment horizontal="centerContinuous" wrapText="1"/>
      <protection/>
    </xf>
    <xf numFmtId="0" fontId="7" fillId="33" borderId="11" xfId="64" applyFont="1" applyFill="1" applyBorder="1" applyAlignment="1">
      <alignment wrapText="1"/>
      <protection/>
    </xf>
    <xf numFmtId="3" fontId="7" fillId="33" borderId="11" xfId="64" applyNumberFormat="1" applyFont="1" applyFill="1" applyBorder="1" applyAlignment="1" applyProtection="1">
      <alignment/>
      <protection/>
    </xf>
    <xf numFmtId="3" fontId="7" fillId="33" borderId="11" xfId="64" applyNumberFormat="1" applyFont="1" applyFill="1" applyBorder="1" applyAlignment="1" applyProtection="1">
      <alignment/>
      <protection locked="0"/>
    </xf>
    <xf numFmtId="173" fontId="6" fillId="33" borderId="11" xfId="64" applyNumberFormat="1" applyFont="1" applyFill="1" applyBorder="1" applyAlignment="1" applyProtection="1">
      <alignment/>
      <protection locked="0"/>
    </xf>
    <xf numFmtId="173" fontId="6" fillId="33" borderId="11" xfId="64" applyNumberFormat="1" applyFont="1" applyFill="1" applyBorder="1" applyAlignment="1" applyProtection="1">
      <alignment/>
      <protection/>
    </xf>
    <xf numFmtId="0" fontId="6" fillId="33" borderId="11" xfId="64" applyFont="1" applyFill="1" applyBorder="1" applyAlignment="1">
      <alignment wrapText="1"/>
      <protection/>
    </xf>
    <xf numFmtId="3" fontId="6" fillId="33" borderId="11" xfId="64" applyNumberFormat="1" applyFont="1" applyFill="1" applyBorder="1" applyAlignment="1" applyProtection="1">
      <alignment/>
      <protection locked="0"/>
    </xf>
    <xf numFmtId="173" fontId="7" fillId="33" borderId="11" xfId="64" applyNumberFormat="1" applyFont="1" applyFill="1" applyBorder="1" applyAlignment="1" applyProtection="1">
      <alignment/>
      <protection locked="0"/>
    </xf>
    <xf numFmtId="0" fontId="6" fillId="0" borderId="11" xfId="58" applyFont="1" applyBorder="1" applyAlignment="1">
      <alignment horizontal="left" vertical="center" wrapText="1"/>
      <protection/>
    </xf>
    <xf numFmtId="3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2" fontId="6" fillId="33" borderId="11" xfId="58" applyNumberFormat="1" applyFont="1" applyFill="1" applyBorder="1" applyAlignment="1">
      <alignment horizontal="right" vertical="center" wrapText="1"/>
      <protection/>
    </xf>
    <xf numFmtId="0" fontId="13" fillId="0" borderId="11" xfId="58" applyFont="1" applyBorder="1" applyAlignment="1">
      <alignment horizontal="right" vertical="center" wrapText="1"/>
      <protection/>
    </xf>
    <xf numFmtId="3" fontId="6" fillId="33" borderId="11" xfId="58" applyNumberFormat="1" applyFont="1" applyFill="1" applyBorder="1" applyAlignment="1">
      <alignment horizontal="right" vertical="center" wrapText="1"/>
      <protection/>
    </xf>
    <xf numFmtId="4" fontId="6" fillId="33" borderId="11" xfId="58" applyNumberFormat="1" applyFont="1" applyFill="1" applyBorder="1" applyAlignment="1">
      <alignment horizontal="right" vertical="center" wrapText="1"/>
      <protection/>
    </xf>
    <xf numFmtId="1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8" applyFont="1" applyBorder="1" applyAlignment="1">
      <alignment horizontal="left" vertical="center" wrapText="1"/>
      <protection/>
    </xf>
    <xf numFmtId="172" fontId="6" fillId="0" borderId="11" xfId="0" applyNumberFormat="1" applyFont="1" applyBorder="1" applyAlignment="1">
      <alignment wrapText="1"/>
    </xf>
    <xf numFmtId="0" fontId="10" fillId="34" borderId="17" xfId="61" applyFont="1" applyFill="1" applyBorder="1" applyAlignment="1" applyProtection="1">
      <alignment horizontal="left" wrapText="1"/>
      <protection/>
    </xf>
    <xf numFmtId="0" fontId="10" fillId="34" borderId="18" xfId="61" applyFont="1" applyFill="1" applyBorder="1" applyAlignment="1" applyProtection="1">
      <alignment horizontal="left" wrapText="1"/>
      <protection/>
    </xf>
    <xf numFmtId="0" fontId="10" fillId="34" borderId="19" xfId="61" applyFont="1" applyFill="1" applyBorder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center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8" fillId="0" borderId="0" xfId="64" applyFont="1" applyAlignment="1">
      <alignment horizontal="center" vertical="center" wrapText="1"/>
      <protection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7" fillId="0" borderId="0" xfId="63" applyNumberFormat="1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4" applyFont="1" applyAlignment="1">
      <alignment horizontal="center" wrapText="1"/>
      <protection/>
    </xf>
    <xf numFmtId="0" fontId="7" fillId="0" borderId="18" xfId="58" applyFont="1" applyBorder="1" applyAlignment="1">
      <alignment horizontal="left" vertical="center" wrapText="1"/>
      <protection/>
    </xf>
    <xf numFmtId="49" fontId="7" fillId="0" borderId="0" xfId="58" applyNumberFormat="1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justify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s="46" customFormat="1" ht="36" customHeight="1">
      <c r="A1" s="153" t="s">
        <v>39</v>
      </c>
      <c r="B1" s="153"/>
      <c r="C1" s="153"/>
    </row>
    <row r="2" spans="1:3" ht="15.75">
      <c r="A2" s="152" t="s">
        <v>110</v>
      </c>
      <c r="B2" s="152"/>
      <c r="C2" s="152"/>
    </row>
    <row r="3" spans="1:3" ht="15">
      <c r="A3" s="151" t="s">
        <v>165</v>
      </c>
      <c r="B3" s="151"/>
      <c r="C3" s="151"/>
    </row>
    <row r="4" spans="1:3" ht="15.75">
      <c r="A4" s="29"/>
      <c r="B4" s="30"/>
      <c r="C4" s="63" t="s">
        <v>0</v>
      </c>
    </row>
    <row r="5" spans="1:3" ht="16.5" customHeight="1">
      <c r="A5" s="102" t="s">
        <v>1</v>
      </c>
      <c r="B5" s="103">
        <v>43100</v>
      </c>
      <c r="C5" s="103">
        <v>42735</v>
      </c>
    </row>
    <row r="6" spans="1:3" s="31" customFormat="1" ht="15.75">
      <c r="A6" s="148" t="s">
        <v>92</v>
      </c>
      <c r="B6" s="149"/>
      <c r="C6" s="150"/>
    </row>
    <row r="7" spans="1:3" s="31" customFormat="1" ht="6.75" customHeight="1">
      <c r="A7" s="23"/>
      <c r="B7" s="23"/>
      <c r="C7" s="23"/>
    </row>
    <row r="8" spans="1:3" s="15" customFormat="1" ht="15">
      <c r="A8" s="104" t="s">
        <v>83</v>
      </c>
      <c r="B8" s="105">
        <v>5084</v>
      </c>
      <c r="C8" s="105">
        <v>4821</v>
      </c>
    </row>
    <row r="9" spans="1:3" s="15" customFormat="1" ht="15">
      <c r="A9" s="104" t="s">
        <v>84</v>
      </c>
      <c r="B9" s="105">
        <v>22387</v>
      </c>
      <c r="C9" s="105">
        <v>21948</v>
      </c>
    </row>
    <row r="10" spans="1:3" s="15" customFormat="1" ht="15">
      <c r="A10" s="104" t="s">
        <v>85</v>
      </c>
      <c r="B10" s="105">
        <v>29826</v>
      </c>
      <c r="C10" s="105">
        <v>28410</v>
      </c>
    </row>
    <row r="11" spans="1:3" s="15" customFormat="1" ht="15">
      <c r="A11" s="104" t="s">
        <v>86</v>
      </c>
      <c r="B11" s="105">
        <v>5886</v>
      </c>
      <c r="C11" s="105">
        <v>5339</v>
      </c>
    </row>
    <row r="12" spans="1:3" s="15" customFormat="1" ht="15">
      <c r="A12" s="104" t="s">
        <v>87</v>
      </c>
      <c r="B12" s="105">
        <v>988</v>
      </c>
      <c r="C12" s="105">
        <v>1052</v>
      </c>
    </row>
    <row r="13" spans="1:3" s="15" customFormat="1" ht="15">
      <c r="A13" s="104" t="s">
        <v>88</v>
      </c>
      <c r="B13" s="105">
        <v>806</v>
      </c>
      <c r="C13" s="105">
        <v>841</v>
      </c>
    </row>
    <row r="14" spans="1:3" s="15" customFormat="1" ht="15">
      <c r="A14" s="104" t="s">
        <v>89</v>
      </c>
      <c r="B14" s="105">
        <v>7504</v>
      </c>
      <c r="C14" s="105">
        <v>7819</v>
      </c>
    </row>
    <row r="15" spans="1:3" s="15" customFormat="1" ht="15">
      <c r="A15" s="104" t="s">
        <v>90</v>
      </c>
      <c r="B15" s="105">
        <v>582</v>
      </c>
      <c r="C15" s="105">
        <v>185</v>
      </c>
    </row>
    <row r="16" spans="1:3" s="15" customFormat="1" ht="15">
      <c r="A16" s="104" t="s">
        <v>47</v>
      </c>
      <c r="B16" s="105">
        <v>970</v>
      </c>
      <c r="C16" s="105">
        <v>962</v>
      </c>
    </row>
    <row r="17" spans="1:3" s="15" customFormat="1" ht="15">
      <c r="A17" s="104" t="s">
        <v>170</v>
      </c>
      <c r="B17" s="105">
        <v>611</v>
      </c>
      <c r="C17" s="105"/>
    </row>
    <row r="18" spans="1:3" s="15" customFormat="1" ht="15">
      <c r="A18" s="104" t="s">
        <v>12</v>
      </c>
      <c r="B18" s="105">
        <v>17792</v>
      </c>
      <c r="C18" s="105">
        <v>16390</v>
      </c>
    </row>
    <row r="19" spans="1:3" s="15" customFormat="1" ht="15">
      <c r="A19" s="106" t="s">
        <v>115</v>
      </c>
      <c r="B19" s="105">
        <v>86</v>
      </c>
      <c r="C19" s="105">
        <v>86</v>
      </c>
    </row>
    <row r="20" spans="1:3" s="15" customFormat="1" ht="15">
      <c r="A20" s="106" t="s">
        <v>145</v>
      </c>
      <c r="B20" s="105">
        <v>1613</v>
      </c>
      <c r="C20" s="105">
        <v>2013</v>
      </c>
    </row>
    <row r="21" spans="1:3" s="15" customFormat="1" ht="15">
      <c r="A21" s="107" t="s">
        <v>112</v>
      </c>
      <c r="B21" s="105">
        <v>208</v>
      </c>
      <c r="C21" s="105">
        <v>186</v>
      </c>
    </row>
    <row r="22" spans="1:3" s="15" customFormat="1" ht="16.5" thickBot="1">
      <c r="A22" s="109" t="s">
        <v>94</v>
      </c>
      <c r="B22" s="110">
        <f>SUM(B8:B21)</f>
        <v>94343</v>
      </c>
      <c r="C22" s="110">
        <f>SUM(C8:C21)</f>
        <v>90052</v>
      </c>
    </row>
    <row r="23" spans="1:3" s="15" customFormat="1" ht="6" customHeight="1">
      <c r="A23" s="18"/>
      <c r="B23" s="19"/>
      <c r="C23" s="19"/>
    </row>
    <row r="24" spans="1:3" s="15" customFormat="1" ht="15.75">
      <c r="A24" s="148" t="s">
        <v>93</v>
      </c>
      <c r="B24" s="149"/>
      <c r="C24" s="150"/>
    </row>
    <row r="25" spans="1:3" s="15" customFormat="1" ht="15">
      <c r="A25" s="104" t="s">
        <v>48</v>
      </c>
      <c r="B25" s="105">
        <v>18858</v>
      </c>
      <c r="C25" s="105">
        <v>16014</v>
      </c>
    </row>
    <row r="26" spans="1:3" s="15" customFormat="1" ht="15">
      <c r="A26" s="104" t="s">
        <v>49</v>
      </c>
      <c r="B26" s="105">
        <v>7095</v>
      </c>
      <c r="C26" s="105">
        <v>5305</v>
      </c>
    </row>
    <row r="27" spans="1:3" s="15" customFormat="1" ht="15">
      <c r="A27" s="104" t="s">
        <v>50</v>
      </c>
      <c r="B27" s="105">
        <v>804</v>
      </c>
      <c r="C27" s="105">
        <v>693</v>
      </c>
    </row>
    <row r="28" spans="1:3" s="15" customFormat="1" ht="15">
      <c r="A28" s="104" t="s">
        <v>51</v>
      </c>
      <c r="B28" s="105">
        <v>10651</v>
      </c>
      <c r="C28" s="105">
        <v>9261</v>
      </c>
    </row>
    <row r="29" spans="1:3" s="15" customFormat="1" ht="15">
      <c r="A29" s="104" t="s">
        <v>52</v>
      </c>
      <c r="B29" s="105">
        <v>27342</v>
      </c>
      <c r="C29" s="105">
        <v>21072</v>
      </c>
    </row>
    <row r="30" spans="1:3" s="15" customFormat="1" ht="15">
      <c r="A30" s="104" t="s">
        <v>53</v>
      </c>
      <c r="B30" s="105">
        <v>3881</v>
      </c>
      <c r="C30" s="105">
        <v>1590</v>
      </c>
    </row>
    <row r="31" spans="1:3" s="15" customFormat="1" ht="15">
      <c r="A31" s="104" t="s">
        <v>102</v>
      </c>
      <c r="B31" s="105">
        <v>9001</v>
      </c>
      <c r="C31" s="105">
        <v>4372</v>
      </c>
    </row>
    <row r="32" spans="1:3" s="15" customFormat="1" ht="15">
      <c r="A32" s="104" t="s">
        <v>54</v>
      </c>
      <c r="B32" s="105">
        <v>53</v>
      </c>
      <c r="C32" s="105">
        <v>14</v>
      </c>
    </row>
    <row r="33" spans="1:3" s="15" customFormat="1" ht="15">
      <c r="A33" s="104" t="s">
        <v>13</v>
      </c>
      <c r="B33" s="105">
        <v>1459</v>
      </c>
      <c r="C33" s="105">
        <v>1131</v>
      </c>
    </row>
    <row r="34" spans="1:3" s="15" customFormat="1" ht="15">
      <c r="A34" s="104" t="s">
        <v>55</v>
      </c>
      <c r="B34" s="105">
        <v>2293</v>
      </c>
      <c r="C34" s="105">
        <v>2893</v>
      </c>
    </row>
    <row r="35" spans="1:3" s="15" customFormat="1" ht="15">
      <c r="A35" s="104" t="s">
        <v>105</v>
      </c>
      <c r="B35" s="105">
        <v>1703</v>
      </c>
      <c r="C35" s="105">
        <v>1685</v>
      </c>
    </row>
    <row r="36" spans="1:3" s="15" customFormat="1" ht="15">
      <c r="A36" s="104" t="s">
        <v>14</v>
      </c>
      <c r="B36" s="105">
        <v>28666</v>
      </c>
      <c r="C36" s="105">
        <v>39120</v>
      </c>
    </row>
    <row r="37" spans="1:3" s="15" customFormat="1" ht="15">
      <c r="A37" s="104" t="s">
        <v>15</v>
      </c>
      <c r="B37" s="105">
        <v>246</v>
      </c>
      <c r="C37" s="105">
        <v>247</v>
      </c>
    </row>
    <row r="38" spans="1:3" s="15" customFormat="1" ht="16.5" thickBot="1">
      <c r="A38" s="109" t="s">
        <v>95</v>
      </c>
      <c r="B38" s="110">
        <f>SUM(B25:B37)</f>
        <v>112052</v>
      </c>
      <c r="C38" s="110">
        <f>SUM(C25:C37)</f>
        <v>103397</v>
      </c>
    </row>
    <row r="39" spans="1:3" s="15" customFormat="1" ht="16.5" thickBot="1">
      <c r="A39" s="111" t="s">
        <v>91</v>
      </c>
      <c r="B39" s="112">
        <f>B22+B38</f>
        <v>206395</v>
      </c>
      <c r="C39" s="112">
        <f>C22+C38</f>
        <v>193449</v>
      </c>
    </row>
    <row r="40" spans="1:3" s="15" customFormat="1" ht="9" customHeight="1" thickTop="1">
      <c r="A40" s="20"/>
      <c r="B40" s="20"/>
      <c r="C40" s="20"/>
    </row>
    <row r="41" spans="1:3" s="15" customFormat="1" ht="15.75">
      <c r="A41" s="148" t="s">
        <v>37</v>
      </c>
      <c r="B41" s="149"/>
      <c r="C41" s="150"/>
    </row>
    <row r="42" spans="1:3" s="15" customFormat="1" ht="15">
      <c r="A42" s="104" t="s">
        <v>16</v>
      </c>
      <c r="B42" s="105">
        <v>20829</v>
      </c>
      <c r="C42" s="105">
        <v>20829</v>
      </c>
    </row>
    <row r="43" spans="1:3" s="15" customFormat="1" ht="15">
      <c r="A43" s="104" t="s">
        <v>132</v>
      </c>
      <c r="B43" s="105">
        <v>410</v>
      </c>
      <c r="C43" s="105">
        <v>189</v>
      </c>
    </row>
    <row r="44" spans="1:3" s="15" customFormat="1" ht="15">
      <c r="A44" s="104" t="s">
        <v>133</v>
      </c>
      <c r="B44" s="105">
        <v>14926</v>
      </c>
      <c r="C44" s="105">
        <v>13284</v>
      </c>
    </row>
    <row r="45" spans="1:3" s="15" customFormat="1" ht="15">
      <c r="A45" s="104" t="s">
        <v>134</v>
      </c>
      <c r="B45" s="105">
        <v>21184</v>
      </c>
      <c r="C45" s="105">
        <v>19946</v>
      </c>
    </row>
    <row r="46" spans="1:3" s="15" customFormat="1" ht="15">
      <c r="A46" s="104" t="s">
        <v>17</v>
      </c>
      <c r="B46" s="105">
        <v>29253</v>
      </c>
      <c r="C46" s="105">
        <v>31942</v>
      </c>
    </row>
    <row r="47" spans="1:3" s="15" customFormat="1" ht="15">
      <c r="A47" s="104" t="s">
        <v>130</v>
      </c>
      <c r="B47" s="147">
        <v>-1034</v>
      </c>
      <c r="C47" s="147">
        <v>-3650</v>
      </c>
    </row>
    <row r="48" spans="1:3" s="15" customFormat="1" ht="15.75" thickBot="1">
      <c r="A48" s="104" t="s">
        <v>18</v>
      </c>
      <c r="B48" s="105">
        <v>7861</v>
      </c>
      <c r="C48" s="105">
        <v>7158</v>
      </c>
    </row>
    <row r="49" spans="1:3" s="15" customFormat="1" ht="16.5" thickBot="1">
      <c r="A49" s="111" t="s">
        <v>19</v>
      </c>
      <c r="B49" s="112">
        <f>SUM(B42:B48)</f>
        <v>93429</v>
      </c>
      <c r="C49" s="112">
        <f>SUM(C42:C48)</f>
        <v>89698</v>
      </c>
    </row>
    <row r="50" spans="1:3" s="15" customFormat="1" ht="9" customHeight="1" thickBot="1" thickTop="1">
      <c r="A50" s="21"/>
      <c r="B50" s="19"/>
      <c r="C50" s="19"/>
    </row>
    <row r="51" spans="1:3" s="15" customFormat="1" ht="16.5" thickBot="1">
      <c r="A51" s="111" t="s">
        <v>140</v>
      </c>
      <c r="B51" s="112">
        <v>79846</v>
      </c>
      <c r="C51" s="112">
        <v>76838</v>
      </c>
    </row>
    <row r="52" spans="1:3" s="15" customFormat="1" ht="9.75" customHeight="1" thickTop="1">
      <c r="A52" s="84"/>
      <c r="B52" s="19"/>
      <c r="C52" s="19"/>
    </row>
    <row r="53" spans="1:3" s="15" customFormat="1" ht="15.75">
      <c r="A53" s="148" t="s">
        <v>97</v>
      </c>
      <c r="B53" s="149"/>
      <c r="C53" s="150"/>
    </row>
    <row r="54" spans="1:3" s="15" customFormat="1" ht="15.75">
      <c r="A54" s="148" t="s">
        <v>38</v>
      </c>
      <c r="B54" s="149"/>
      <c r="C54" s="150"/>
    </row>
    <row r="55" spans="1:3" s="15" customFormat="1" ht="15">
      <c r="A55" s="104" t="s">
        <v>57</v>
      </c>
      <c r="B55" s="105">
        <v>1025</v>
      </c>
      <c r="C55" s="105">
        <v>900</v>
      </c>
    </row>
    <row r="56" spans="1:3" s="15" customFormat="1" ht="15">
      <c r="A56" s="104" t="s">
        <v>64</v>
      </c>
      <c r="B56" s="105">
        <v>150</v>
      </c>
      <c r="C56" s="105">
        <v>167</v>
      </c>
    </row>
    <row r="57" spans="1:3" s="15" customFormat="1" ht="15">
      <c r="A57" s="104" t="s">
        <v>157</v>
      </c>
      <c r="B57" s="105">
        <v>332</v>
      </c>
      <c r="C57" s="105">
        <v>340</v>
      </c>
    </row>
    <row r="58" spans="1:3" s="15" customFormat="1" ht="15">
      <c r="A58" s="104" t="s">
        <v>56</v>
      </c>
      <c r="B58" s="105">
        <v>369</v>
      </c>
      <c r="C58" s="105">
        <v>151</v>
      </c>
    </row>
    <row r="59" spans="1:3" s="15" customFormat="1" ht="15">
      <c r="A59" s="104" t="s">
        <v>116</v>
      </c>
      <c r="B59" s="105">
        <v>228</v>
      </c>
      <c r="C59" s="105">
        <v>293</v>
      </c>
    </row>
    <row r="60" spans="1:3" s="15" customFormat="1" ht="15">
      <c r="A60" s="104" t="s">
        <v>114</v>
      </c>
      <c r="B60" s="105">
        <v>1189</v>
      </c>
      <c r="C60" s="105">
        <v>757</v>
      </c>
    </row>
    <row r="61" spans="1:3" s="15" customFormat="1" ht="16.5" thickBot="1">
      <c r="A61" s="109" t="s">
        <v>98</v>
      </c>
      <c r="B61" s="110">
        <f>SUM(B55:B60)</f>
        <v>3293</v>
      </c>
      <c r="C61" s="110">
        <f>SUM(C55:C60)</f>
        <v>2608</v>
      </c>
    </row>
    <row r="62" spans="1:3" s="15" customFormat="1" ht="15.75">
      <c r="A62" s="148" t="s">
        <v>20</v>
      </c>
      <c r="B62" s="149"/>
      <c r="C62" s="150"/>
    </row>
    <row r="63" spans="1:3" s="15" customFormat="1" ht="15">
      <c r="A63" s="104" t="s">
        <v>57</v>
      </c>
      <c r="B63" s="105">
        <v>116</v>
      </c>
      <c r="C63" s="105">
        <v>113</v>
      </c>
    </row>
    <row r="64" spans="1:3" s="15" customFormat="1" ht="15">
      <c r="A64" s="104" t="s">
        <v>59</v>
      </c>
      <c r="B64" s="105">
        <v>3618</v>
      </c>
      <c r="C64" s="105">
        <v>2496</v>
      </c>
    </row>
    <row r="65" spans="1:3" s="15" customFormat="1" ht="15">
      <c r="A65" s="104" t="s">
        <v>60</v>
      </c>
      <c r="B65" s="105">
        <v>15978</v>
      </c>
      <c r="C65" s="105">
        <v>11872</v>
      </c>
    </row>
    <row r="66" spans="1:3" s="15" customFormat="1" ht="15">
      <c r="A66" s="104" t="s">
        <v>61</v>
      </c>
      <c r="B66" s="105">
        <v>750</v>
      </c>
      <c r="C66" s="105">
        <v>1155</v>
      </c>
    </row>
    <row r="67" spans="1:3" s="15" customFormat="1" ht="15">
      <c r="A67" s="104" t="s">
        <v>6</v>
      </c>
      <c r="B67" s="105">
        <v>5207</v>
      </c>
      <c r="C67" s="105">
        <v>3850</v>
      </c>
    </row>
    <row r="68" spans="1:3" s="15" customFormat="1" ht="15">
      <c r="A68" s="104" t="s">
        <v>62</v>
      </c>
      <c r="B68" s="105">
        <v>1240</v>
      </c>
      <c r="C68" s="105">
        <v>930</v>
      </c>
    </row>
    <row r="69" spans="1:3" s="15" customFormat="1" ht="15">
      <c r="A69" s="104" t="s">
        <v>63</v>
      </c>
      <c r="B69" s="105">
        <v>958</v>
      </c>
      <c r="C69" s="105">
        <v>1069</v>
      </c>
    </row>
    <row r="70" spans="1:3" s="15" customFormat="1" ht="15">
      <c r="A70" s="104" t="s">
        <v>56</v>
      </c>
      <c r="B70" s="105">
        <v>1209</v>
      </c>
      <c r="C70" s="105">
        <v>1877</v>
      </c>
    </row>
    <row r="71" spans="1:3" s="15" customFormat="1" ht="15">
      <c r="A71" s="104" t="s">
        <v>64</v>
      </c>
      <c r="B71" s="105">
        <v>199</v>
      </c>
      <c r="C71" s="105">
        <v>223</v>
      </c>
    </row>
    <row r="72" spans="1:3" s="15" customFormat="1" ht="15">
      <c r="A72" s="104" t="s">
        <v>58</v>
      </c>
      <c r="B72" s="105">
        <v>137</v>
      </c>
      <c r="C72" s="105">
        <v>249</v>
      </c>
    </row>
    <row r="73" spans="1:3" s="15" customFormat="1" ht="15">
      <c r="A73" s="104" t="s">
        <v>114</v>
      </c>
      <c r="B73" s="105">
        <v>415</v>
      </c>
      <c r="C73" s="105">
        <v>471</v>
      </c>
    </row>
    <row r="74" spans="1:3" s="40" customFormat="1" ht="16.5" thickBot="1">
      <c r="A74" s="109" t="s">
        <v>99</v>
      </c>
      <c r="B74" s="110">
        <f>SUM(B63:B73)</f>
        <v>29827</v>
      </c>
      <c r="C74" s="110">
        <f>SUM(C63:C73)</f>
        <v>24305</v>
      </c>
    </row>
    <row r="75" spans="1:3" s="40" customFormat="1" ht="16.5" thickBot="1">
      <c r="A75" s="90"/>
      <c r="B75" s="91"/>
      <c r="C75" s="91"/>
    </row>
    <row r="76" spans="1:3" s="15" customFormat="1" ht="16.5" thickBot="1">
      <c r="A76" s="111" t="s">
        <v>100</v>
      </c>
      <c r="B76" s="112">
        <f>B61+B74</f>
        <v>33120</v>
      </c>
      <c r="C76" s="112">
        <f>C61+C74</f>
        <v>26913</v>
      </c>
    </row>
    <row r="77" spans="1:3" s="15" customFormat="1" ht="8.25" customHeight="1" thickBot="1" thickTop="1">
      <c r="A77" s="82"/>
      <c r="B77" s="113"/>
      <c r="C77" s="83"/>
    </row>
    <row r="78" spans="1:3" s="15" customFormat="1" ht="16.5" thickBot="1">
      <c r="A78" s="111" t="s">
        <v>96</v>
      </c>
      <c r="B78" s="112">
        <f>B49+B51+B61+B74</f>
        <v>206395</v>
      </c>
      <c r="C78" s="112">
        <f>C49+C51+C61+C74</f>
        <v>193449</v>
      </c>
    </row>
    <row r="79" spans="1:3" s="15" customFormat="1" ht="10.5" customHeight="1" thickTop="1">
      <c r="A79" s="21"/>
      <c r="B79" s="19"/>
      <c r="C79" s="19"/>
    </row>
    <row r="80" spans="1:3" s="67" customFormat="1" ht="18" customHeight="1">
      <c r="A80" s="104" t="s">
        <v>158</v>
      </c>
      <c r="B80" s="105">
        <v>588</v>
      </c>
      <c r="C80" s="105">
        <v>588</v>
      </c>
    </row>
    <row r="81" spans="1:3" s="68" customFormat="1" ht="11.25" customHeight="1">
      <c r="A81" s="2"/>
      <c r="B81" s="69"/>
      <c r="C81" s="69"/>
    </row>
    <row r="82" spans="1:3" s="68" customFormat="1" ht="14.25">
      <c r="A82" s="2" t="s">
        <v>171</v>
      </c>
      <c r="B82" s="69"/>
      <c r="C82" s="69"/>
    </row>
    <row r="83" spans="1:3" ht="15">
      <c r="A83" s="8" t="s">
        <v>160</v>
      </c>
      <c r="B83" s="86" t="s">
        <v>164</v>
      </c>
      <c r="C83" s="70"/>
    </row>
    <row r="84" spans="1:3" s="68" customFormat="1" ht="14.25">
      <c r="A84" s="2"/>
      <c r="B84" s="69"/>
      <c r="C84" s="69"/>
    </row>
  </sheetData>
  <sheetProtection/>
  <mergeCells count="9">
    <mergeCell ref="A62:C62"/>
    <mergeCell ref="A3:C3"/>
    <mergeCell ref="A6:C6"/>
    <mergeCell ref="A2:C2"/>
    <mergeCell ref="A1:C1"/>
    <mergeCell ref="A24:C24"/>
    <mergeCell ref="A41:C41"/>
    <mergeCell ref="A53:C53"/>
    <mergeCell ref="A54:C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50:C52 B40:C45 B25:C38 B77:C79 B63:C75 B8: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hyperlinks>
    <hyperlink ref="A1:C1" r:id="rId1" display=" СТАРА ПЛАНИНА ХОЛД АД"/>
  </hyperlinks>
  <printOptions horizontalCentered="1"/>
  <pageMargins left="0.2362204724409449" right="0.2362204724409449" top="0.11811023622047245" bottom="0.11811023622047245" header="0.1968503937007874" footer="0.15748031496062992"/>
  <pageSetup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69.28125" style="32" customWidth="1"/>
    <col min="2" max="2" width="24.7109375" style="35" customWidth="1"/>
    <col min="3" max="3" width="23.00390625" style="36" customWidth="1"/>
    <col min="4" max="4" width="15.140625" style="34" customWidth="1"/>
    <col min="5" max="16384" width="9.28125" style="34" customWidth="1"/>
  </cols>
  <sheetData>
    <row r="1" spans="1:7" s="46" customFormat="1" ht="36" customHeight="1">
      <c r="A1" s="153" t="s">
        <v>39</v>
      </c>
      <c r="B1" s="153"/>
      <c r="C1" s="153"/>
      <c r="D1" s="92"/>
      <c r="E1" s="92"/>
      <c r="F1" s="92"/>
      <c r="G1" s="92"/>
    </row>
    <row r="2" spans="1:3" s="27" customFormat="1" ht="15.75">
      <c r="A2" s="152"/>
      <c r="B2" s="152"/>
      <c r="C2" s="152"/>
    </row>
    <row r="3" spans="1:4" s="27" customFormat="1" ht="15.75">
      <c r="A3" s="155" t="s">
        <v>111</v>
      </c>
      <c r="B3" s="155"/>
      <c r="C3" s="155"/>
      <c r="D3" s="37"/>
    </row>
    <row r="4" spans="1:3" ht="17.25" customHeight="1">
      <c r="A4" s="154" t="s">
        <v>165</v>
      </c>
      <c r="B4" s="154"/>
      <c r="C4" s="154"/>
    </row>
    <row r="5" spans="2:3" ht="17.25" customHeight="1">
      <c r="B5" s="33"/>
      <c r="C5" s="63" t="s">
        <v>0</v>
      </c>
    </row>
    <row r="6" spans="1:3" ht="15">
      <c r="A6" s="104"/>
      <c r="B6" s="103">
        <v>43100</v>
      </c>
      <c r="C6" s="103">
        <v>42735</v>
      </c>
    </row>
    <row r="7" spans="1:3" ht="15">
      <c r="A7" s="104" t="s">
        <v>65</v>
      </c>
      <c r="B7" s="105">
        <v>209485</v>
      </c>
      <c r="C7" s="105">
        <v>180890</v>
      </c>
    </row>
    <row r="8" spans="1:3" ht="15">
      <c r="A8" s="104" t="s">
        <v>66</v>
      </c>
      <c r="B8" s="105">
        <v>2328</v>
      </c>
      <c r="C8" s="105">
        <v>1776</v>
      </c>
    </row>
    <row r="9" spans="1:3" ht="15">
      <c r="A9" s="104" t="s">
        <v>67</v>
      </c>
      <c r="B9" s="105">
        <v>2340</v>
      </c>
      <c r="C9" s="105">
        <v>1958</v>
      </c>
    </row>
    <row r="10" spans="1:3" ht="15">
      <c r="A10" s="104" t="s">
        <v>146</v>
      </c>
      <c r="B10" s="105">
        <v>3956</v>
      </c>
      <c r="C10" s="105">
        <v>2820</v>
      </c>
    </row>
    <row r="11" spans="1:3" ht="15">
      <c r="A11" s="104" t="s">
        <v>76</v>
      </c>
      <c r="B11" s="105">
        <v>318</v>
      </c>
      <c r="C11" s="105">
        <v>278</v>
      </c>
    </row>
    <row r="12" spans="1:3" ht="15">
      <c r="A12" s="104" t="s">
        <v>147</v>
      </c>
      <c r="B12" s="105">
        <v>297</v>
      </c>
      <c r="C12" s="105">
        <v>327</v>
      </c>
    </row>
    <row r="13" spans="1:4" ht="15">
      <c r="A13" s="104" t="s">
        <v>101</v>
      </c>
      <c r="B13" s="105">
        <v>337</v>
      </c>
      <c r="C13" s="105">
        <v>363</v>
      </c>
      <c r="D13" s="88"/>
    </row>
    <row r="14" spans="1:4" ht="15">
      <c r="A14" s="104" t="s">
        <v>68</v>
      </c>
      <c r="B14" s="147">
        <v>-514</v>
      </c>
      <c r="C14" s="105">
        <v>330</v>
      </c>
      <c r="D14" s="88"/>
    </row>
    <row r="15" spans="1:4" ht="15">
      <c r="A15" s="104" t="s">
        <v>108</v>
      </c>
      <c r="B15" s="105">
        <v>106</v>
      </c>
      <c r="C15" s="105">
        <v>426</v>
      </c>
      <c r="D15" s="88"/>
    </row>
    <row r="16" spans="1:4" ht="15">
      <c r="A16" s="104" t="s">
        <v>69</v>
      </c>
      <c r="B16" s="147">
        <v>-321</v>
      </c>
      <c r="C16" s="147">
        <v>-316</v>
      </c>
      <c r="D16" s="88"/>
    </row>
    <row r="17" spans="1:4" ht="15">
      <c r="A17" s="104" t="s">
        <v>70</v>
      </c>
      <c r="B17" s="147">
        <v>-112237</v>
      </c>
      <c r="C17" s="147">
        <v>-98954</v>
      </c>
      <c r="D17" s="88"/>
    </row>
    <row r="18" spans="1:4" ht="15">
      <c r="A18" s="104" t="s">
        <v>71</v>
      </c>
      <c r="B18" s="147">
        <v>-18469</v>
      </c>
      <c r="C18" s="147">
        <v>-16896</v>
      </c>
      <c r="D18" s="88"/>
    </row>
    <row r="19" spans="1:4" ht="15">
      <c r="A19" s="104" t="s">
        <v>72</v>
      </c>
      <c r="B19" s="147">
        <v>-13073</v>
      </c>
      <c r="C19" s="147">
        <v>-11917</v>
      </c>
      <c r="D19" s="88"/>
    </row>
    <row r="20" spans="1:4" ht="15">
      <c r="A20" s="104" t="s">
        <v>159</v>
      </c>
      <c r="B20" s="147">
        <v>-42694</v>
      </c>
      <c r="C20" s="147">
        <v>-34287</v>
      </c>
      <c r="D20" s="88"/>
    </row>
    <row r="21" spans="1:4" ht="15">
      <c r="A21" s="104" t="s">
        <v>73</v>
      </c>
      <c r="B21" s="147">
        <v>-8354</v>
      </c>
      <c r="C21" s="147">
        <v>-6745</v>
      </c>
      <c r="D21" s="88"/>
    </row>
    <row r="22" spans="1:4" ht="33" customHeight="1">
      <c r="A22" s="104" t="s">
        <v>74</v>
      </c>
      <c r="B22" s="147">
        <v>3285</v>
      </c>
      <c r="C22" s="147">
        <v>4155</v>
      </c>
      <c r="D22" s="88"/>
    </row>
    <row r="23" spans="1:4" ht="15">
      <c r="A23" s="104" t="s">
        <v>75</v>
      </c>
      <c r="B23" s="147">
        <v>-2350</v>
      </c>
      <c r="C23" s="147">
        <v>-2287</v>
      </c>
      <c r="D23" s="88"/>
    </row>
    <row r="24" spans="1:4" ht="15">
      <c r="A24" s="104" t="s">
        <v>43</v>
      </c>
      <c r="B24" s="147">
        <v>-2380</v>
      </c>
      <c r="C24" s="147">
        <v>-2454</v>
      </c>
      <c r="D24" s="88"/>
    </row>
    <row r="25" spans="1:3" ht="15">
      <c r="A25" s="28"/>
      <c r="B25" s="88"/>
      <c r="C25" s="22"/>
    </row>
    <row r="26" spans="1:3" ht="15.75">
      <c r="A26" s="114" t="s">
        <v>44</v>
      </c>
      <c r="B26" s="108">
        <f>SUM(B7:B25)</f>
        <v>22060</v>
      </c>
      <c r="C26" s="108">
        <f>SUM(C7:C25)</f>
        <v>19467</v>
      </c>
    </row>
    <row r="27" spans="1:3" ht="15">
      <c r="A27" s="28"/>
      <c r="B27" s="22"/>
      <c r="C27" s="22"/>
    </row>
    <row r="28" spans="1:3" ht="15">
      <c r="A28" s="104" t="s">
        <v>45</v>
      </c>
      <c r="B28" s="105">
        <v>2379</v>
      </c>
      <c r="C28" s="105">
        <v>2099</v>
      </c>
    </row>
    <row r="29" spans="1:3" ht="15.75">
      <c r="A29" s="114" t="s">
        <v>77</v>
      </c>
      <c r="B29" s="108">
        <f>B26-B28</f>
        <v>19681</v>
      </c>
      <c r="C29" s="108">
        <f>C26-C28</f>
        <v>17368</v>
      </c>
    </row>
    <row r="30" spans="1:3" ht="15">
      <c r="A30" s="28"/>
      <c r="B30" s="88"/>
      <c r="C30" s="22"/>
    </row>
    <row r="31" spans="1:3" ht="15.75">
      <c r="A31" s="82" t="s">
        <v>141</v>
      </c>
      <c r="B31" s="83"/>
      <c r="C31" s="83"/>
    </row>
    <row r="32" spans="1:3" ht="15">
      <c r="A32" s="104" t="s">
        <v>140</v>
      </c>
      <c r="B32" s="105">
        <v>11820</v>
      </c>
      <c r="C32" s="105">
        <v>10210</v>
      </c>
    </row>
    <row r="33" spans="1:3" s="85" customFormat="1" ht="15.75">
      <c r="A33" s="104" t="s">
        <v>142</v>
      </c>
      <c r="B33" s="105">
        <f>B29-B32</f>
        <v>7861</v>
      </c>
      <c r="C33" s="105">
        <f>C29-C32</f>
        <v>7158</v>
      </c>
    </row>
    <row r="34" spans="1:3" s="85" customFormat="1" ht="15.75">
      <c r="A34" s="28"/>
      <c r="B34" s="22"/>
      <c r="C34" s="22"/>
    </row>
    <row r="35" spans="1:3" ht="16.5" thickBot="1">
      <c r="A35" s="115" t="s">
        <v>46</v>
      </c>
      <c r="B35" s="116">
        <f>B33/20829</f>
        <v>0.37740650055211483</v>
      </c>
      <c r="C35" s="116">
        <f>C33/20829</f>
        <v>0.3436554803399107</v>
      </c>
    </row>
    <row r="36" spans="1:3" s="76" customFormat="1" ht="15.75" thickTop="1">
      <c r="A36" s="73"/>
      <c r="B36" s="74"/>
      <c r="C36" s="75"/>
    </row>
    <row r="37" spans="1:4" s="79" customFormat="1" ht="14.25">
      <c r="A37" s="2" t="s">
        <v>171</v>
      </c>
      <c r="B37" s="78"/>
      <c r="C37" s="78"/>
      <c r="D37" s="101"/>
    </row>
    <row r="38" spans="1:4" s="79" customFormat="1" ht="14.25">
      <c r="A38" s="2"/>
      <c r="B38" s="78"/>
      <c r="C38" s="78"/>
      <c r="D38" s="101"/>
    </row>
    <row r="39" spans="1:4" s="68" customFormat="1" ht="14.25">
      <c r="A39" s="89" t="s">
        <v>162</v>
      </c>
      <c r="B39" s="100" t="s">
        <v>161</v>
      </c>
      <c r="C39" s="100"/>
      <c r="D39" s="101"/>
    </row>
    <row r="40" spans="1:3" s="79" customFormat="1" ht="14.25">
      <c r="A40" s="77"/>
      <c r="B40" s="78"/>
      <c r="C40" s="78"/>
    </row>
    <row r="41" spans="1:3" s="68" customFormat="1" ht="14.25">
      <c r="A41" s="2"/>
      <c r="B41" s="69"/>
      <c r="C41" s="69"/>
    </row>
    <row r="42" spans="1:3" s="68" customFormat="1" ht="14.25">
      <c r="A42" s="8"/>
      <c r="B42" s="71"/>
      <c r="C42" s="70"/>
    </row>
    <row r="43" spans="1:3" s="68" customFormat="1" ht="14.25">
      <c r="A43" s="8"/>
      <c r="B43" s="69"/>
      <c r="C43" s="87"/>
    </row>
    <row r="44" spans="1:3" s="68" customFormat="1" ht="14.25" customHeight="1">
      <c r="A44" s="72"/>
      <c r="B44" s="70"/>
      <c r="C44" s="71"/>
    </row>
    <row r="45" spans="1:3" s="79" customFormat="1" ht="14.25">
      <c r="A45" s="77"/>
      <c r="B45" s="80"/>
      <c r="C45" s="78"/>
    </row>
    <row r="46" spans="1:3" s="27" customFormat="1" ht="15">
      <c r="A46" s="25"/>
      <c r="B46" s="24"/>
      <c r="C46" s="24"/>
    </row>
    <row r="47" spans="1:3" s="27" customFormat="1" ht="15">
      <c r="A47" s="25"/>
      <c r="B47" s="24"/>
      <c r="C47" s="26"/>
    </row>
  </sheetData>
  <sheetProtection/>
  <mergeCells count="4">
    <mergeCell ref="A4:C4"/>
    <mergeCell ref="A1:C1"/>
    <mergeCell ref="A3:C3"/>
    <mergeCell ref="A2:C2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fitToHeight="1" fitToWidth="1" horizontalDpi="300" verticalDpi="300" orientation="portrait" paperSize="9" scale="8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4" s="46" customFormat="1" ht="36" customHeight="1">
      <c r="A1" s="153" t="s">
        <v>39</v>
      </c>
      <c r="B1" s="153"/>
      <c r="C1" s="153"/>
      <c r="D1" s="92"/>
    </row>
    <row r="2" spans="1:3" ht="20.25">
      <c r="A2" s="12"/>
      <c r="B2" s="12"/>
      <c r="C2" s="12"/>
    </row>
    <row r="3" spans="1:3" ht="15.75">
      <c r="A3" s="156" t="s">
        <v>78</v>
      </c>
      <c r="B3" s="156"/>
      <c r="C3" s="156"/>
    </row>
    <row r="4" spans="1:3" ht="15" customHeight="1">
      <c r="A4" s="151" t="s">
        <v>165</v>
      </c>
      <c r="B4" s="151"/>
      <c r="C4" s="151"/>
    </row>
    <row r="5" spans="1:3" ht="15">
      <c r="A5" s="1"/>
      <c r="B5" s="4"/>
      <c r="C5" s="4"/>
    </row>
    <row r="6" spans="1:3" ht="15">
      <c r="A6" s="1"/>
      <c r="B6" s="5"/>
      <c r="C6" s="62" t="s">
        <v>2</v>
      </c>
    </row>
    <row r="7" spans="1:3" s="13" customFormat="1" ht="16.5" customHeight="1">
      <c r="A7" s="117" t="s">
        <v>21</v>
      </c>
      <c r="B7" s="103">
        <v>43100</v>
      </c>
      <c r="C7" s="103">
        <v>42735</v>
      </c>
    </row>
    <row r="8" spans="1:3" ht="18" customHeight="1">
      <c r="A8" s="118" t="s">
        <v>79</v>
      </c>
      <c r="B8" s="119">
        <v>224260</v>
      </c>
      <c r="C8" s="119">
        <v>200374</v>
      </c>
    </row>
    <row r="9" spans="1:3" ht="18" customHeight="1">
      <c r="A9" s="118" t="s">
        <v>22</v>
      </c>
      <c r="B9" s="119">
        <v>-152630</v>
      </c>
      <c r="C9" s="119">
        <v>-136458</v>
      </c>
    </row>
    <row r="10" spans="1:3" ht="15">
      <c r="A10" s="120" t="s">
        <v>24</v>
      </c>
      <c r="B10" s="119">
        <v>-51489</v>
      </c>
      <c r="C10" s="119">
        <v>-42118</v>
      </c>
    </row>
    <row r="11" spans="1:3" ht="18" customHeight="1">
      <c r="A11" s="120" t="s">
        <v>104</v>
      </c>
      <c r="B11" s="119">
        <v>4940</v>
      </c>
      <c r="C11" s="119">
        <v>4305</v>
      </c>
    </row>
    <row r="12" spans="1:3" ht="18" customHeight="1">
      <c r="A12" s="118" t="s">
        <v>107</v>
      </c>
      <c r="B12" s="119">
        <v>38</v>
      </c>
      <c r="C12" s="119">
        <v>68</v>
      </c>
    </row>
    <row r="13" spans="1:3" ht="18" customHeight="1" thickBot="1">
      <c r="A13" s="121" t="s">
        <v>23</v>
      </c>
      <c r="B13" s="122">
        <v>-2330</v>
      </c>
      <c r="C13" s="122">
        <v>-933</v>
      </c>
    </row>
    <row r="14" spans="1:3" ht="18" customHeight="1">
      <c r="A14" s="124" t="s">
        <v>28</v>
      </c>
      <c r="B14" s="124">
        <f>SUM(B8:B13)</f>
        <v>22789</v>
      </c>
      <c r="C14" s="124">
        <f>SUM(C8:C13)</f>
        <v>25238</v>
      </c>
    </row>
    <row r="15" spans="1:3" ht="18" customHeight="1">
      <c r="A15" s="98"/>
      <c r="B15" s="99"/>
      <c r="C15" s="99"/>
    </row>
    <row r="16" spans="1:3" ht="15.75">
      <c r="A16" s="117" t="s">
        <v>25</v>
      </c>
      <c r="B16" s="119"/>
      <c r="C16" s="119"/>
    </row>
    <row r="17" spans="1:3" ht="18" customHeight="1">
      <c r="A17" s="118" t="s">
        <v>27</v>
      </c>
      <c r="B17" s="119">
        <v>-16355</v>
      </c>
      <c r="C17" s="119">
        <v>-12001</v>
      </c>
    </row>
    <row r="18" spans="1:3" ht="18" customHeight="1">
      <c r="A18" s="118" t="s">
        <v>113</v>
      </c>
      <c r="B18" s="119">
        <v>252</v>
      </c>
      <c r="C18" s="119">
        <v>634</v>
      </c>
    </row>
    <row r="19" spans="1:3" ht="18" customHeight="1">
      <c r="A19" s="118" t="s">
        <v>144</v>
      </c>
      <c r="B19" s="119">
        <v>-4950</v>
      </c>
      <c r="C19" s="119">
        <v>-1550</v>
      </c>
    </row>
    <row r="20" spans="1:3" ht="18" customHeight="1">
      <c r="A20" s="118" t="s">
        <v>103</v>
      </c>
      <c r="B20" s="119">
        <v>188</v>
      </c>
      <c r="C20" s="119">
        <v>8</v>
      </c>
    </row>
    <row r="21" spans="1:3" ht="18" customHeight="1">
      <c r="A21" s="118" t="s">
        <v>155</v>
      </c>
      <c r="B21" s="119">
        <v>-3452</v>
      </c>
      <c r="C21" s="119">
        <v>-1220</v>
      </c>
    </row>
    <row r="22" spans="1:3" ht="18" customHeight="1">
      <c r="A22" s="118" t="s">
        <v>151</v>
      </c>
      <c r="B22" s="119">
        <v>270</v>
      </c>
      <c r="C22" s="119">
        <v>746</v>
      </c>
    </row>
    <row r="23" spans="1:3" ht="18" customHeight="1">
      <c r="A23" s="118" t="s">
        <v>148</v>
      </c>
      <c r="B23" s="119">
        <v>22</v>
      </c>
      <c r="C23" s="119">
        <v>19</v>
      </c>
    </row>
    <row r="24" spans="1:3" ht="18" customHeight="1" thickBot="1">
      <c r="A24" s="121" t="s">
        <v>139</v>
      </c>
      <c r="B24" s="122">
        <v>917</v>
      </c>
      <c r="C24" s="122">
        <v>10</v>
      </c>
    </row>
    <row r="25" spans="1:3" ht="18" customHeight="1">
      <c r="A25" s="123" t="s">
        <v>29</v>
      </c>
      <c r="B25" s="124">
        <f>SUM(B17:B24)</f>
        <v>-23108</v>
      </c>
      <c r="C25" s="124">
        <f>SUM(C17:C24)</f>
        <v>-13354</v>
      </c>
    </row>
    <row r="26" spans="1:3" ht="18" customHeight="1">
      <c r="A26" s="98"/>
      <c r="B26" s="99"/>
      <c r="C26" s="99"/>
    </row>
    <row r="27" spans="1:3" ht="18" customHeight="1">
      <c r="A27" s="125" t="s">
        <v>26</v>
      </c>
      <c r="B27" s="126"/>
      <c r="C27" s="126"/>
    </row>
    <row r="28" spans="1:3" ht="18" customHeight="1">
      <c r="A28" s="118" t="s">
        <v>172</v>
      </c>
      <c r="B28" s="119">
        <v>830</v>
      </c>
      <c r="C28" s="119"/>
    </row>
    <row r="29" spans="1:3" ht="18" customHeight="1">
      <c r="A29" s="118" t="s">
        <v>34</v>
      </c>
      <c r="B29" s="119">
        <v>3048</v>
      </c>
      <c r="C29" s="119">
        <v>1109</v>
      </c>
    </row>
    <row r="30" spans="1:3" ht="18" customHeight="1">
      <c r="A30" s="118" t="s">
        <v>35</v>
      </c>
      <c r="B30" s="119">
        <v>-2336</v>
      </c>
      <c r="C30" s="119">
        <v>-1371</v>
      </c>
    </row>
    <row r="31" spans="1:3" ht="18" customHeight="1">
      <c r="A31" s="118" t="s">
        <v>80</v>
      </c>
      <c r="B31" s="119">
        <v>-65</v>
      </c>
      <c r="C31" s="119">
        <v>-78</v>
      </c>
    </row>
    <row r="32" spans="1:3" ht="18" customHeight="1">
      <c r="A32" s="118" t="s">
        <v>81</v>
      </c>
      <c r="B32" s="119">
        <v>-91</v>
      </c>
      <c r="C32" s="119">
        <v>-106</v>
      </c>
    </row>
    <row r="33" spans="1:3" ht="18" customHeight="1">
      <c r="A33" s="118" t="s">
        <v>36</v>
      </c>
      <c r="B33" s="119">
        <v>-11524</v>
      </c>
      <c r="C33" s="119">
        <v>-10323</v>
      </c>
    </row>
    <row r="34" spans="1:3" ht="18" customHeight="1" thickBot="1">
      <c r="A34" s="127" t="s">
        <v>163</v>
      </c>
      <c r="B34" s="122">
        <v>3</v>
      </c>
      <c r="C34" s="122">
        <v>654</v>
      </c>
    </row>
    <row r="35" spans="1:3" ht="18" customHeight="1">
      <c r="A35" s="123" t="s">
        <v>30</v>
      </c>
      <c r="B35" s="124">
        <f>SUM(B28:B34)</f>
        <v>-10135</v>
      </c>
      <c r="C35" s="124">
        <f>SUM(C28:C34)</f>
        <v>-10115</v>
      </c>
    </row>
    <row r="36" spans="1:3" ht="18" customHeight="1">
      <c r="A36" s="98"/>
      <c r="B36" s="99"/>
      <c r="C36" s="99"/>
    </row>
    <row r="37" spans="1:3" ht="18" customHeight="1">
      <c r="A37" s="118" t="s">
        <v>31</v>
      </c>
      <c r="B37" s="119">
        <f>B14+B25+B35</f>
        <v>-10454</v>
      </c>
      <c r="C37" s="119">
        <f>C14+C25+C35</f>
        <v>1769</v>
      </c>
    </row>
    <row r="38" spans="1:3" ht="18" customHeight="1">
      <c r="A38" s="118" t="s">
        <v>32</v>
      </c>
      <c r="B38" s="119">
        <v>39120</v>
      </c>
      <c r="C38" s="119">
        <v>37351</v>
      </c>
    </row>
    <row r="39" spans="1:3" ht="15.75" thickBot="1">
      <c r="A39" s="98"/>
      <c r="B39" s="99"/>
      <c r="C39" s="99"/>
    </row>
    <row r="40" spans="1:3" ht="18" customHeight="1">
      <c r="A40" s="123" t="s">
        <v>33</v>
      </c>
      <c r="B40" s="128">
        <f>B38+B37</f>
        <v>28666</v>
      </c>
      <c r="C40" s="128">
        <f>C38+C37</f>
        <v>39120</v>
      </c>
    </row>
    <row r="41" spans="1:3" ht="18" customHeight="1">
      <c r="A41" s="6"/>
      <c r="B41" s="7"/>
      <c r="C41" s="7"/>
    </row>
    <row r="42" spans="1:3" ht="18" customHeight="1">
      <c r="A42" s="2" t="s">
        <v>171</v>
      </c>
      <c r="B42" s="7"/>
      <c r="C42" s="7"/>
    </row>
    <row r="43" spans="1:3" ht="18" customHeight="1">
      <c r="A43" s="2" t="s">
        <v>143</v>
      </c>
      <c r="B43" s="7"/>
      <c r="C43" s="7"/>
    </row>
    <row r="44" spans="1:3" s="68" customFormat="1" ht="14.25">
      <c r="A44" s="89" t="s">
        <v>162</v>
      </c>
      <c r="B44" s="157" t="s">
        <v>161</v>
      </c>
      <c r="C44" s="157"/>
    </row>
    <row r="45" spans="1:3" ht="25.5" customHeight="1">
      <c r="A45" s="9"/>
      <c r="B45" s="10"/>
      <c r="C45" s="3"/>
    </row>
  </sheetData>
  <sheetProtection/>
  <mergeCells count="4">
    <mergeCell ref="A3:C3"/>
    <mergeCell ref="A4:C4"/>
    <mergeCell ref="B44:C44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8:C38 B8:C19 B41:C43 B25:C36">
      <formula1>-999999999999999</formula1>
      <formula2>999999999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60" customWidth="1"/>
    <col min="2" max="2" width="11.421875" style="46" customWidth="1"/>
    <col min="3" max="3" width="11.00390625" style="46" customWidth="1"/>
    <col min="4" max="4" width="13.7109375" style="46" customWidth="1"/>
    <col min="5" max="5" width="12.57421875" style="46" customWidth="1"/>
    <col min="6" max="6" width="16.57421875" style="46" customWidth="1"/>
    <col min="7" max="7" width="16.00390625" style="46" customWidth="1"/>
    <col min="8" max="8" width="18.28125" style="46" customWidth="1"/>
    <col min="9" max="16384" width="9.28125" style="46" customWidth="1"/>
  </cols>
  <sheetData>
    <row r="1" spans="1:8" ht="36" customHeight="1">
      <c r="A1" s="153" t="s">
        <v>39</v>
      </c>
      <c r="B1" s="153"/>
      <c r="C1" s="153"/>
      <c r="D1" s="153"/>
      <c r="E1" s="153"/>
      <c r="F1" s="153"/>
      <c r="G1" s="153"/>
      <c r="H1" s="153"/>
    </row>
    <row r="2" spans="1:7" ht="15.75">
      <c r="A2" s="47"/>
      <c r="B2" s="47"/>
      <c r="C2" s="47"/>
      <c r="D2" s="47"/>
      <c r="E2" s="47"/>
      <c r="F2" s="47"/>
      <c r="G2" s="47"/>
    </row>
    <row r="3" spans="1:8" s="48" customFormat="1" ht="15.75">
      <c r="A3" s="158" t="s">
        <v>82</v>
      </c>
      <c r="B3" s="158"/>
      <c r="C3" s="158"/>
      <c r="D3" s="158"/>
      <c r="E3" s="158"/>
      <c r="F3" s="158"/>
      <c r="G3" s="158"/>
      <c r="H3" s="158"/>
    </row>
    <row r="4" spans="1:8" s="48" customFormat="1" ht="15.75">
      <c r="A4" s="154" t="s">
        <v>166</v>
      </c>
      <c r="B4" s="154"/>
      <c r="C4" s="154"/>
      <c r="D4" s="154"/>
      <c r="E4" s="154"/>
      <c r="F4" s="154"/>
      <c r="G4" s="154"/>
      <c r="H4" s="154"/>
    </row>
    <row r="5" spans="1:7" s="48" customFormat="1" ht="15.75">
      <c r="A5" s="29"/>
      <c r="B5" s="49"/>
      <c r="C5" s="49"/>
      <c r="D5" s="49"/>
      <c r="E5" s="49"/>
      <c r="F5" s="49"/>
      <c r="G5" s="50"/>
    </row>
    <row r="6" spans="1:8" s="48" customFormat="1" ht="15.75">
      <c r="A6" s="29"/>
      <c r="B6" s="51"/>
      <c r="C6" s="51"/>
      <c r="D6" s="51"/>
      <c r="E6" s="51"/>
      <c r="F6" s="51"/>
      <c r="H6" s="64" t="s">
        <v>0</v>
      </c>
    </row>
    <row r="7" spans="1:8" s="65" customFormat="1" ht="42.75">
      <c r="A7" s="129" t="s">
        <v>40</v>
      </c>
      <c r="B7" s="129" t="s">
        <v>135</v>
      </c>
      <c r="C7" s="129" t="s">
        <v>132</v>
      </c>
      <c r="D7" s="130" t="s">
        <v>133</v>
      </c>
      <c r="E7" s="130" t="s">
        <v>134</v>
      </c>
      <c r="F7" s="130" t="s">
        <v>136</v>
      </c>
      <c r="G7" s="130" t="s">
        <v>137</v>
      </c>
      <c r="H7" s="130" t="s">
        <v>140</v>
      </c>
    </row>
    <row r="8" spans="1:8" ht="37.5" customHeight="1">
      <c r="A8" s="131" t="s">
        <v>131</v>
      </c>
      <c r="B8" s="132">
        <v>20829</v>
      </c>
      <c r="C8" s="132">
        <v>189</v>
      </c>
      <c r="D8" s="132">
        <v>13284</v>
      </c>
      <c r="E8" s="133">
        <v>19946</v>
      </c>
      <c r="F8" s="132">
        <v>35450</v>
      </c>
      <c r="G8" s="132">
        <v>89698</v>
      </c>
      <c r="H8" s="132">
        <v>76838</v>
      </c>
    </row>
    <row r="9" spans="1:8" ht="30" customHeight="1">
      <c r="A9" s="131" t="s">
        <v>41</v>
      </c>
      <c r="B9" s="133"/>
      <c r="C9" s="133"/>
      <c r="D9" s="133"/>
      <c r="E9" s="133"/>
      <c r="F9" s="134">
        <v>7861</v>
      </c>
      <c r="G9" s="135">
        <f>F9</f>
        <v>7861</v>
      </c>
      <c r="H9" s="135">
        <v>11820</v>
      </c>
    </row>
    <row r="10" spans="1:8" ht="30" customHeight="1">
      <c r="A10" s="136" t="s">
        <v>149</v>
      </c>
      <c r="B10" s="133"/>
      <c r="C10" s="133"/>
      <c r="D10" s="133"/>
      <c r="E10" s="133"/>
      <c r="F10" s="134">
        <v>-4531</v>
      </c>
      <c r="G10" s="135">
        <f>F10</f>
        <v>-4531</v>
      </c>
      <c r="H10" s="135">
        <v>-8626</v>
      </c>
    </row>
    <row r="11" spans="1:8" ht="30" customHeight="1">
      <c r="A11" s="136" t="s">
        <v>150</v>
      </c>
      <c r="B11" s="133"/>
      <c r="C11" s="133"/>
      <c r="D11" s="133"/>
      <c r="E11" s="133"/>
      <c r="F11" s="134">
        <v>-928</v>
      </c>
      <c r="G11" s="135">
        <f>F11</f>
        <v>-928</v>
      </c>
      <c r="H11" s="135">
        <v>-873</v>
      </c>
    </row>
    <row r="12" spans="1:8" ht="30" customHeight="1">
      <c r="A12" s="136" t="s">
        <v>152</v>
      </c>
      <c r="B12" s="133"/>
      <c r="C12" s="133"/>
      <c r="D12" s="137">
        <v>1464</v>
      </c>
      <c r="E12" s="133"/>
      <c r="F12" s="138"/>
      <c r="G12" s="135">
        <f>SUM(B12:F12)</f>
        <v>1464</v>
      </c>
      <c r="H12" s="135">
        <v>19</v>
      </c>
    </row>
    <row r="13" spans="1:8" ht="30" customHeight="1">
      <c r="A13" s="136" t="s">
        <v>109</v>
      </c>
      <c r="B13" s="135"/>
      <c r="C13" s="135">
        <v>221</v>
      </c>
      <c r="D13" s="135">
        <v>178</v>
      </c>
      <c r="E13" s="135">
        <v>1238</v>
      </c>
      <c r="F13" s="134">
        <v>-1772</v>
      </c>
      <c r="G13" s="135">
        <f>SUM(B13:F13)</f>
        <v>-135</v>
      </c>
      <c r="H13" s="135">
        <v>668</v>
      </c>
    </row>
    <row r="14" spans="1:8" ht="30" customHeight="1">
      <c r="A14" s="131" t="s">
        <v>42</v>
      </c>
      <c r="B14" s="132">
        <f>SUM(B8:B13)</f>
        <v>20829</v>
      </c>
      <c r="C14" s="132">
        <f aca="true" t="shared" si="0" ref="C14:H14">SUM(C8:C13)</f>
        <v>410</v>
      </c>
      <c r="D14" s="132">
        <f t="shared" si="0"/>
        <v>14926</v>
      </c>
      <c r="E14" s="132">
        <f t="shared" si="0"/>
        <v>21184</v>
      </c>
      <c r="F14" s="132">
        <f t="shared" si="0"/>
        <v>36080</v>
      </c>
      <c r="G14" s="132">
        <f t="shared" si="0"/>
        <v>93429</v>
      </c>
      <c r="H14" s="132">
        <f t="shared" si="0"/>
        <v>79846</v>
      </c>
    </row>
    <row r="15" spans="1:6" s="14" customFormat="1" ht="15">
      <c r="A15" s="17"/>
      <c r="B15" s="16"/>
      <c r="C15" s="16"/>
      <c r="D15" s="16"/>
      <c r="E15" s="17"/>
      <c r="F15" s="55"/>
    </row>
    <row r="16" spans="1:6" s="14" customFormat="1" ht="15">
      <c r="A16" s="2" t="s">
        <v>171</v>
      </c>
      <c r="B16" s="16"/>
      <c r="C16" s="16"/>
      <c r="D16" s="16"/>
      <c r="E16" s="17"/>
      <c r="F16" s="55"/>
    </row>
    <row r="17" spans="1:6" s="14" customFormat="1" ht="15">
      <c r="A17" s="2"/>
      <c r="B17" s="16"/>
      <c r="C17" s="16"/>
      <c r="D17" s="16"/>
      <c r="E17" s="17"/>
      <c r="F17" s="55"/>
    </row>
    <row r="18" spans="1:8" ht="15">
      <c r="A18" s="8" t="s">
        <v>162</v>
      </c>
      <c r="F18" s="157" t="s">
        <v>161</v>
      </c>
      <c r="G18" s="157"/>
      <c r="H18" s="157"/>
    </row>
    <row r="19" spans="1:7" ht="15.75">
      <c r="A19" s="52"/>
      <c r="B19" s="53"/>
      <c r="C19" s="53"/>
      <c r="D19" s="53"/>
      <c r="E19" s="53"/>
      <c r="F19" s="53"/>
      <c r="G19" s="54"/>
    </row>
    <row r="20" spans="1:7" ht="15.75">
      <c r="A20" s="52"/>
      <c r="B20" s="53"/>
      <c r="C20" s="53"/>
      <c r="D20" s="53"/>
      <c r="E20" s="53"/>
      <c r="F20" s="53"/>
      <c r="G20" s="54"/>
    </row>
    <row r="21" spans="1:7" ht="15">
      <c r="A21" s="56"/>
      <c r="B21" s="54"/>
      <c r="C21" s="54"/>
      <c r="D21" s="54"/>
      <c r="E21" s="54"/>
      <c r="F21" s="54"/>
      <c r="G21" s="54"/>
    </row>
    <row r="22" spans="1:7" ht="15" customHeight="1">
      <c r="A22" s="57"/>
      <c r="B22" s="58"/>
      <c r="C22" s="58"/>
      <c r="D22" s="58"/>
      <c r="E22" s="58"/>
      <c r="F22" s="58"/>
      <c r="G22" s="38"/>
    </row>
    <row r="23" spans="1:7" ht="15">
      <c r="A23" s="57"/>
      <c r="B23" s="58"/>
      <c r="C23" s="58"/>
      <c r="D23" s="58"/>
      <c r="E23" s="58"/>
      <c r="F23" s="58"/>
      <c r="G23" s="59"/>
    </row>
    <row r="24" spans="1:7" ht="15">
      <c r="A24" s="57"/>
      <c r="B24" s="58"/>
      <c r="C24" s="58"/>
      <c r="D24" s="58"/>
      <c r="E24" s="58"/>
      <c r="F24" s="58"/>
      <c r="G24" s="59"/>
    </row>
    <row r="25" spans="1:7" ht="15">
      <c r="A25" s="57"/>
      <c r="B25" s="58"/>
      <c r="C25" s="58"/>
      <c r="D25" s="58"/>
      <c r="E25" s="58"/>
      <c r="F25" s="58"/>
      <c r="G25" s="59"/>
    </row>
    <row r="26" spans="1:7" ht="15">
      <c r="A26" s="57"/>
      <c r="B26" s="58"/>
      <c r="C26" s="58"/>
      <c r="D26" s="58"/>
      <c r="E26" s="58"/>
      <c r="F26" s="58"/>
      <c r="G26" s="58"/>
    </row>
    <row r="27" spans="1:7" ht="15">
      <c r="A27" s="57"/>
      <c r="B27" s="58"/>
      <c r="C27" s="58"/>
      <c r="D27" s="58"/>
      <c r="E27" s="58"/>
      <c r="F27" s="58"/>
      <c r="G27" s="58"/>
    </row>
    <row r="29" ht="15" customHeight="1">
      <c r="F29" s="61"/>
    </row>
    <row r="30" ht="15" customHeight="1">
      <c r="F30" s="39"/>
    </row>
  </sheetData>
  <sheetProtection/>
  <mergeCells count="4">
    <mergeCell ref="F18:H18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7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42" customWidth="1"/>
    <col min="2" max="2" width="17.57421875" style="42" customWidth="1"/>
    <col min="3" max="3" width="21.421875" style="42" customWidth="1"/>
    <col min="4" max="16384" width="10.7109375" style="42" customWidth="1"/>
  </cols>
  <sheetData>
    <row r="1" spans="1:3" s="46" customFormat="1" ht="36" customHeight="1">
      <c r="A1" s="153" t="s">
        <v>39</v>
      </c>
      <c r="B1" s="153"/>
      <c r="C1" s="153"/>
    </row>
    <row r="2" spans="1:3" ht="15.75">
      <c r="A2" s="41"/>
      <c r="B2" s="41"/>
      <c r="C2" s="41"/>
    </row>
    <row r="3" spans="1:3" ht="15.75">
      <c r="A3" s="160" t="s">
        <v>106</v>
      </c>
      <c r="B3" s="160"/>
      <c r="C3" s="160"/>
    </row>
    <row r="4" spans="1:3" ht="15.75" customHeight="1">
      <c r="A4" s="160" t="s">
        <v>7</v>
      </c>
      <c r="B4" s="160"/>
      <c r="C4" s="160"/>
    </row>
    <row r="5" spans="1:3" ht="15.75">
      <c r="A5" s="161" t="s">
        <v>166</v>
      </c>
      <c r="B5" s="161"/>
      <c r="C5" s="161"/>
    </row>
    <row r="6" spans="2:3" s="43" customFormat="1" ht="15">
      <c r="B6" s="44"/>
      <c r="C6" s="44"/>
    </row>
    <row r="7" spans="1:3" s="66" customFormat="1" ht="75">
      <c r="A7" s="139" t="s">
        <v>8</v>
      </c>
      <c r="B7" s="140" t="s">
        <v>9</v>
      </c>
      <c r="C7" s="141" t="s">
        <v>10</v>
      </c>
    </row>
    <row r="8" spans="1:3" ht="30" customHeight="1">
      <c r="A8" s="159" t="s">
        <v>11</v>
      </c>
      <c r="B8" s="159"/>
      <c r="C8" s="159"/>
    </row>
    <row r="9" spans="1:3" ht="20.25" customHeight="1">
      <c r="A9" s="139" t="s">
        <v>117</v>
      </c>
      <c r="B9" s="140">
        <v>0</v>
      </c>
      <c r="C9" s="141">
        <v>64.53</v>
      </c>
    </row>
    <row r="10" spans="1:3" ht="20.25" customHeight="1">
      <c r="A10" s="139" t="s">
        <v>120</v>
      </c>
      <c r="B10" s="140">
        <v>0</v>
      </c>
      <c r="C10" s="141">
        <v>51.4</v>
      </c>
    </row>
    <row r="11" spans="1:3" ht="20.25" customHeight="1">
      <c r="A11" s="139" t="s">
        <v>118</v>
      </c>
      <c r="B11" s="140">
        <v>0</v>
      </c>
      <c r="C11" s="141">
        <v>98.74</v>
      </c>
    </row>
    <row r="12" spans="1:3" ht="20.25" customHeight="1">
      <c r="A12" s="139" t="s">
        <v>119</v>
      </c>
      <c r="B12" s="140">
        <v>0</v>
      </c>
      <c r="C12" s="141">
        <v>92.65</v>
      </c>
    </row>
    <row r="13" spans="1:3" ht="20.25" customHeight="1">
      <c r="A13" s="139" t="s">
        <v>167</v>
      </c>
      <c r="B13" s="140">
        <v>0</v>
      </c>
      <c r="C13" s="141">
        <v>95.69</v>
      </c>
    </row>
    <row r="14" spans="1:3" ht="20.25" customHeight="1">
      <c r="A14" s="139" t="s">
        <v>168</v>
      </c>
      <c r="B14" s="140">
        <v>0</v>
      </c>
      <c r="C14" s="141">
        <v>68.99</v>
      </c>
    </row>
    <row r="15" spans="1:3" ht="20.25" customHeight="1">
      <c r="A15" s="142" t="s">
        <v>3</v>
      </c>
      <c r="B15" s="143">
        <f>SUM(B9:B12)</f>
        <v>0</v>
      </c>
      <c r="C15" s="144"/>
    </row>
    <row r="16" spans="1:3" ht="20.25" customHeight="1">
      <c r="A16" s="159" t="s">
        <v>128</v>
      </c>
      <c r="B16" s="159"/>
      <c r="C16" s="159"/>
    </row>
    <row r="17" spans="1:3" ht="20.25" customHeight="1">
      <c r="A17" s="139" t="s">
        <v>122</v>
      </c>
      <c r="B17" s="140">
        <v>0</v>
      </c>
      <c r="C17" s="141">
        <v>30.91</v>
      </c>
    </row>
    <row r="18" spans="1:3" ht="33" customHeight="1">
      <c r="A18" s="139" t="s">
        <v>123</v>
      </c>
      <c r="B18" s="140">
        <v>0</v>
      </c>
      <c r="C18" s="141">
        <v>49.99</v>
      </c>
    </row>
    <row r="19" spans="1:3" ht="20.25" customHeight="1">
      <c r="A19" s="139" t="s">
        <v>129</v>
      </c>
      <c r="B19" s="140">
        <v>0</v>
      </c>
      <c r="C19" s="141">
        <v>50</v>
      </c>
    </row>
    <row r="20" spans="1:3" ht="20.25" customHeight="1">
      <c r="A20" s="139" t="s">
        <v>169</v>
      </c>
      <c r="B20" s="140">
        <v>0</v>
      </c>
      <c r="C20" s="141">
        <v>45</v>
      </c>
    </row>
    <row r="21" spans="1:3" ht="20.25" customHeight="1">
      <c r="A21" s="142" t="s">
        <v>4</v>
      </c>
      <c r="B21" s="143">
        <f>SUM(B17:B19)</f>
        <v>0</v>
      </c>
      <c r="C21" s="144"/>
    </row>
    <row r="22" spans="1:3" ht="20.25" customHeight="1">
      <c r="A22" s="159" t="s">
        <v>153</v>
      </c>
      <c r="B22" s="159"/>
      <c r="C22" s="159"/>
    </row>
    <row r="23" spans="1:3" ht="20.25" customHeight="1">
      <c r="A23" s="139" t="s">
        <v>127</v>
      </c>
      <c r="B23" s="145">
        <v>3942</v>
      </c>
      <c r="C23" s="144">
        <v>12.97</v>
      </c>
    </row>
    <row r="24" spans="1:3" ht="20.25" customHeight="1">
      <c r="A24" s="139" t="s">
        <v>138</v>
      </c>
      <c r="B24" s="145">
        <v>5418</v>
      </c>
      <c r="C24" s="144">
        <v>40</v>
      </c>
    </row>
    <row r="25" spans="1:3" ht="28.5" customHeight="1">
      <c r="A25" s="139" t="s">
        <v>125</v>
      </c>
      <c r="B25" s="145">
        <v>7822</v>
      </c>
      <c r="C25" s="144">
        <v>8.28</v>
      </c>
    </row>
    <row r="26" spans="1:3" ht="20.25" customHeight="1">
      <c r="A26" s="139" t="s">
        <v>120</v>
      </c>
      <c r="B26" s="145">
        <v>260</v>
      </c>
      <c r="C26" s="144">
        <v>0.8</v>
      </c>
    </row>
    <row r="27" spans="1:3" ht="20.25" customHeight="1">
      <c r="A27" s="139" t="s">
        <v>124</v>
      </c>
      <c r="B27" s="143">
        <v>13</v>
      </c>
      <c r="C27" s="144">
        <v>5</v>
      </c>
    </row>
    <row r="28" spans="1:3" ht="20.25" customHeight="1">
      <c r="A28" s="139" t="s">
        <v>121</v>
      </c>
      <c r="B28" s="145">
        <v>37</v>
      </c>
      <c r="C28" s="144">
        <v>95</v>
      </c>
    </row>
    <row r="29" spans="1:3" ht="20.25" customHeight="1">
      <c r="A29" s="139" t="s">
        <v>156</v>
      </c>
      <c r="B29" s="145">
        <v>3</v>
      </c>
      <c r="C29" s="144">
        <v>25</v>
      </c>
    </row>
    <row r="30" spans="1:3" ht="20.25" customHeight="1">
      <c r="A30" s="139" t="s">
        <v>126</v>
      </c>
      <c r="B30" s="140">
        <v>287</v>
      </c>
      <c r="C30" s="144">
        <v>24.2</v>
      </c>
    </row>
    <row r="31" spans="1:3" ht="20.25" customHeight="1">
      <c r="A31" s="139" t="s">
        <v>56</v>
      </c>
      <c r="B31" s="140">
        <v>10</v>
      </c>
      <c r="C31" s="144"/>
    </row>
    <row r="32" spans="1:3" ht="20.25" customHeight="1">
      <c r="A32" s="142" t="s">
        <v>5</v>
      </c>
      <c r="B32" s="143">
        <f>SUM(B23:B31)</f>
        <v>17792</v>
      </c>
      <c r="C32" s="144"/>
    </row>
    <row r="33" spans="1:3" ht="20.25" customHeight="1">
      <c r="A33" s="146" t="s">
        <v>154</v>
      </c>
      <c r="B33" s="143">
        <f>B15+B21+B32</f>
        <v>17792</v>
      </c>
      <c r="C33" s="144"/>
    </row>
    <row r="34" spans="1:3" s="81" customFormat="1" ht="20.25" customHeight="1">
      <c r="A34" s="93" t="s">
        <v>143</v>
      </c>
      <c r="B34" s="94"/>
      <c r="C34" s="94"/>
    </row>
    <row r="35" spans="1:3" s="81" customFormat="1" ht="20.25" customHeight="1">
      <c r="A35" s="2" t="s">
        <v>171</v>
      </c>
      <c r="B35" s="95"/>
      <c r="C35" s="95"/>
    </row>
    <row r="36" spans="1:3" s="81" customFormat="1" ht="26.25" customHeight="1">
      <c r="A36" s="2"/>
      <c r="B36" s="95"/>
      <c r="C36" s="95"/>
    </row>
    <row r="37" spans="1:3" s="68" customFormat="1" ht="24" customHeight="1">
      <c r="A37" s="96" t="s">
        <v>162</v>
      </c>
      <c r="B37" s="162" t="s">
        <v>161</v>
      </c>
      <c r="C37" s="162"/>
    </row>
    <row r="38" spans="1:3" s="81" customFormat="1" ht="15">
      <c r="A38" s="97"/>
      <c r="B38" s="16"/>
      <c r="C38" s="14"/>
    </row>
    <row r="41" spans="1:2" ht="15">
      <c r="A41" s="45"/>
      <c r="B41" s="45"/>
    </row>
    <row r="42" ht="15">
      <c r="B42" s="45"/>
    </row>
    <row r="43" spans="1:2" ht="15">
      <c r="A43" s="45"/>
      <c r="B43" s="45"/>
    </row>
    <row r="45" spans="1:2" ht="15">
      <c r="A45" s="45"/>
      <c r="B45" s="45"/>
    </row>
    <row r="47" spans="1:2" ht="15">
      <c r="A47" s="45"/>
      <c r="B47" s="45"/>
    </row>
  </sheetData>
  <sheetProtection/>
  <mergeCells count="8">
    <mergeCell ref="A1:C1"/>
    <mergeCell ref="A8:C8"/>
    <mergeCell ref="A3:C3"/>
    <mergeCell ref="A4:C4"/>
    <mergeCell ref="A5:C5"/>
    <mergeCell ref="B37:C37"/>
    <mergeCell ref="A16:C16"/>
    <mergeCell ref="A22:C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7:C18 C19:C20 B9:C14 B23:C31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Kremena</cp:lastModifiedBy>
  <cp:lastPrinted>2018-04-26T06:59:07Z</cp:lastPrinted>
  <dcterms:created xsi:type="dcterms:W3CDTF">2004-07-26T14:28:27Z</dcterms:created>
  <dcterms:modified xsi:type="dcterms:W3CDTF">2018-04-26T08:02:09Z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