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95" windowWidth="14940" windowHeight="7560" tabRatio="822" activeTab="0"/>
  </bookViews>
  <sheets>
    <sheet name="SFP" sheetId="1" r:id="rId1"/>
    <sheet name="SCI" sheetId="2" r:id="rId2"/>
    <sheet name="CFS" sheetId="3" r:id="rId3"/>
    <sheet name="SCE" sheetId="4" r:id="rId4"/>
    <sheet name="Investmens" sheetId="5" r:id="rId5"/>
  </sheets>
  <definedNames>
    <definedName name="_xlnm.Print_Area" localSheetId="0">'SFP'!$A$1:$C$86</definedName>
  </definedNames>
  <calcPr fullCalcOnLoad="1"/>
</workbook>
</file>

<file path=xl/sharedStrings.xml><?xml version="1.0" encoding="utf-8"?>
<sst xmlns="http://schemas.openxmlformats.org/spreadsheetml/2006/main" count="198" uniqueCount="161">
  <si>
    <t>BGN’000s</t>
  </si>
  <si>
    <t>ASSETS</t>
  </si>
  <si>
    <t>Non-current assets</t>
  </si>
  <si>
    <t>Land</t>
  </si>
  <si>
    <t>Buildings</t>
  </si>
  <si>
    <t>Outfits</t>
  </si>
  <si>
    <t>Furniture and fixtures</t>
  </si>
  <si>
    <t>Construction in progress</t>
  </si>
  <si>
    <t>Other</t>
  </si>
  <si>
    <t>Intangible assets</t>
  </si>
  <si>
    <t>Other investments</t>
  </si>
  <si>
    <t>Prepaid expenses</t>
  </si>
  <si>
    <t>Total Non-current assets</t>
  </si>
  <si>
    <t>Current assets</t>
  </si>
  <si>
    <t>Materials</t>
  </si>
  <si>
    <t>Finished goods</t>
  </si>
  <si>
    <t>Trading Goods</t>
  </si>
  <si>
    <t>Work in progress</t>
  </si>
  <si>
    <t>Cash and cash equivalents</t>
  </si>
  <si>
    <t>Trade receivables</t>
  </si>
  <si>
    <t>Prepayments</t>
  </si>
  <si>
    <t>Court receivables</t>
  </si>
  <si>
    <t>Tax receivables</t>
  </si>
  <si>
    <t>Total current assets</t>
  </si>
  <si>
    <t>TOTAL ASSETS</t>
  </si>
  <si>
    <t>EQUITY</t>
  </si>
  <si>
    <t>Total equity</t>
  </si>
  <si>
    <t>Share capital</t>
  </si>
  <si>
    <t>Retained earnings</t>
  </si>
  <si>
    <t>LIABILITIES</t>
  </si>
  <si>
    <t>Non-current</t>
  </si>
  <si>
    <t>Deferred income</t>
  </si>
  <si>
    <t>Total non-current liabilities</t>
  </si>
  <si>
    <t>Current</t>
  </si>
  <si>
    <t>Total current liabilities</t>
  </si>
  <si>
    <t>Total liabilities</t>
  </si>
  <si>
    <t>TOTAL EQUITY AND LIABILITIES</t>
  </si>
  <si>
    <t>Provisions</t>
  </si>
  <si>
    <t>Short-term related parties payables</t>
  </si>
  <si>
    <t>Payables to suppliers</t>
  </si>
  <si>
    <t>Advansed received</t>
  </si>
  <si>
    <t>Payables to the personnel</t>
  </si>
  <si>
    <t xml:space="preserve">Social security liabilities </t>
  </si>
  <si>
    <t>Tax payables</t>
  </si>
  <si>
    <t>Interest income/expenses (net)</t>
  </si>
  <si>
    <t>Net foreign exchange gain/loss</t>
  </si>
  <si>
    <t>Cost of materials</t>
  </si>
  <si>
    <t>Services</t>
  </si>
  <si>
    <t>Depreciation</t>
  </si>
  <si>
    <t>Salaries</t>
  </si>
  <si>
    <t>Social securities</t>
  </si>
  <si>
    <t>Other expenses</t>
  </si>
  <si>
    <t>Result before tax</t>
  </si>
  <si>
    <t>Tax expenses, net</t>
  </si>
  <si>
    <t>Cost of disposals</t>
  </si>
  <si>
    <t>Net result for the period</t>
  </si>
  <si>
    <t>Earnings per share</t>
  </si>
  <si>
    <t>Changes in finished goods and work in progress</t>
  </si>
  <si>
    <t>Cash receipts from customers</t>
  </si>
  <si>
    <t xml:space="preserve">Cash paid to suppliers </t>
  </si>
  <si>
    <t>Cash paid to employees and social security institutions</t>
  </si>
  <si>
    <t xml:space="preserve">Other payments/proceeds for operating activities </t>
  </si>
  <si>
    <t>Purchase of non-current assets</t>
  </si>
  <si>
    <t>CASH FLOWS FROM OPERATING ACTIVITIES</t>
  </si>
  <si>
    <t>Proceeds from loans received</t>
  </si>
  <si>
    <t>Payments for loans received</t>
  </si>
  <si>
    <t>Payments under to lease contracts</t>
  </si>
  <si>
    <t xml:space="preserve">Interest, fees and commissions paid </t>
  </si>
  <si>
    <t>Dividends paid</t>
  </si>
  <si>
    <t>Net cash flow from operating activities</t>
  </si>
  <si>
    <t>Net cash flow from investing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</si>
  <si>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</si>
  <si>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</si>
  <si>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</si>
  <si>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 Share Capital </t>
  </si>
  <si>
    <t xml:space="preserve"> Retained earnings </t>
  </si>
  <si>
    <t>Total</t>
  </si>
  <si>
    <t>Other changes in equity</t>
  </si>
  <si>
    <t>I. Subsidiaries</t>
  </si>
  <si>
    <t>II. Associates</t>
  </si>
  <si>
    <t>Value</t>
  </si>
  <si>
    <t>Per cent</t>
  </si>
  <si>
    <t xml:space="preserve">CONSOLIDATED INVESTMENTS </t>
  </si>
  <si>
    <t xml:space="preserve"> in subsidiaries, associates and other companies</t>
  </si>
  <si>
    <t>Vehicles</t>
  </si>
  <si>
    <t>Revenue from sales of finished goods</t>
  </si>
  <si>
    <t>Revenue from sales of trading goods</t>
  </si>
  <si>
    <t>Revenue from sales of services</t>
  </si>
  <si>
    <t>Other financial income/expenses (net)</t>
  </si>
  <si>
    <t>CASH FLOWS FROM INVESTING ACTIVITIES</t>
  </si>
  <si>
    <t>CASH FLOWS FROM FINANCIAL ACTIVITIES</t>
  </si>
  <si>
    <t>Net cash flow from financial activities</t>
  </si>
  <si>
    <t>Machines and Equipment</t>
  </si>
  <si>
    <t>Receivables from trade loans</t>
  </si>
  <si>
    <t>Taxes paid/received</t>
  </si>
  <si>
    <t>Financial assets</t>
  </si>
  <si>
    <t>Interest, fees and commissions paid/received</t>
  </si>
  <si>
    <t>Gains/loss from transactions with financial instruments (net)</t>
  </si>
  <si>
    <t>Deferred tax assets</t>
  </si>
  <si>
    <t>Proceeds from sales of non-current assets</t>
  </si>
  <si>
    <t>Financing</t>
  </si>
  <si>
    <t>STARA PLANINA HOLD PLC</t>
  </si>
  <si>
    <t>Ptici &amp; Ptichi produkti Jsc, Pleven</t>
  </si>
  <si>
    <t>Slavyana Jsc, Slavianovo</t>
  </si>
  <si>
    <t>Fazan Plc, Ruse</t>
  </si>
  <si>
    <t>SPH Trans Ltd, Sofia</t>
  </si>
  <si>
    <t>M+C Hydraulic Plc, Kazanluk</t>
  </si>
  <si>
    <t>Forsan Bulgaria Ltd, Sofia</t>
  </si>
  <si>
    <t>Short-term loans</t>
  </si>
  <si>
    <t>Long-term loans</t>
  </si>
  <si>
    <t>Deferred tax liabilities</t>
  </si>
  <si>
    <t>Lease contracts receivables</t>
  </si>
  <si>
    <t>Other companies</t>
  </si>
  <si>
    <t>Leasing Company Jsc, Sofia</t>
  </si>
  <si>
    <t>Other reserves</t>
  </si>
  <si>
    <t>Premium reserve</t>
  </si>
  <si>
    <t>Revaluation reserve</t>
  </si>
  <si>
    <t>Uncovered loss</t>
  </si>
  <si>
    <t>Boryana Jsc, Cherven Briag</t>
  </si>
  <si>
    <t>Asset Insurance Jsc</t>
  </si>
  <si>
    <t xml:space="preserve">Other payments/proceeds for investing activities </t>
  </si>
  <si>
    <t>Profit attributable to:</t>
  </si>
  <si>
    <t>Non-controlling interest</t>
  </si>
  <si>
    <t>Equity holders of the parent company</t>
  </si>
  <si>
    <t>CONSOLIDATED STATEMENT OF FINANCIAL POSITION</t>
  </si>
  <si>
    <t>CONSOLIDATED STATEMENT OF COMPREHENSIVE INCOME</t>
  </si>
  <si>
    <t>CONSOLIDATED CASH FLOW STATEMENT</t>
  </si>
  <si>
    <t>CONSOLIDATED STATEMENT OF CHANGES IN EQUITY</t>
  </si>
  <si>
    <t>Interests from loans received</t>
  </si>
  <si>
    <t xml:space="preserve"> </t>
  </si>
  <si>
    <t>Payments for loans granted</t>
  </si>
  <si>
    <t>Bulgarian Rose Plc, Karlovo</t>
  </si>
  <si>
    <t>Hydraulic Elements and Systems Plc, Yambol</t>
  </si>
  <si>
    <t>Elhim-Iskra Plc, Pazardzhik</t>
  </si>
  <si>
    <t>International Asset Bank AD</t>
  </si>
  <si>
    <t>Other receivables</t>
  </si>
  <si>
    <t>Other incomes</t>
  </si>
  <si>
    <t>Grants</t>
  </si>
  <si>
    <t>Dividend income</t>
  </si>
  <si>
    <t>Profit sharing for dividents</t>
  </si>
  <si>
    <t>Other profit sharing</t>
  </si>
  <si>
    <t>Dividends received from investment</t>
  </si>
  <si>
    <t>Purchase of investments</t>
  </si>
  <si>
    <t>III. Other companies</t>
  </si>
  <si>
    <r>
      <t>TOTAL</t>
    </r>
    <r>
      <rPr>
        <sz val="12"/>
        <rFont val="Arial"/>
        <family val="2"/>
      </rPr>
      <t xml:space="preserve"> (I+II+III)</t>
    </r>
  </si>
  <si>
    <t>Medical Center "Center for Prevention of the health" Ltd</t>
  </si>
  <si>
    <t>Other payments/proceeds for financial activity</t>
  </si>
  <si>
    <t>Prepared by: Kremena Dulgerova</t>
  </si>
  <si>
    <t>Manager: Vasil Velev</t>
  </si>
  <si>
    <t>Payables to staff upon retirement</t>
  </si>
  <si>
    <r>
      <t>Contingent liabilities (</t>
    </r>
    <r>
      <rPr>
        <sz val="10"/>
        <color indexed="8"/>
        <rFont val="Arial"/>
        <family val="2"/>
      </rPr>
      <t>note 10</t>
    </r>
    <r>
      <rPr>
        <sz val="12"/>
        <color indexed="8"/>
        <rFont val="Arial"/>
        <family val="2"/>
      </rPr>
      <t>)</t>
    </r>
  </si>
  <si>
    <t>Positive goodwill</t>
  </si>
  <si>
    <t>Payments on reverse acquisition of securities</t>
  </si>
  <si>
    <t>Balance 01 January 2017</t>
  </si>
  <si>
    <t>Vinprom Jsc, Veliko Tarnovo</t>
  </si>
  <si>
    <t>Ustrem Ltd, Svishtov</t>
  </si>
  <si>
    <t>Dionisii Jsc, Nikopol</t>
  </si>
  <si>
    <t>Sales of investments</t>
  </si>
  <si>
    <t>For the period ended 30 September 2017</t>
  </si>
  <si>
    <t>Balance 30 September 2017</t>
  </si>
  <si>
    <t>Date: 27.11.2017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</si>
</sst>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_);_(* \(#,##0\);_(* &quot;-&quot;_);_(@_)"/>
    <numFmt numFmtId="173" formatCode="_(* #,##0_);_(* \(#,##0\);_(* &quot;-&quot;\2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name val="Timok"/>
      <family val="0"/>
    </font>
    <font>
      <sz val="10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i/>
      <sz val="11"/>
      <name val="Arial"/>
      <family val="2"/>
    </font>
    <font>
      <b/>
      <sz val="11.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6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Alignment="1" applyProtection="1">
      <alignment wrapText="1"/>
      <protection/>
    </xf>
    <xf numFmtId="0" fontId="5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wrapText="1"/>
      <protection/>
    </xf>
    <xf numFmtId="1" fontId="5" fillId="33" borderId="0" xfId="61" applyNumberFormat="1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/>
    </xf>
    <xf numFmtId="0" fontId="5" fillId="0" borderId="0" xfId="61" applyFont="1" applyAlignment="1" applyProtection="1">
      <alignment vertical="top" wrapText="1"/>
      <protection/>
    </xf>
    <xf numFmtId="1" fontId="5" fillId="0" borderId="0" xfId="60" applyNumberFormat="1" applyFont="1" applyBorder="1" applyAlignment="1" applyProtection="1">
      <alignment horizontal="right" vertical="top"/>
      <protection locked="0"/>
    </xf>
    <xf numFmtId="0" fontId="5" fillId="0" borderId="0" xfId="61" applyFont="1" applyFill="1" applyAlignment="1" applyProtection="1">
      <alignment wrapText="1"/>
      <protection/>
    </xf>
    <xf numFmtId="0" fontId="8" fillId="0" borderId="0" xfId="61" applyFont="1" applyAlignment="1" applyProtection="1">
      <alignment horizontal="center" wrapText="1"/>
      <protection locked="0"/>
    </xf>
    <xf numFmtId="0" fontId="9" fillId="0" borderId="0" xfId="61" applyFont="1" applyAlignment="1" applyProtection="1">
      <alignment wrapText="1"/>
      <protection/>
    </xf>
    <xf numFmtId="0" fontId="6" fillId="0" borderId="0" xfId="60" applyFont="1" applyAlignment="1">
      <alignment vertical="top"/>
      <protection/>
    </xf>
    <xf numFmtId="0" fontId="6" fillId="0" borderId="0" xfId="60" applyFont="1" applyAlignment="1">
      <alignment/>
      <protection/>
    </xf>
    <xf numFmtId="3" fontId="6" fillId="0" borderId="0" xfId="60" applyNumberFormat="1" applyFont="1" applyAlignment="1" applyProtection="1">
      <alignment vertical="top" wrapText="1"/>
      <protection locked="0"/>
    </xf>
    <xf numFmtId="0" fontId="6" fillId="0" borderId="0" xfId="60" applyFont="1" applyAlignment="1" applyProtection="1">
      <alignment vertical="top" wrapText="1"/>
      <protection locked="0"/>
    </xf>
    <xf numFmtId="0" fontId="7" fillId="0" borderId="0" xfId="60" applyFont="1" applyBorder="1" applyAlignment="1" applyProtection="1">
      <alignment horizontal="center" vertical="top"/>
      <protection locked="0"/>
    </xf>
    <xf numFmtId="0" fontId="7" fillId="0" borderId="10" xfId="60" applyFont="1" applyBorder="1" applyAlignment="1" applyProtection="1">
      <alignment horizontal="left" vertical="center"/>
      <protection/>
    </xf>
    <xf numFmtId="14" fontId="6" fillId="0" borderId="10" xfId="6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>
      <alignment horizontal="justify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righ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3" fontId="10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vertical="top" wrapText="1"/>
    </xf>
    <xf numFmtId="0" fontId="10" fillId="34" borderId="0" xfId="60" applyFont="1" applyFill="1" applyBorder="1" applyAlignment="1" applyProtection="1">
      <alignment horizontal="left" wrapText="1"/>
      <protection/>
    </xf>
    <xf numFmtId="0" fontId="6" fillId="0" borderId="0" xfId="60" applyFont="1" applyBorder="1" applyAlignment="1">
      <alignment vertical="top"/>
      <protection/>
    </xf>
    <xf numFmtId="0" fontId="11" fillId="0" borderId="0" xfId="0" applyFont="1" applyBorder="1" applyAlignment="1">
      <alignment vertical="top" wrapText="1"/>
    </xf>
    <xf numFmtId="0" fontId="10" fillId="34" borderId="13" xfId="6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7" fillId="0" borderId="0" xfId="60" applyFont="1" applyBorder="1" applyAlignment="1" applyProtection="1">
      <alignment vertical="top" wrapText="1"/>
      <protection locked="0"/>
    </xf>
    <xf numFmtId="3" fontId="6" fillId="0" borderId="0" xfId="60" applyNumberFormat="1" applyFont="1" applyBorder="1" applyAlignment="1" applyProtection="1">
      <alignment horizontal="center" vertical="top"/>
      <protection locked="0"/>
    </xf>
    <xf numFmtId="0" fontId="7" fillId="0" borderId="0" xfId="60" applyFont="1" applyAlignment="1">
      <alignment vertical="top"/>
      <protection/>
    </xf>
    <xf numFmtId="0" fontId="10" fillId="0" borderId="10" xfId="0" applyFont="1" applyBorder="1" applyAlignment="1">
      <alignment vertical="top" wrapText="1"/>
    </xf>
    <xf numFmtId="0" fontId="6" fillId="0" borderId="0" xfId="62" applyFont="1" applyBorder="1" applyAlignment="1">
      <alignment vertical="center" wrapText="1"/>
      <protection/>
    </xf>
    <xf numFmtId="3" fontId="7" fillId="0" borderId="0" xfId="62" applyNumberFormat="1" applyFont="1" applyBorder="1" applyAlignment="1" applyProtection="1">
      <alignment horizontal="right" vertical="center"/>
      <protection locked="0"/>
    </xf>
    <xf numFmtId="0" fontId="6" fillId="0" borderId="0" xfId="62" applyFont="1" applyBorder="1" applyAlignment="1">
      <alignment vertical="center"/>
      <protection/>
    </xf>
    <xf numFmtId="3" fontId="6" fillId="0" borderId="0" xfId="62" applyNumberFormat="1" applyFont="1" applyBorder="1" applyAlignment="1">
      <alignment vertical="center" wrapText="1"/>
      <protection/>
    </xf>
    <xf numFmtId="3" fontId="6" fillId="0" borderId="0" xfId="62" applyNumberFormat="1" applyFont="1" applyBorder="1" applyAlignment="1">
      <alignment vertical="center"/>
      <protection/>
    </xf>
    <xf numFmtId="0" fontId="7" fillId="0" borderId="0" xfId="62" applyNumberFormat="1" applyFont="1" applyBorder="1" applyAlignment="1" applyProtection="1">
      <alignment vertical="center"/>
      <protection locked="0"/>
    </xf>
    <xf numFmtId="172" fontId="11" fillId="0" borderId="10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vertical="top" wrapText="1"/>
    </xf>
    <xf numFmtId="1" fontId="6" fillId="0" borderId="0" xfId="60" applyNumberFormat="1" applyFont="1" applyBorder="1" applyAlignment="1" applyProtection="1">
      <alignment horizontal="left" vertical="top" wrapText="1"/>
      <protection locked="0"/>
    </xf>
    <xf numFmtId="3" fontId="6" fillId="0" borderId="0" xfId="60" applyNumberFormat="1" applyFont="1" applyAlignment="1" applyProtection="1">
      <alignment horizontal="center" vertical="top" wrapText="1"/>
      <protection locked="0"/>
    </xf>
    <xf numFmtId="0" fontId="6" fillId="0" borderId="10" xfId="0" applyFont="1" applyBorder="1" applyAlignment="1">
      <alignment/>
    </xf>
    <xf numFmtId="0" fontId="11" fillId="0" borderId="14" xfId="0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11" fillId="0" borderId="14" xfId="0" applyFont="1" applyBorder="1" applyAlignment="1">
      <alignment horizontal="justify" vertical="top" wrapText="1"/>
    </xf>
    <xf numFmtId="3" fontId="11" fillId="0" borderId="14" xfId="0" applyNumberFormat="1" applyFont="1" applyBorder="1" applyAlignment="1">
      <alignment horizontal="right" vertical="top" wrapText="1"/>
    </xf>
    <xf numFmtId="0" fontId="6" fillId="0" borderId="0" xfId="60" applyFont="1" applyBorder="1" applyAlignment="1">
      <alignment/>
      <protection/>
    </xf>
    <xf numFmtId="3" fontId="10" fillId="0" borderId="16" xfId="0" applyNumberFormat="1" applyFont="1" applyBorder="1" applyAlignment="1">
      <alignment horizontal="right" vertical="top" wrapText="1"/>
    </xf>
    <xf numFmtId="0" fontId="6" fillId="0" borderId="0" xfId="59" applyFont="1">
      <alignment/>
      <protection/>
    </xf>
    <xf numFmtId="0" fontId="6" fillId="0" borderId="10" xfId="57" applyFont="1" applyBorder="1" applyAlignment="1">
      <alignment horizontal="left" wrapText="1"/>
      <protection/>
    </xf>
    <xf numFmtId="3" fontId="6" fillId="33" borderId="10" xfId="57" applyNumberFormat="1" applyFont="1" applyFill="1" applyBorder="1" applyAlignment="1" applyProtection="1">
      <alignment horizontal="right" wrapText="1"/>
      <protection locked="0"/>
    </xf>
    <xf numFmtId="2" fontId="6" fillId="33" borderId="10" xfId="57" applyNumberFormat="1" applyFont="1" applyFill="1" applyBorder="1" applyAlignment="1">
      <alignment horizontal="right" wrapText="1"/>
      <protection/>
    </xf>
    <xf numFmtId="3" fontId="6" fillId="33" borderId="10" xfId="57" applyNumberFormat="1" applyFont="1" applyFill="1" applyBorder="1" applyAlignment="1">
      <alignment horizontal="right" wrapText="1"/>
      <protection/>
    </xf>
    <xf numFmtId="0" fontId="6" fillId="0" borderId="0" xfId="63" applyFont="1">
      <alignment/>
      <protection/>
    </xf>
    <xf numFmtId="0" fontId="7" fillId="0" borderId="0" xfId="63" applyFont="1" applyAlignment="1">
      <alignment horizontal="center" wrapText="1"/>
      <protection/>
    </xf>
    <xf numFmtId="0" fontId="7" fillId="0" borderId="0" xfId="63" applyFont="1">
      <alignment/>
      <protection/>
    </xf>
    <xf numFmtId="0" fontId="7" fillId="0" borderId="0" xfId="63" applyFont="1" applyBorder="1" applyAlignment="1" applyProtection="1">
      <alignment horizontal="left" vertical="center" wrapText="1"/>
      <protection/>
    </xf>
    <xf numFmtId="0" fontId="6" fillId="0" borderId="0" xfId="60" applyFont="1" applyAlignment="1">
      <alignment vertical="top" wrapText="1"/>
      <protection/>
    </xf>
    <xf numFmtId="0" fontId="7" fillId="0" borderId="0" xfId="63" applyFont="1" applyBorder="1" applyAlignment="1">
      <alignment horizontal="left" vertical="top" wrapText="1"/>
      <protection/>
    </xf>
    <xf numFmtId="3" fontId="7" fillId="33" borderId="10" xfId="63" applyNumberFormat="1" applyFont="1" applyFill="1" applyBorder="1" applyAlignment="1" applyProtection="1">
      <alignment/>
      <protection/>
    </xf>
    <xf numFmtId="3" fontId="7" fillId="33" borderId="10" xfId="63" applyNumberFormat="1" applyFont="1" applyFill="1" applyBorder="1" applyAlignment="1" applyProtection="1">
      <alignment/>
      <protection locked="0"/>
    </xf>
    <xf numFmtId="0" fontId="7" fillId="0" borderId="0" xfId="63" applyFont="1" applyBorder="1" applyAlignment="1" applyProtection="1">
      <alignment vertical="center" wrapText="1"/>
      <protection locked="0"/>
    </xf>
    <xf numFmtId="3" fontId="6" fillId="0" borderId="0" xfId="63" applyNumberFormat="1" applyFont="1" applyBorder="1" applyAlignment="1" applyProtection="1">
      <alignment vertical="center"/>
      <protection locked="0"/>
    </xf>
    <xf numFmtId="0" fontId="6" fillId="0" borderId="0" xfId="63" applyFont="1" applyBorder="1" applyProtection="1">
      <alignment/>
      <protection locked="0"/>
    </xf>
    <xf numFmtId="3" fontId="6" fillId="0" borderId="0" xfId="60" applyNumberFormat="1" applyFont="1" applyAlignment="1" applyProtection="1">
      <alignment vertical="top"/>
      <protection locked="0"/>
    </xf>
    <xf numFmtId="3" fontId="6" fillId="0" borderId="0" xfId="60" applyNumberFormat="1" applyFont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wrapText="1"/>
      <protection locked="0"/>
    </xf>
    <xf numFmtId="0" fontId="6" fillId="0" borderId="0" xfId="63" applyFont="1" applyAlignment="1" applyProtection="1">
      <alignment wrapText="1"/>
      <protection locked="0"/>
    </xf>
    <xf numFmtId="0" fontId="6" fillId="0" borderId="0" xfId="63" applyFont="1" applyProtection="1">
      <alignment/>
      <protection locked="0"/>
    </xf>
    <xf numFmtId="1" fontId="6" fillId="0" borderId="0" xfId="60" applyNumberFormat="1" applyFont="1" applyBorder="1" applyAlignment="1" applyProtection="1">
      <alignment horizontal="right" vertical="top" wrapText="1"/>
      <protection locked="0"/>
    </xf>
    <xf numFmtId="0" fontId="6" fillId="0" borderId="0" xfId="63" applyFont="1" applyAlignment="1">
      <alignment wrapText="1"/>
      <protection/>
    </xf>
    <xf numFmtId="0" fontId="6" fillId="0" borderId="0" xfId="60" applyFont="1" applyAlignment="1" applyProtection="1">
      <alignment horizontal="center" vertical="top" wrapText="1"/>
      <protection locked="0"/>
    </xf>
    <xf numFmtId="0" fontId="6" fillId="0" borderId="10" xfId="61" applyFont="1" applyBorder="1" applyAlignment="1" applyProtection="1">
      <alignment vertical="top" wrapText="1"/>
      <protection/>
    </xf>
    <xf numFmtId="3" fontId="5" fillId="0" borderId="0" xfId="61" applyNumberFormat="1" applyFont="1" applyBorder="1" applyAlignment="1" applyProtection="1">
      <alignment horizontal="right" wrapText="1"/>
      <protection locked="0"/>
    </xf>
    <xf numFmtId="0" fontId="5" fillId="0" borderId="10" xfId="63" applyFont="1" applyBorder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0" fontId="10" fillId="0" borderId="17" xfId="0" applyFont="1" applyBorder="1" applyAlignment="1">
      <alignment vertical="top" wrapText="1"/>
    </xf>
    <xf numFmtId="3" fontId="5" fillId="33" borderId="0" xfId="60" applyNumberFormat="1" applyFont="1" applyFill="1" applyBorder="1" applyAlignment="1" applyProtection="1">
      <alignment wrapText="1"/>
      <protection locked="0"/>
    </xf>
    <xf numFmtId="0" fontId="5" fillId="0" borderId="0" xfId="60" applyFont="1" applyAlignment="1">
      <alignment/>
      <protection/>
    </xf>
    <xf numFmtId="0" fontId="5" fillId="0" borderId="0" xfId="60" applyFont="1" applyAlignment="1">
      <alignment vertical="top"/>
      <protection/>
    </xf>
    <xf numFmtId="3" fontId="5" fillId="0" borderId="0" xfId="60" applyNumberFormat="1" applyFont="1" applyAlignment="1" applyProtection="1">
      <alignment vertical="top" wrapText="1"/>
      <protection locked="0"/>
    </xf>
    <xf numFmtId="0" fontId="14" fillId="0" borderId="0" xfId="62" applyFont="1" applyBorder="1" applyAlignment="1" applyProtection="1">
      <alignment horizontal="right" vertical="center" wrapText="1"/>
      <protection/>
    </xf>
    <xf numFmtId="3" fontId="5" fillId="0" borderId="0" xfId="62" applyNumberFormat="1" applyFont="1" applyBorder="1" applyAlignment="1" applyProtection="1">
      <alignment horizontal="center" vertical="center" wrapText="1"/>
      <protection/>
    </xf>
    <xf numFmtId="3" fontId="4" fillId="33" borderId="0" xfId="62" applyNumberFormat="1" applyFont="1" applyFill="1" applyBorder="1" applyAlignment="1" applyProtection="1">
      <alignment vertical="center" wrapText="1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3" applyFont="1" applyBorder="1" applyAlignment="1" applyProtection="1">
      <alignment vertical="center" wrapText="1"/>
      <protection locked="0"/>
    </xf>
    <xf numFmtId="3" fontId="5" fillId="0" borderId="0" xfId="63" applyNumberFormat="1" applyFont="1" applyBorder="1" applyAlignment="1" applyProtection="1">
      <alignment vertical="center"/>
      <protection locked="0"/>
    </xf>
    <xf numFmtId="0" fontId="5" fillId="0" borderId="0" xfId="63" applyFont="1" applyBorder="1" applyProtection="1">
      <alignment/>
      <protection locked="0"/>
    </xf>
    <xf numFmtId="0" fontId="5" fillId="0" borderId="0" xfId="63" applyFont="1">
      <alignment/>
      <protection/>
    </xf>
    <xf numFmtId="3" fontId="5" fillId="0" borderId="0" xfId="6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60" applyFont="1" applyFill="1" applyAlignment="1" applyProtection="1">
      <alignment horizontal="center"/>
      <protection/>
    </xf>
    <xf numFmtId="0" fontId="5" fillId="0" borderId="0" xfId="59" applyFont="1">
      <alignment/>
      <protection/>
    </xf>
    <xf numFmtId="0" fontId="10" fillId="0" borderId="15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1" fillId="0" borderId="17" xfId="0" applyFont="1" applyBorder="1" applyAlignment="1">
      <alignment horizontal="justify" vertical="top" wrapText="1"/>
    </xf>
    <xf numFmtId="0" fontId="6" fillId="0" borderId="14" xfId="0" applyFont="1" applyBorder="1" applyAlignment="1">
      <alignment/>
    </xf>
    <xf numFmtId="0" fontId="11" fillId="0" borderId="1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57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/>
      <protection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33" borderId="10" xfId="63" applyFont="1" applyFill="1" applyBorder="1" applyAlignment="1">
      <alignment wrapText="1"/>
      <protection/>
    </xf>
    <xf numFmtId="0" fontId="7" fillId="0" borderId="10" xfId="0" applyFont="1" applyBorder="1" applyAlignment="1">
      <alignment/>
    </xf>
    <xf numFmtId="0" fontId="5" fillId="0" borderId="0" xfId="58" applyFont="1" applyBorder="1" applyAlignment="1">
      <alignment vertical="justify"/>
      <protection/>
    </xf>
    <xf numFmtId="0" fontId="5" fillId="0" borderId="0" xfId="59" applyFont="1" applyAlignme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0" xfId="59" applyFont="1">
      <alignment/>
      <protection/>
    </xf>
    <xf numFmtId="0" fontId="7" fillId="0" borderId="19" xfId="57" applyFont="1" applyBorder="1" applyAlignment="1">
      <alignment horizontal="right" wrapText="1"/>
      <protection/>
    </xf>
    <xf numFmtId="3" fontId="6" fillId="33" borderId="19" xfId="57" applyNumberFormat="1" applyFont="1" applyFill="1" applyBorder="1" applyAlignment="1">
      <alignment horizontal="right" wrapText="1"/>
      <protection/>
    </xf>
    <xf numFmtId="3" fontId="5" fillId="0" borderId="0" xfId="59" applyNumberFormat="1" applyFont="1" applyProtection="1">
      <alignment/>
      <protection/>
    </xf>
    <xf numFmtId="0" fontId="5" fillId="0" borderId="0" xfId="59" applyFont="1" applyProtection="1">
      <alignment/>
      <protection/>
    </xf>
    <xf numFmtId="0" fontId="7" fillId="0" borderId="10" xfId="57" applyFont="1" applyBorder="1" applyAlignment="1">
      <alignment horizontal="left" wrapText="1"/>
      <protection/>
    </xf>
    <xf numFmtId="3" fontId="5" fillId="0" borderId="0" xfId="59" applyNumberFormat="1" applyFont="1">
      <alignment/>
      <protection/>
    </xf>
    <xf numFmtId="0" fontId="13" fillId="0" borderId="0" xfId="0" applyFont="1" applyAlignment="1">
      <alignment vertical="top" wrapText="1"/>
    </xf>
    <xf numFmtId="0" fontId="4" fillId="0" borderId="0" xfId="60" applyFont="1" applyBorder="1" applyAlignment="1" applyProtection="1">
      <alignment horizontal="center"/>
      <protection locked="0"/>
    </xf>
    <xf numFmtId="0" fontId="6" fillId="0" borderId="0" xfId="62" applyFont="1" applyBorder="1" applyAlignment="1">
      <alignment horizontal="center"/>
      <protection/>
    </xf>
    <xf numFmtId="3" fontId="11" fillId="0" borderId="19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/>
    </xf>
    <xf numFmtId="172" fontId="6" fillId="0" borderId="19" xfId="0" applyNumberFormat="1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 horizontal="right" vertical="top" wrapText="1"/>
    </xf>
    <xf numFmtId="2" fontId="10" fillId="0" borderId="11" xfId="0" applyNumberFormat="1" applyFont="1" applyBorder="1" applyAlignment="1">
      <alignment horizontal="right" vertical="top" wrapText="1"/>
    </xf>
    <xf numFmtId="14" fontId="0" fillId="0" borderId="0" xfId="60" applyNumberFormat="1" applyFont="1" applyAlignment="1" applyProtection="1">
      <alignment horizontal="left" vertical="top" wrapText="1"/>
      <protection locked="0"/>
    </xf>
    <xf numFmtId="0" fontId="10" fillId="0" borderId="16" xfId="0" applyFont="1" applyBorder="1" applyAlignment="1">
      <alignment horizontal="justify" vertical="top" wrapText="1"/>
    </xf>
    <xf numFmtId="173" fontId="6" fillId="33" borderId="10" xfId="63" applyNumberFormat="1" applyFont="1" applyFill="1" applyBorder="1" applyAlignment="1" applyProtection="1">
      <alignment/>
      <protection locked="0"/>
    </xf>
    <xf numFmtId="173" fontId="6" fillId="33" borderId="10" xfId="63" applyNumberFormat="1" applyFont="1" applyFill="1" applyBorder="1" applyAlignment="1" applyProtection="1">
      <alignment/>
      <protection/>
    </xf>
    <xf numFmtId="0" fontId="6" fillId="0" borderId="19" xfId="57" applyFont="1" applyBorder="1" applyAlignment="1">
      <alignment horizontal="left" wrapText="1"/>
      <protection/>
    </xf>
    <xf numFmtId="3" fontId="11" fillId="0" borderId="13" xfId="0" applyNumberFormat="1" applyFont="1" applyBorder="1" applyAlignment="1">
      <alignment horizontal="right" vertical="top" wrapText="1"/>
    </xf>
    <xf numFmtId="3" fontId="10" fillId="0" borderId="14" xfId="0" applyNumberFormat="1" applyFont="1" applyBorder="1" applyAlignment="1">
      <alignment horizontal="right" vertical="top" wrapText="1"/>
    </xf>
    <xf numFmtId="0" fontId="15" fillId="0" borderId="10" xfId="0" applyFont="1" applyBorder="1" applyAlignment="1">
      <alignment/>
    </xf>
    <xf numFmtId="3" fontId="10" fillId="0" borderId="0" xfId="0" applyNumberFormat="1" applyFont="1" applyBorder="1" applyAlignment="1">
      <alignment vertical="top" wrapText="1"/>
    </xf>
    <xf numFmtId="3" fontId="10" fillId="0" borderId="11" xfId="0" applyNumberFormat="1" applyFont="1" applyBorder="1" applyAlignment="1">
      <alignment vertical="top" wrapText="1"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6" fillId="0" borderId="19" xfId="0" applyFont="1" applyBorder="1" applyAlignment="1">
      <alignment wrapText="1"/>
    </xf>
    <xf numFmtId="172" fontId="11" fillId="0" borderId="14" xfId="0" applyNumberFormat="1" applyFont="1" applyBorder="1" applyAlignment="1">
      <alignment horizontal="right" vertical="top" wrapText="1"/>
    </xf>
    <xf numFmtId="172" fontId="11" fillId="0" borderId="16" xfId="0" applyNumberFormat="1" applyFont="1" applyBorder="1" applyAlignment="1">
      <alignment horizontal="right" vertical="top" wrapText="1"/>
    </xf>
    <xf numFmtId="172" fontId="10" fillId="0" borderId="20" xfId="0" applyNumberFormat="1" applyFont="1" applyBorder="1" applyAlignment="1">
      <alignment horizontal="right" vertical="top" wrapText="1"/>
    </xf>
    <xf numFmtId="172" fontId="11" fillId="0" borderId="21" xfId="0" applyNumberFormat="1" applyFont="1" applyBorder="1" applyAlignment="1">
      <alignment horizontal="right" vertical="top" wrapText="1"/>
    </xf>
    <xf numFmtId="0" fontId="10" fillId="0" borderId="19" xfId="0" applyFont="1" applyBorder="1" applyAlignment="1">
      <alignment vertical="top" wrapText="1"/>
    </xf>
    <xf numFmtId="172" fontId="10" fillId="0" borderId="19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horizontal="right" vertical="top" wrapText="1"/>
    </xf>
    <xf numFmtId="172" fontId="11" fillId="0" borderId="22" xfId="0" applyNumberFormat="1" applyFont="1" applyBorder="1" applyAlignment="1">
      <alignment horizontal="right" vertical="top" wrapText="1"/>
    </xf>
    <xf numFmtId="172" fontId="11" fillId="0" borderId="19" xfId="0" applyNumberFormat="1" applyFont="1" applyBorder="1" applyAlignment="1">
      <alignment horizontal="right" vertical="top" wrapText="1"/>
    </xf>
    <xf numFmtId="0" fontId="11" fillId="0" borderId="16" xfId="0" applyFont="1" applyBorder="1" applyAlignment="1">
      <alignment vertical="top" wrapText="1"/>
    </xf>
    <xf numFmtId="0" fontId="6" fillId="0" borderId="16" xfId="61" applyFont="1" applyBorder="1" applyAlignment="1" applyProtection="1">
      <alignment wrapText="1"/>
      <protection/>
    </xf>
    <xf numFmtId="14" fontId="0" fillId="0" borderId="0" xfId="60" applyNumberFormat="1" applyFont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3" fontId="6" fillId="33" borderId="10" xfId="57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vertical="top" wrapText="1"/>
    </xf>
    <xf numFmtId="0" fontId="8" fillId="0" borderId="0" xfId="60" applyFont="1" applyBorder="1" applyAlignment="1" applyProtection="1">
      <alignment horizontal="center" vertical="center"/>
      <protection locked="0"/>
    </xf>
    <xf numFmtId="0" fontId="10" fillId="34" borderId="23" xfId="60" applyFont="1" applyFill="1" applyBorder="1" applyAlignment="1" applyProtection="1">
      <alignment horizontal="left" wrapText="1"/>
      <protection/>
    </xf>
    <xf numFmtId="0" fontId="10" fillId="34" borderId="21" xfId="60" applyFont="1" applyFill="1" applyBorder="1" applyAlignment="1" applyProtection="1">
      <alignment horizontal="left" wrapText="1"/>
      <protection/>
    </xf>
    <xf numFmtId="0" fontId="10" fillId="34" borderId="24" xfId="60" applyFont="1" applyFill="1" applyBorder="1" applyAlignment="1" applyProtection="1">
      <alignment horizontal="left" wrapText="1"/>
      <protection/>
    </xf>
    <xf numFmtId="0" fontId="4" fillId="0" borderId="0" xfId="60" applyFont="1" applyBorder="1" applyAlignment="1" applyProtection="1">
      <alignment horizontal="center" vertical="top"/>
      <protection locked="0"/>
    </xf>
    <xf numFmtId="0" fontId="7" fillId="0" borderId="0" xfId="60" applyFont="1" applyBorder="1" applyAlignment="1" applyProtection="1">
      <alignment horizontal="center" vertical="top"/>
      <protection locked="0"/>
    </xf>
    <xf numFmtId="0" fontId="10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7" fillId="0" borderId="17" xfId="60" applyFont="1" applyBorder="1" applyAlignment="1" applyProtection="1">
      <alignment horizontal="left" vertical="center"/>
      <protection/>
    </xf>
    <xf numFmtId="0" fontId="7" fillId="0" borderId="13" xfId="60" applyFont="1" applyBorder="1" applyAlignment="1" applyProtection="1">
      <alignment horizontal="left" vertical="center"/>
      <protection/>
    </xf>
    <xf numFmtId="0" fontId="7" fillId="0" borderId="25" xfId="60" applyFont="1" applyBorder="1" applyAlignment="1" applyProtection="1">
      <alignment horizontal="left" vertical="center"/>
      <protection/>
    </xf>
    <xf numFmtId="0" fontId="7" fillId="0" borderId="0" xfId="63" applyFont="1" applyAlignment="1">
      <alignment horizontal="center" wrapText="1"/>
      <protection/>
    </xf>
    <xf numFmtId="0" fontId="4" fillId="0" borderId="0" xfId="60" applyFont="1" applyBorder="1" applyAlignment="1" applyProtection="1">
      <alignment horizontal="center" vertical="top" wrapText="1"/>
      <protection locked="0"/>
    </xf>
    <xf numFmtId="49" fontId="4" fillId="0" borderId="0" xfId="57" applyNumberFormat="1" applyFont="1" applyAlignment="1">
      <alignment horizontal="center" vertical="center" wrapText="1"/>
      <protection/>
    </xf>
    <xf numFmtId="49" fontId="7" fillId="0" borderId="0" xfId="57" applyNumberFormat="1" applyFont="1" applyAlignment="1">
      <alignment horizontal="center" vertical="center" wrapText="1"/>
      <protection/>
    </xf>
    <xf numFmtId="0" fontId="5" fillId="0" borderId="26" xfId="58" applyFont="1" applyBorder="1" applyAlignment="1">
      <alignment horizontal="right" vertical="justify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showGridLines="0" tabSelected="1" zoomScale="75" zoomScaleNormal="75" zoomScaleSheetLayoutView="75" zoomScalePageLayoutView="0" workbookViewId="0" topLeftCell="A1">
      <selection activeCell="A1" sqref="A1:C1"/>
    </sheetView>
  </sheetViews>
  <sheetFormatPr defaultColWidth="9.28125" defaultRowHeight="12.75"/>
  <cols>
    <col min="1" max="1" width="56.57421875" style="17" customWidth="1"/>
    <col min="2" max="2" width="22.7109375" style="16" customWidth="1"/>
    <col min="3" max="3" width="21.28125" style="16" customWidth="1"/>
    <col min="4" max="16384" width="9.28125" style="14" customWidth="1"/>
  </cols>
  <sheetData>
    <row r="1" spans="1:3" ht="36.75" customHeight="1">
      <c r="A1" s="170" t="s">
        <v>101</v>
      </c>
      <c r="B1" s="170"/>
      <c r="C1" s="170"/>
    </row>
    <row r="2" spans="1:4" ht="15.75">
      <c r="A2" s="175" t="s">
        <v>124</v>
      </c>
      <c r="B2" s="175"/>
      <c r="C2" s="175"/>
      <c r="D2" s="175"/>
    </row>
    <row r="3" spans="1:3" ht="15">
      <c r="A3" s="174" t="s">
        <v>158</v>
      </c>
      <c r="B3" s="174"/>
      <c r="C3" s="174"/>
    </row>
    <row r="4" spans="1:3" ht="12.75" customHeight="1">
      <c r="A4" s="36"/>
      <c r="B4" s="37"/>
      <c r="C4" s="82" t="s">
        <v>0</v>
      </c>
    </row>
    <row r="5" spans="1:3" ht="16.5" customHeight="1">
      <c r="A5" s="19" t="s">
        <v>1</v>
      </c>
      <c r="B5" s="20">
        <v>43008</v>
      </c>
      <c r="C5" s="20">
        <v>42735</v>
      </c>
    </row>
    <row r="6" spans="1:3" s="38" customFormat="1" ht="15.75">
      <c r="A6" s="171" t="s">
        <v>2</v>
      </c>
      <c r="B6" s="172"/>
      <c r="C6" s="173"/>
    </row>
    <row r="7" spans="1:3" s="38" customFormat="1" ht="15.75">
      <c r="A7" s="31"/>
      <c r="B7" s="34"/>
      <c r="C7" s="34"/>
    </row>
    <row r="8" spans="1:3" s="15" customFormat="1" ht="15">
      <c r="A8" s="35" t="s">
        <v>3</v>
      </c>
      <c r="B8" s="22">
        <v>5086</v>
      </c>
      <c r="C8" s="22">
        <v>4821</v>
      </c>
    </row>
    <row r="9" spans="1:3" s="15" customFormat="1" ht="15">
      <c r="A9" s="35" t="s">
        <v>4</v>
      </c>
      <c r="B9" s="22">
        <v>22110</v>
      </c>
      <c r="C9" s="22">
        <v>21948</v>
      </c>
    </row>
    <row r="10" spans="1:3" s="15" customFormat="1" ht="15">
      <c r="A10" s="35" t="s">
        <v>92</v>
      </c>
      <c r="B10" s="22">
        <v>28238</v>
      </c>
      <c r="C10" s="22">
        <v>28410</v>
      </c>
    </row>
    <row r="11" spans="1:3" s="15" customFormat="1" ht="15">
      <c r="A11" s="35" t="s">
        <v>5</v>
      </c>
      <c r="B11" s="22">
        <v>5879</v>
      </c>
      <c r="C11" s="22">
        <v>5339</v>
      </c>
    </row>
    <row r="12" spans="1:3" s="15" customFormat="1" ht="15">
      <c r="A12" s="35" t="s">
        <v>84</v>
      </c>
      <c r="B12" s="22">
        <v>1073</v>
      </c>
      <c r="C12" s="22">
        <v>1052</v>
      </c>
    </row>
    <row r="13" spans="1:3" s="15" customFormat="1" ht="15">
      <c r="A13" s="35" t="s">
        <v>6</v>
      </c>
      <c r="B13" s="22">
        <v>824</v>
      </c>
      <c r="C13" s="22">
        <v>841</v>
      </c>
    </row>
    <row r="14" spans="1:3" s="15" customFormat="1" ht="15">
      <c r="A14" s="35" t="s">
        <v>7</v>
      </c>
      <c r="B14" s="22">
        <v>9972</v>
      </c>
      <c r="C14" s="22">
        <v>7819</v>
      </c>
    </row>
    <row r="15" spans="1:3" s="15" customFormat="1" ht="15">
      <c r="A15" s="35" t="s">
        <v>8</v>
      </c>
      <c r="B15" s="22">
        <v>464</v>
      </c>
      <c r="C15" s="22">
        <v>185</v>
      </c>
    </row>
    <row r="16" spans="1:3" s="15" customFormat="1" ht="15">
      <c r="A16" s="35" t="s">
        <v>9</v>
      </c>
      <c r="B16" s="22">
        <v>949</v>
      </c>
      <c r="C16" s="22">
        <v>962</v>
      </c>
    </row>
    <row r="17" spans="1:3" s="15" customFormat="1" ht="15">
      <c r="A17" s="21" t="s">
        <v>151</v>
      </c>
      <c r="B17" s="22">
        <v>611</v>
      </c>
      <c r="C17" s="22"/>
    </row>
    <row r="18" spans="1:3" s="15" customFormat="1" ht="15">
      <c r="A18" s="21" t="s">
        <v>10</v>
      </c>
      <c r="B18" s="22">
        <v>16390</v>
      </c>
      <c r="C18" s="22">
        <v>16390</v>
      </c>
    </row>
    <row r="19" spans="1:3" s="15" customFormat="1" ht="15">
      <c r="A19" s="30" t="s">
        <v>111</v>
      </c>
      <c r="B19" s="54">
        <v>86</v>
      </c>
      <c r="C19" s="54">
        <v>86</v>
      </c>
    </row>
    <row r="20" spans="1:3" s="15" customFormat="1" ht="15">
      <c r="A20" s="30" t="s">
        <v>135</v>
      </c>
      <c r="B20" s="54">
        <v>1627</v>
      </c>
      <c r="C20" s="54">
        <v>2013</v>
      </c>
    </row>
    <row r="21" spans="1:3" s="15" customFormat="1" ht="15">
      <c r="A21" s="53" t="s">
        <v>98</v>
      </c>
      <c r="B21" s="54">
        <v>188</v>
      </c>
      <c r="C21" s="54">
        <v>186</v>
      </c>
    </row>
    <row r="22" spans="1:3" s="15" customFormat="1" ht="16.5" thickBot="1">
      <c r="A22" s="141" t="s">
        <v>12</v>
      </c>
      <c r="B22" s="56">
        <f>SUM(B8:B21)</f>
        <v>93497</v>
      </c>
      <c r="C22" s="56">
        <f>SUM(C8:C21)</f>
        <v>90052</v>
      </c>
    </row>
    <row r="23" spans="1:3" s="15" customFormat="1" ht="9.75" customHeight="1">
      <c r="A23" s="23"/>
      <c r="B23" s="24"/>
      <c r="C23" s="24"/>
    </row>
    <row r="24" spans="1:3" s="15" customFormat="1" ht="15.75">
      <c r="A24" s="171" t="s">
        <v>13</v>
      </c>
      <c r="B24" s="172"/>
      <c r="C24" s="173"/>
    </row>
    <row r="25" spans="1:3" s="15" customFormat="1" ht="15">
      <c r="A25" s="50" t="s">
        <v>14</v>
      </c>
      <c r="B25" s="22">
        <v>17936</v>
      </c>
      <c r="C25" s="22">
        <v>16014</v>
      </c>
    </row>
    <row r="26" spans="1:3" s="15" customFormat="1" ht="15">
      <c r="A26" s="50" t="s">
        <v>15</v>
      </c>
      <c r="B26" s="22">
        <v>5936</v>
      </c>
      <c r="C26" s="22">
        <v>5305</v>
      </c>
    </row>
    <row r="27" spans="1:3" s="15" customFormat="1" ht="15">
      <c r="A27" s="50" t="s">
        <v>16</v>
      </c>
      <c r="B27" s="22">
        <v>727</v>
      </c>
      <c r="C27" s="22">
        <v>693</v>
      </c>
    </row>
    <row r="28" spans="1:3" s="15" customFormat="1" ht="15">
      <c r="A28" s="50" t="s">
        <v>17</v>
      </c>
      <c r="B28" s="22">
        <v>11405</v>
      </c>
      <c r="C28" s="22">
        <v>9261</v>
      </c>
    </row>
    <row r="29" spans="1:3" s="15" customFormat="1" ht="15">
      <c r="A29" s="21" t="s">
        <v>19</v>
      </c>
      <c r="B29" s="22">
        <v>29264</v>
      </c>
      <c r="C29" s="22">
        <v>21072</v>
      </c>
    </row>
    <row r="30" spans="1:3" s="15" customFormat="1" ht="15">
      <c r="A30" s="50" t="s">
        <v>20</v>
      </c>
      <c r="B30" s="22">
        <v>1899</v>
      </c>
      <c r="C30" s="22">
        <v>1590</v>
      </c>
    </row>
    <row r="31" spans="1:3" s="15" customFormat="1" ht="15">
      <c r="A31" s="21" t="s">
        <v>93</v>
      </c>
      <c r="B31" s="22">
        <v>8237</v>
      </c>
      <c r="C31" s="22">
        <v>4372</v>
      </c>
    </row>
    <row r="32" spans="1:3" s="15" customFormat="1" ht="15">
      <c r="A32" s="21" t="s">
        <v>21</v>
      </c>
      <c r="B32" s="22">
        <v>50</v>
      </c>
      <c r="C32" s="22">
        <v>14</v>
      </c>
    </row>
    <row r="33" spans="1:3" s="15" customFormat="1" ht="15">
      <c r="A33" s="21" t="s">
        <v>22</v>
      </c>
      <c r="B33" s="22">
        <v>2955</v>
      </c>
      <c r="C33" s="22">
        <v>1131</v>
      </c>
    </row>
    <row r="34" spans="1:3" s="15" customFormat="1" ht="15">
      <c r="A34" s="50" t="s">
        <v>8</v>
      </c>
      <c r="B34" s="22">
        <v>2672</v>
      </c>
      <c r="C34" s="22">
        <v>2893</v>
      </c>
    </row>
    <row r="35" spans="1:3" s="15" customFormat="1" ht="15">
      <c r="A35" s="53" t="s">
        <v>95</v>
      </c>
      <c r="B35" s="22">
        <v>1697</v>
      </c>
      <c r="C35" s="22">
        <v>1685</v>
      </c>
    </row>
    <row r="36" spans="1:3" s="15" customFormat="1" ht="15">
      <c r="A36" s="21" t="s">
        <v>18</v>
      </c>
      <c r="B36" s="22">
        <v>27672</v>
      </c>
      <c r="C36" s="22">
        <v>39120</v>
      </c>
    </row>
    <row r="37" spans="1:3" s="15" customFormat="1" ht="15">
      <c r="A37" s="21" t="s">
        <v>11</v>
      </c>
      <c r="B37" s="22">
        <v>241</v>
      </c>
      <c r="C37" s="22">
        <v>247</v>
      </c>
    </row>
    <row r="38" spans="1:3" s="15" customFormat="1" ht="16.5" thickBot="1">
      <c r="A38" s="141" t="s">
        <v>23</v>
      </c>
      <c r="B38" s="56">
        <f>SUM(B25:B37)</f>
        <v>110691</v>
      </c>
      <c r="C38" s="56">
        <f>SUM(C25:C37)</f>
        <v>103397</v>
      </c>
    </row>
    <row r="39" spans="1:3" s="15" customFormat="1" ht="16.5" thickBot="1">
      <c r="A39" s="104" t="s">
        <v>24</v>
      </c>
      <c r="B39" s="52">
        <f>B22+B38</f>
        <v>204188</v>
      </c>
      <c r="C39" s="27">
        <f>C22+C38</f>
        <v>193449</v>
      </c>
    </row>
    <row r="40" spans="1:3" s="15" customFormat="1" ht="9.75" customHeight="1" thickTop="1">
      <c r="A40" s="26"/>
      <c r="B40" s="26"/>
      <c r="C40" s="26"/>
    </row>
    <row r="41" spans="1:3" s="15" customFormat="1" ht="15.75">
      <c r="A41" s="176" t="s">
        <v>25</v>
      </c>
      <c r="B41" s="177"/>
      <c r="C41" s="178"/>
    </row>
    <row r="42" spans="1:3" s="15" customFormat="1" ht="15">
      <c r="A42" s="21" t="s">
        <v>27</v>
      </c>
      <c r="B42" s="22">
        <v>20829</v>
      </c>
      <c r="C42" s="22">
        <v>20829</v>
      </c>
    </row>
    <row r="43" spans="1:3" s="15" customFormat="1" ht="15">
      <c r="A43" s="50" t="s">
        <v>115</v>
      </c>
      <c r="B43" s="22">
        <v>410</v>
      </c>
      <c r="C43" s="22">
        <v>189</v>
      </c>
    </row>
    <row r="44" spans="1:3" s="15" customFormat="1" ht="15">
      <c r="A44" s="50" t="s">
        <v>116</v>
      </c>
      <c r="B44" s="22">
        <v>13477</v>
      </c>
      <c r="C44" s="22">
        <v>13284</v>
      </c>
    </row>
    <row r="45" spans="1:3" s="15" customFormat="1" ht="15">
      <c r="A45" s="50" t="s">
        <v>114</v>
      </c>
      <c r="B45" s="22">
        <v>21185</v>
      </c>
      <c r="C45" s="22">
        <v>19946</v>
      </c>
    </row>
    <row r="46" spans="1:3" s="15" customFormat="1" ht="15">
      <c r="A46" s="21" t="s">
        <v>28</v>
      </c>
      <c r="B46" s="22">
        <v>29347</v>
      </c>
      <c r="C46" s="22">
        <v>31942</v>
      </c>
    </row>
    <row r="47" spans="1:3" s="15" customFormat="1" ht="15">
      <c r="A47" s="21" t="s">
        <v>117</v>
      </c>
      <c r="B47" s="46">
        <v>-1032</v>
      </c>
      <c r="C47" s="46">
        <v>-3650</v>
      </c>
    </row>
    <row r="48" spans="1:3" s="15" customFormat="1" ht="15">
      <c r="A48" s="21" t="s">
        <v>55</v>
      </c>
      <c r="B48" s="134">
        <v>7030</v>
      </c>
      <c r="C48" s="134">
        <v>7158</v>
      </c>
    </row>
    <row r="49" spans="1:3" s="15" customFormat="1" ht="16.5" thickBot="1">
      <c r="A49" s="105" t="s">
        <v>26</v>
      </c>
      <c r="B49" s="25">
        <f>SUM(B42:B48)</f>
        <v>91246</v>
      </c>
      <c r="C49" s="25">
        <f>SUM(C42:C48)</f>
        <v>89698</v>
      </c>
    </row>
    <row r="50" spans="1:3" s="15" customFormat="1" ht="15.75" thickTop="1">
      <c r="A50" s="28"/>
      <c r="B50" s="24"/>
      <c r="C50" s="24"/>
    </row>
    <row r="51" spans="1:3" s="15" customFormat="1" ht="16.5" thickBot="1">
      <c r="A51" s="108" t="s">
        <v>122</v>
      </c>
      <c r="B51" s="25">
        <v>77775</v>
      </c>
      <c r="C51" s="25">
        <v>76838</v>
      </c>
    </row>
    <row r="52" spans="1:3" s="15" customFormat="1" ht="10.5" customHeight="1" thickTop="1">
      <c r="A52" s="107"/>
      <c r="B52" s="24"/>
      <c r="C52" s="24"/>
    </row>
    <row r="53" spans="1:3" s="15" customFormat="1" ht="15.75">
      <c r="A53" s="179" t="s">
        <v>29</v>
      </c>
      <c r="B53" s="180"/>
      <c r="C53" s="181"/>
    </row>
    <row r="54" spans="1:3" s="15" customFormat="1" ht="15.75">
      <c r="A54" s="171" t="s">
        <v>30</v>
      </c>
      <c r="B54" s="172"/>
      <c r="C54" s="173"/>
    </row>
    <row r="55" spans="1:3" s="15" customFormat="1" ht="15">
      <c r="A55" s="30" t="s">
        <v>109</v>
      </c>
      <c r="B55" s="22">
        <v>946</v>
      </c>
      <c r="C55" s="22">
        <v>900</v>
      </c>
    </row>
    <row r="56" spans="1:3" s="15" customFormat="1" ht="15">
      <c r="A56" s="47" t="s">
        <v>37</v>
      </c>
      <c r="B56" s="22">
        <v>167</v>
      </c>
      <c r="C56" s="22">
        <v>167</v>
      </c>
    </row>
    <row r="57" spans="1:3" s="15" customFormat="1" ht="15">
      <c r="A57" s="47" t="s">
        <v>149</v>
      </c>
      <c r="B57" s="22">
        <v>340</v>
      </c>
      <c r="C57" s="22">
        <v>340</v>
      </c>
    </row>
    <row r="58" spans="1:3" s="15" customFormat="1" ht="15">
      <c r="A58" s="21" t="s">
        <v>8</v>
      </c>
      <c r="B58" s="22">
        <v>432</v>
      </c>
      <c r="C58" s="22">
        <v>151</v>
      </c>
    </row>
    <row r="59" spans="1:3" s="15" customFormat="1" ht="15">
      <c r="A59" s="53" t="s">
        <v>110</v>
      </c>
      <c r="B59" s="22">
        <v>293</v>
      </c>
      <c r="C59" s="22">
        <v>293</v>
      </c>
    </row>
    <row r="60" spans="1:3" s="15" customFormat="1" ht="15">
      <c r="A60" s="109" t="s">
        <v>100</v>
      </c>
      <c r="B60" s="22">
        <v>725</v>
      </c>
      <c r="C60" s="22">
        <v>757</v>
      </c>
    </row>
    <row r="61" spans="1:3" s="15" customFormat="1" ht="15.75">
      <c r="A61" s="87" t="s">
        <v>32</v>
      </c>
      <c r="B61" s="29">
        <f>SUM(B55:B60)</f>
        <v>2903</v>
      </c>
      <c r="C61" s="29">
        <f>SUM(C55:C60)</f>
        <v>2608</v>
      </c>
    </row>
    <row r="62" spans="1:3" s="15" customFormat="1" ht="15.75">
      <c r="A62" s="176" t="s">
        <v>33</v>
      </c>
      <c r="B62" s="177"/>
      <c r="C62" s="178"/>
    </row>
    <row r="63" spans="1:3" s="15" customFormat="1" ht="15">
      <c r="A63" s="30" t="s">
        <v>108</v>
      </c>
      <c r="B63" s="22">
        <v>42</v>
      </c>
      <c r="C63" s="22">
        <v>113</v>
      </c>
    </row>
    <row r="64" spans="1:3" s="15" customFormat="1" ht="15">
      <c r="A64" s="30" t="s">
        <v>38</v>
      </c>
      <c r="B64" s="22">
        <v>4127</v>
      </c>
      <c r="C64" s="22">
        <v>2496</v>
      </c>
    </row>
    <row r="65" spans="1:3" s="15" customFormat="1" ht="15">
      <c r="A65" s="30" t="s">
        <v>39</v>
      </c>
      <c r="B65" s="54">
        <v>17411</v>
      </c>
      <c r="C65" s="54">
        <v>11872</v>
      </c>
    </row>
    <row r="66" spans="1:3" s="15" customFormat="1" ht="15">
      <c r="A66" s="110" t="s">
        <v>40</v>
      </c>
      <c r="B66" s="54">
        <v>751</v>
      </c>
      <c r="C66" s="54">
        <v>1155</v>
      </c>
    </row>
    <row r="67" spans="1:3" s="15" customFormat="1" ht="15">
      <c r="A67" s="30" t="s">
        <v>41</v>
      </c>
      <c r="B67" s="54">
        <v>4793</v>
      </c>
      <c r="C67" s="54">
        <v>3850</v>
      </c>
    </row>
    <row r="68" spans="1:3" s="15" customFormat="1" ht="15">
      <c r="A68" s="110" t="s">
        <v>42</v>
      </c>
      <c r="B68" s="51">
        <v>1182</v>
      </c>
      <c r="C68" s="51">
        <v>930</v>
      </c>
    </row>
    <row r="69" spans="1:3" s="15" customFormat="1" ht="15">
      <c r="A69" s="47" t="s">
        <v>43</v>
      </c>
      <c r="B69" s="54">
        <v>1456</v>
      </c>
      <c r="C69" s="54">
        <v>1069</v>
      </c>
    </row>
    <row r="70" spans="1:3" s="15" customFormat="1" ht="15">
      <c r="A70" s="110" t="s">
        <v>8</v>
      </c>
      <c r="B70" s="51">
        <v>1380</v>
      </c>
      <c r="C70" s="51">
        <v>1877</v>
      </c>
    </row>
    <row r="71" spans="1:3" s="15" customFormat="1" ht="15">
      <c r="A71" s="47" t="s">
        <v>37</v>
      </c>
      <c r="B71" s="51">
        <v>186</v>
      </c>
      <c r="C71" s="51">
        <v>223</v>
      </c>
    </row>
    <row r="72" spans="1:3" s="15" customFormat="1" ht="15">
      <c r="A72" s="109" t="s">
        <v>31</v>
      </c>
      <c r="B72" s="51">
        <v>601</v>
      </c>
      <c r="C72" s="51">
        <v>249</v>
      </c>
    </row>
    <row r="73" spans="1:3" s="15" customFormat="1" ht="15">
      <c r="A73" s="109" t="s">
        <v>100</v>
      </c>
      <c r="B73" s="51">
        <v>335</v>
      </c>
      <c r="C73" s="51">
        <v>471</v>
      </c>
    </row>
    <row r="74" spans="1:3" s="55" customFormat="1" ht="15.75">
      <c r="A74" s="87" t="s">
        <v>34</v>
      </c>
      <c r="B74" s="146">
        <f>SUM(B63:B73)</f>
        <v>32264</v>
      </c>
      <c r="C74" s="146">
        <f>SUM(C63:C73)</f>
        <v>24305</v>
      </c>
    </row>
    <row r="75" spans="1:3" s="55" customFormat="1" ht="15.75">
      <c r="A75" s="87"/>
      <c r="B75" s="145"/>
      <c r="C75" s="145"/>
    </row>
    <row r="76" spans="1:3" s="15" customFormat="1" ht="16.5" thickBot="1">
      <c r="A76" s="108" t="s">
        <v>35</v>
      </c>
      <c r="B76" s="25">
        <f>B61+B74</f>
        <v>35167</v>
      </c>
      <c r="C76" s="25">
        <f>C61+C74</f>
        <v>26913</v>
      </c>
    </row>
    <row r="77" spans="1:3" s="15" customFormat="1" ht="16.5" thickTop="1">
      <c r="A77" s="106"/>
      <c r="B77" s="148"/>
      <c r="C77" s="138"/>
    </row>
    <row r="78" spans="1:3" s="15" customFormat="1" ht="16.5" thickBot="1">
      <c r="A78" s="108" t="s">
        <v>36</v>
      </c>
      <c r="B78" s="149">
        <f>B49+B51+B61+B74</f>
        <v>204188</v>
      </c>
      <c r="C78" s="149">
        <f>C49+C51+C61+C74</f>
        <v>193449</v>
      </c>
    </row>
    <row r="79" spans="1:3" s="15" customFormat="1" ht="16.5" thickTop="1">
      <c r="A79" s="106"/>
      <c r="B79" s="148"/>
      <c r="C79" s="148"/>
    </row>
    <row r="80" spans="1:3" s="15" customFormat="1" ht="15.75">
      <c r="A80" s="21" t="s">
        <v>150</v>
      </c>
      <c r="B80" s="29">
        <v>588</v>
      </c>
      <c r="C80" s="29">
        <v>588</v>
      </c>
    </row>
    <row r="81" spans="1:3" s="15" customFormat="1" ht="9" customHeight="1">
      <c r="A81" s="165"/>
      <c r="B81" s="138"/>
      <c r="C81" s="138"/>
    </row>
    <row r="82" spans="1:3" s="15" customFormat="1" ht="15">
      <c r="A82" s="164" t="s">
        <v>160</v>
      </c>
      <c r="B82" s="88"/>
      <c r="C82" s="88"/>
    </row>
    <row r="83" spans="1:3" s="89" customFormat="1" ht="9" customHeight="1">
      <c r="A83" s="164"/>
      <c r="B83" s="88"/>
      <c r="C83" s="88"/>
    </row>
    <row r="84" spans="1:3" s="89" customFormat="1" ht="14.25">
      <c r="A84" s="131" t="s">
        <v>147</v>
      </c>
      <c r="B84" s="169" t="s">
        <v>148</v>
      </c>
      <c r="C84" s="169"/>
    </row>
    <row r="85" spans="1:2" s="26" customFormat="1" ht="15" customHeight="1">
      <c r="A85" s="131"/>
      <c r="B85" s="131"/>
    </row>
    <row r="86" spans="1:2" s="26" customFormat="1" ht="15">
      <c r="A86" s="131"/>
      <c r="B86" s="131"/>
    </row>
    <row r="87" ht="15">
      <c r="A87" s="140"/>
    </row>
  </sheetData>
  <sheetProtection/>
  <mergeCells count="10">
    <mergeCell ref="B84:C84"/>
    <mergeCell ref="A1:C1"/>
    <mergeCell ref="A6:C6"/>
    <mergeCell ref="A3:C3"/>
    <mergeCell ref="A2:D2"/>
    <mergeCell ref="A24:C24"/>
    <mergeCell ref="A41:C41"/>
    <mergeCell ref="A53:C53"/>
    <mergeCell ref="A62:C62"/>
    <mergeCell ref="A54:C5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50:C52 B25:C38 B8:C23 B82:C83 B40:C45 B77:C79 B63:C7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3:C53">
      <formula1>-99999999999</formula1>
      <formula2>0</formula2>
    </dataValidation>
  </dataValidations>
  <hyperlinks>
    <hyperlink ref="A1:C1" r:id="rId1" display="STARA PLANINA HOLD PLC"/>
  </hyperlinks>
  <printOptions horizontalCentered="1"/>
  <pageMargins left="0.2362204724409449" right="0.2362204724409449" top="0.31496062992125984" bottom="0.31496062992125984" header="0.1968503937007874" footer="0.15748031496062992"/>
  <pageSetup fitToHeight="1" fitToWidth="1" horizontalDpi="300" verticalDpi="300" orientation="portrait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64.00390625" style="40" customWidth="1"/>
    <col min="2" max="2" width="27.8515625" style="43" customWidth="1"/>
    <col min="3" max="3" width="24.7109375" style="44" customWidth="1"/>
    <col min="4" max="16384" width="9.28125" style="42" customWidth="1"/>
  </cols>
  <sheetData>
    <row r="1" spans="1:3" s="14" customFormat="1" ht="36.75" customHeight="1">
      <c r="A1" s="170" t="s">
        <v>101</v>
      </c>
      <c r="B1" s="170"/>
      <c r="C1" s="170"/>
    </row>
    <row r="2" spans="1:3" s="32" customFormat="1" ht="15.75">
      <c r="A2" s="18"/>
      <c r="B2" s="45"/>
      <c r="C2" s="45"/>
    </row>
    <row r="3" spans="1:4" s="32" customFormat="1" ht="15.75">
      <c r="A3" s="175" t="s">
        <v>125</v>
      </c>
      <c r="B3" s="175"/>
      <c r="C3" s="175"/>
      <c r="D3" s="132"/>
    </row>
    <row r="4" spans="1:4" ht="17.25" customHeight="1">
      <c r="A4" s="174" t="s">
        <v>158</v>
      </c>
      <c r="B4" s="174"/>
      <c r="C4" s="174"/>
      <c r="D4" s="133"/>
    </row>
    <row r="5" spans="2:3" ht="17.25" customHeight="1">
      <c r="B5" s="41"/>
      <c r="C5" s="82" t="s">
        <v>0</v>
      </c>
    </row>
    <row r="6" spans="1:3" ht="15.75">
      <c r="A6" s="19"/>
      <c r="B6" s="20">
        <v>43008</v>
      </c>
      <c r="C6" s="20">
        <v>42643</v>
      </c>
    </row>
    <row r="7" spans="1:3" ht="15">
      <c r="A7" s="35" t="s">
        <v>85</v>
      </c>
      <c r="B7" s="134">
        <v>155001</v>
      </c>
      <c r="C7" s="134">
        <v>138308</v>
      </c>
    </row>
    <row r="8" spans="1:3" ht="15">
      <c r="A8" s="35" t="s">
        <v>86</v>
      </c>
      <c r="B8" s="134">
        <v>1777</v>
      </c>
      <c r="C8" s="134">
        <v>1577</v>
      </c>
    </row>
    <row r="9" spans="1:3" ht="15">
      <c r="A9" s="35" t="s">
        <v>87</v>
      </c>
      <c r="B9" s="134">
        <v>1673</v>
      </c>
      <c r="C9" s="134">
        <v>1487</v>
      </c>
    </row>
    <row r="10" spans="1:3" ht="15">
      <c r="A10" s="152" t="s">
        <v>136</v>
      </c>
      <c r="B10" s="134">
        <v>2858</v>
      </c>
      <c r="C10" s="134">
        <v>2012</v>
      </c>
    </row>
    <row r="11" spans="1:3" ht="15">
      <c r="A11" s="35" t="s">
        <v>137</v>
      </c>
      <c r="B11" s="134">
        <v>143</v>
      </c>
      <c r="C11" s="134">
        <v>199</v>
      </c>
    </row>
    <row r="12" spans="1:3" ht="15">
      <c r="A12" s="152" t="s">
        <v>138</v>
      </c>
      <c r="B12" s="134">
        <v>297</v>
      </c>
      <c r="C12" s="134">
        <v>327</v>
      </c>
    </row>
    <row r="13" spans="1:3" ht="15">
      <c r="A13" s="111" t="s">
        <v>44</v>
      </c>
      <c r="B13" s="135">
        <v>264</v>
      </c>
      <c r="C13" s="135">
        <v>325</v>
      </c>
    </row>
    <row r="14" spans="1:3" ht="15">
      <c r="A14" s="30" t="s">
        <v>45</v>
      </c>
      <c r="B14" s="135">
        <v>-359</v>
      </c>
      <c r="C14" s="135">
        <v>42</v>
      </c>
    </row>
    <row r="15" spans="1:3" ht="15">
      <c r="A15" s="30" t="s">
        <v>97</v>
      </c>
      <c r="B15" s="135">
        <v>97</v>
      </c>
      <c r="C15" s="135">
        <v>27</v>
      </c>
    </row>
    <row r="16" spans="1:3" ht="15">
      <c r="A16" s="30" t="s">
        <v>88</v>
      </c>
      <c r="B16" s="135">
        <v>-240</v>
      </c>
      <c r="C16" s="135">
        <v>-225</v>
      </c>
    </row>
    <row r="17" spans="1:3" ht="15">
      <c r="A17" s="30" t="s">
        <v>46</v>
      </c>
      <c r="B17" s="135">
        <v>-83312</v>
      </c>
      <c r="C17" s="135">
        <v>-74450</v>
      </c>
    </row>
    <row r="18" spans="1:3" ht="15">
      <c r="A18" s="30" t="s">
        <v>47</v>
      </c>
      <c r="B18" s="136">
        <v>-13379</v>
      </c>
      <c r="C18" s="136">
        <v>-12459</v>
      </c>
    </row>
    <row r="19" spans="1:3" ht="15">
      <c r="A19" s="30" t="s">
        <v>48</v>
      </c>
      <c r="B19" s="136">
        <v>-9559</v>
      </c>
      <c r="C19" s="136">
        <v>-8953</v>
      </c>
    </row>
    <row r="20" spans="1:3" ht="15">
      <c r="A20" s="30" t="s">
        <v>49</v>
      </c>
      <c r="B20" s="136">
        <v>-30169</v>
      </c>
      <c r="C20" s="136">
        <v>-24934</v>
      </c>
    </row>
    <row r="21" spans="1:3" ht="15">
      <c r="A21" s="30" t="s">
        <v>50</v>
      </c>
      <c r="B21" s="136">
        <v>-5970</v>
      </c>
      <c r="C21" s="136">
        <v>-4958</v>
      </c>
    </row>
    <row r="22" spans="1:3" ht="18.75" customHeight="1">
      <c r="A22" s="112" t="s">
        <v>57</v>
      </c>
      <c r="B22" s="136">
        <v>2218</v>
      </c>
      <c r="C22" s="136">
        <v>1461</v>
      </c>
    </row>
    <row r="23" spans="1:3" ht="15">
      <c r="A23" s="30" t="s">
        <v>54</v>
      </c>
      <c r="B23" s="136">
        <v>-1890</v>
      </c>
      <c r="C23" s="136">
        <v>-1850</v>
      </c>
    </row>
    <row r="24" spans="1:3" ht="15">
      <c r="A24" s="30" t="s">
        <v>51</v>
      </c>
      <c r="B24" s="135">
        <v>-902</v>
      </c>
      <c r="C24" s="135">
        <v>-806</v>
      </c>
    </row>
    <row r="25" spans="1:3" ht="15">
      <c r="A25" s="33"/>
      <c r="B25" s="137"/>
      <c r="C25" s="135"/>
    </row>
    <row r="26" spans="1:3" ht="15.75">
      <c r="A26" s="39" t="s">
        <v>52</v>
      </c>
      <c r="B26" s="29">
        <f>SUM(B7:B25)</f>
        <v>18548</v>
      </c>
      <c r="C26" s="29">
        <f>SUM(C7:C25)</f>
        <v>17130</v>
      </c>
    </row>
    <row r="27" spans="1:3" ht="15">
      <c r="A27" s="33"/>
      <c r="B27" s="137"/>
      <c r="C27" s="137"/>
    </row>
    <row r="28" spans="1:3" ht="15">
      <c r="A28" s="47" t="s">
        <v>53</v>
      </c>
      <c r="B28" s="54">
        <v>1768</v>
      </c>
      <c r="C28" s="54">
        <v>1591</v>
      </c>
    </row>
    <row r="29" spans="1:3" ht="15.75">
      <c r="A29" s="39" t="s">
        <v>55</v>
      </c>
      <c r="B29" s="29">
        <f>B26-B28</f>
        <v>16780</v>
      </c>
      <c r="C29" s="29">
        <f>C26-C28</f>
        <v>15539</v>
      </c>
    </row>
    <row r="30" spans="1:3" ht="15.75">
      <c r="A30" s="106"/>
      <c r="B30" s="166"/>
      <c r="C30" s="137"/>
    </row>
    <row r="31" spans="1:3" s="116" customFormat="1" ht="15" customHeight="1">
      <c r="A31" s="106" t="s">
        <v>121</v>
      </c>
      <c r="B31" s="138"/>
      <c r="C31" s="138"/>
    </row>
    <row r="32" spans="1:3" ht="15">
      <c r="A32" s="30" t="s">
        <v>122</v>
      </c>
      <c r="B32" s="22">
        <v>9750</v>
      </c>
      <c r="C32" s="22">
        <v>9051</v>
      </c>
    </row>
    <row r="33" spans="1:3" s="95" customFormat="1" ht="15.75" thickBot="1">
      <c r="A33" s="151" t="s">
        <v>123</v>
      </c>
      <c r="B33" s="150">
        <f>B29-B32</f>
        <v>7030</v>
      </c>
      <c r="C33" s="150">
        <f>C29-C32</f>
        <v>6488</v>
      </c>
    </row>
    <row r="34" spans="1:3" s="89" customFormat="1" ht="15.75" thickTop="1">
      <c r="A34" s="33"/>
      <c r="B34" s="137"/>
      <c r="C34" s="137"/>
    </row>
    <row r="35" spans="1:3" ht="16.5" thickBot="1">
      <c r="A35" s="108" t="s">
        <v>56</v>
      </c>
      <c r="B35" s="139">
        <f>B33/20829</f>
        <v>0.33751020212204136</v>
      </c>
      <c r="C35" s="139">
        <f>C33/20729</f>
        <v>0.3129914612378793</v>
      </c>
    </row>
    <row r="36" spans="1:3" ht="15.75" thickTop="1">
      <c r="A36" s="92"/>
      <c r="B36" s="93"/>
      <c r="C36" s="94"/>
    </row>
    <row r="37" spans="1:3" ht="15">
      <c r="A37" s="164"/>
      <c r="B37" s="88"/>
      <c r="C37" s="88"/>
    </row>
    <row r="38" spans="1:3" ht="15">
      <c r="A38" s="164"/>
      <c r="B38" s="88"/>
      <c r="C38" s="88"/>
    </row>
    <row r="39" spans="1:3" ht="15">
      <c r="A39" s="131" t="s">
        <v>147</v>
      </c>
      <c r="B39" s="169" t="s">
        <v>148</v>
      </c>
      <c r="C39" s="169"/>
    </row>
  </sheetData>
  <sheetProtection/>
  <mergeCells count="4">
    <mergeCell ref="A4:C4"/>
    <mergeCell ref="A3:C3"/>
    <mergeCell ref="A1:C1"/>
    <mergeCell ref="B39:C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7:C38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2362204724409449" right="0.2362204724409449" top="0.7874015748031497" bottom="0.7874015748031497" header="0.5118110236220472" footer="0.5118110236220472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showGridLines="0" zoomScale="75" zoomScaleNormal="75" zoomScalePageLayoutView="0" workbookViewId="0" topLeftCell="A1">
      <selection activeCell="A1" sqref="A1:C1"/>
    </sheetView>
  </sheetViews>
  <sheetFormatPr defaultColWidth="9.28125" defaultRowHeight="12.75"/>
  <cols>
    <col min="1" max="1" width="78.28125" style="3" customWidth="1"/>
    <col min="2" max="3" width="21.00390625" style="11" customWidth="1"/>
    <col min="4" max="16384" width="9.28125" style="3" customWidth="1"/>
  </cols>
  <sheetData>
    <row r="1" spans="1:3" s="14" customFormat="1" ht="36.75" customHeight="1">
      <c r="A1" s="170" t="s">
        <v>101</v>
      </c>
      <c r="B1" s="170"/>
      <c r="C1" s="170"/>
    </row>
    <row r="2" spans="1:3" ht="20.25">
      <c r="A2" s="12"/>
      <c r="B2" s="12"/>
      <c r="C2" s="12"/>
    </row>
    <row r="3" spans="1:3" ht="15.75">
      <c r="A3" s="175" t="s">
        <v>126</v>
      </c>
      <c r="B3" s="175"/>
      <c r="C3" s="175"/>
    </row>
    <row r="4" spans="1:3" ht="15" customHeight="1">
      <c r="A4" s="174" t="s">
        <v>158</v>
      </c>
      <c r="B4" s="174"/>
      <c r="C4" s="174"/>
    </row>
    <row r="5" spans="1:3" ht="15">
      <c r="A5" s="1"/>
      <c r="B5" s="4"/>
      <c r="C5" s="4"/>
    </row>
    <row r="6" spans="1:3" ht="15">
      <c r="A6" s="1"/>
      <c r="B6" s="5"/>
      <c r="C6" s="82" t="s">
        <v>0</v>
      </c>
    </row>
    <row r="7" spans="1:3" s="13" customFormat="1" ht="15.75">
      <c r="A7" s="39" t="s">
        <v>63</v>
      </c>
      <c r="B7" s="20">
        <v>43008</v>
      </c>
      <c r="C7" s="20">
        <v>42643</v>
      </c>
    </row>
    <row r="8" spans="1:3" ht="18" customHeight="1">
      <c r="A8" s="30" t="s">
        <v>58</v>
      </c>
      <c r="B8" s="46">
        <v>161072</v>
      </c>
      <c r="C8" s="46">
        <v>147973</v>
      </c>
    </row>
    <row r="9" spans="1:3" ht="18" customHeight="1">
      <c r="A9" s="30" t="s">
        <v>59</v>
      </c>
      <c r="B9" s="46">
        <v>-110912</v>
      </c>
      <c r="C9" s="46">
        <v>-100472</v>
      </c>
    </row>
    <row r="10" spans="1:3" ht="15">
      <c r="A10" s="30" t="s">
        <v>60</v>
      </c>
      <c r="B10" s="46">
        <v>-37290</v>
      </c>
      <c r="C10" s="46">
        <v>-30879</v>
      </c>
    </row>
    <row r="11" spans="1:3" ht="18" customHeight="1">
      <c r="A11" s="81" t="s">
        <v>94</v>
      </c>
      <c r="B11" s="46">
        <v>4528</v>
      </c>
      <c r="C11" s="46">
        <v>2837</v>
      </c>
    </row>
    <row r="12" spans="1:3" ht="18" customHeight="1">
      <c r="A12" s="30" t="s">
        <v>96</v>
      </c>
      <c r="B12" s="153">
        <v>9</v>
      </c>
      <c r="C12" s="153">
        <v>13</v>
      </c>
    </row>
    <row r="13" spans="1:3" ht="18" customHeight="1" thickBot="1">
      <c r="A13" s="162" t="s">
        <v>61</v>
      </c>
      <c r="B13" s="154">
        <v>-1610</v>
      </c>
      <c r="C13" s="154">
        <v>-1138</v>
      </c>
    </row>
    <row r="14" spans="1:3" ht="18" customHeight="1">
      <c r="A14" s="157" t="s">
        <v>69</v>
      </c>
      <c r="B14" s="155">
        <f>SUM(B8:B13)</f>
        <v>15797</v>
      </c>
      <c r="C14" s="155">
        <f>SUM(C8:C13)</f>
        <v>18334</v>
      </c>
    </row>
    <row r="15" spans="1:3" ht="18" customHeight="1">
      <c r="A15" s="30"/>
      <c r="B15" s="156"/>
      <c r="C15" s="156"/>
    </row>
    <row r="16" spans="1:3" ht="15.75">
      <c r="A16" s="147" t="s">
        <v>89</v>
      </c>
      <c r="B16" s="157"/>
      <c r="C16" s="157"/>
    </row>
    <row r="17" spans="1:3" ht="18" customHeight="1">
      <c r="A17" s="30" t="s">
        <v>62</v>
      </c>
      <c r="B17" s="46">
        <v>-10719</v>
      </c>
      <c r="C17" s="46">
        <v>-7115</v>
      </c>
    </row>
    <row r="18" spans="1:3" ht="18" customHeight="1">
      <c r="A18" s="30" t="s">
        <v>99</v>
      </c>
      <c r="B18" s="46">
        <v>-321</v>
      </c>
      <c r="C18" s="46">
        <v>34</v>
      </c>
    </row>
    <row r="19" spans="1:3" ht="18" customHeight="1">
      <c r="A19" s="30" t="s">
        <v>130</v>
      </c>
      <c r="B19" s="46">
        <v>-4210</v>
      </c>
      <c r="C19" s="46">
        <v>-1550</v>
      </c>
    </row>
    <row r="20" spans="1:3" ht="18" customHeight="1">
      <c r="A20" s="30" t="s">
        <v>128</v>
      </c>
      <c r="B20" s="46">
        <v>5</v>
      </c>
      <c r="C20" s="46">
        <v>5</v>
      </c>
    </row>
    <row r="21" spans="1:3" ht="18" customHeight="1">
      <c r="A21" s="30" t="s">
        <v>142</v>
      </c>
      <c r="B21" s="153">
        <v>-3434</v>
      </c>
      <c r="C21" s="153"/>
    </row>
    <row r="22" spans="1:3" ht="18" customHeight="1">
      <c r="A22" s="30" t="s">
        <v>157</v>
      </c>
      <c r="B22" s="153">
        <v>270</v>
      </c>
      <c r="C22" s="153">
        <v>746</v>
      </c>
    </row>
    <row r="23" spans="1:3" ht="18" customHeight="1">
      <c r="A23" s="30" t="s">
        <v>141</v>
      </c>
      <c r="B23" s="153">
        <v>22</v>
      </c>
      <c r="C23" s="153">
        <v>19</v>
      </c>
    </row>
    <row r="24" spans="1:3" ht="18" customHeight="1" thickBot="1">
      <c r="A24" s="162" t="s">
        <v>120</v>
      </c>
      <c r="B24" s="154">
        <v>789</v>
      </c>
      <c r="C24" s="154">
        <v>5</v>
      </c>
    </row>
    <row r="25" spans="1:3" ht="14.25" customHeight="1">
      <c r="A25" s="157" t="s">
        <v>70</v>
      </c>
      <c r="B25" s="158">
        <f>SUM(B17:B24)</f>
        <v>-17598</v>
      </c>
      <c r="C25" s="158">
        <f>SUM(C17:C24)</f>
        <v>-7856</v>
      </c>
    </row>
    <row r="26" spans="1:3" ht="18" customHeight="1">
      <c r="A26" s="112"/>
      <c r="B26" s="159"/>
      <c r="C26" s="159"/>
    </row>
    <row r="27" spans="1:3" ht="18" customHeight="1">
      <c r="A27" s="147" t="s">
        <v>90</v>
      </c>
      <c r="B27" s="46"/>
      <c r="C27" s="46"/>
    </row>
    <row r="28" spans="1:3" ht="18" customHeight="1">
      <c r="A28" s="30" t="s">
        <v>152</v>
      </c>
      <c r="B28" s="46">
        <v>830</v>
      </c>
      <c r="C28" s="46"/>
    </row>
    <row r="29" spans="1:3" ht="18" customHeight="1">
      <c r="A29" s="30" t="s">
        <v>64</v>
      </c>
      <c r="B29" s="46">
        <v>1829</v>
      </c>
      <c r="C29" s="46">
        <v>32</v>
      </c>
    </row>
    <row r="30" spans="1:3" ht="18" customHeight="1">
      <c r="A30" s="30" t="s">
        <v>65</v>
      </c>
      <c r="B30" s="46">
        <v>-1993</v>
      </c>
      <c r="C30" s="46">
        <v>-237</v>
      </c>
    </row>
    <row r="31" spans="1:3" ht="18" customHeight="1">
      <c r="A31" s="30" t="s">
        <v>66</v>
      </c>
      <c r="B31" s="153">
        <v>-53</v>
      </c>
      <c r="C31" s="153">
        <v>-49</v>
      </c>
    </row>
    <row r="32" spans="1:3" ht="18" customHeight="1">
      <c r="A32" s="30" t="s">
        <v>67</v>
      </c>
      <c r="B32" s="153">
        <v>-54</v>
      </c>
      <c r="C32" s="153">
        <v>107</v>
      </c>
    </row>
    <row r="33" spans="1:3" ht="18" customHeight="1">
      <c r="A33" s="30" t="s">
        <v>68</v>
      </c>
      <c r="B33" s="153">
        <v>-10913</v>
      </c>
      <c r="C33" s="153">
        <v>-7754</v>
      </c>
    </row>
    <row r="34" spans="1:3" ht="18" customHeight="1" thickBot="1">
      <c r="A34" s="162" t="s">
        <v>146</v>
      </c>
      <c r="B34" s="154">
        <v>707</v>
      </c>
      <c r="C34" s="154">
        <v>13</v>
      </c>
    </row>
    <row r="35" spans="1:3" ht="18" customHeight="1">
      <c r="A35" s="157" t="s">
        <v>91</v>
      </c>
      <c r="B35" s="158">
        <f>SUM(B28:B34)</f>
        <v>-9647</v>
      </c>
      <c r="C35" s="158">
        <f>SUM(C29:C34)</f>
        <v>-7888</v>
      </c>
    </row>
    <row r="36" spans="1:3" ht="18" customHeight="1">
      <c r="A36" s="112"/>
      <c r="B36" s="156"/>
      <c r="C36" s="156"/>
    </row>
    <row r="37" spans="1:3" ht="18" customHeight="1">
      <c r="A37" s="30" t="s">
        <v>71</v>
      </c>
      <c r="B37" s="46">
        <f>B14+B25+B35</f>
        <v>-11448</v>
      </c>
      <c r="C37" s="46">
        <f>C14+C25+C35</f>
        <v>2590</v>
      </c>
    </row>
    <row r="38" spans="1:3" ht="18" customHeight="1">
      <c r="A38" s="30" t="s">
        <v>72</v>
      </c>
      <c r="B38" s="153">
        <v>39120</v>
      </c>
      <c r="C38" s="153">
        <v>37410</v>
      </c>
    </row>
    <row r="39" spans="1:3" ht="15.75" thickBot="1">
      <c r="A39" s="163"/>
      <c r="B39" s="160"/>
      <c r="C39" s="160"/>
    </row>
    <row r="40" spans="1:3" ht="18" customHeight="1">
      <c r="A40" s="157" t="s">
        <v>73</v>
      </c>
      <c r="B40" s="161">
        <f>B38+B37</f>
        <v>27672</v>
      </c>
      <c r="C40" s="161">
        <f>C38+C37</f>
        <v>40000</v>
      </c>
    </row>
    <row r="41" spans="1:3" ht="18" customHeight="1">
      <c r="A41" s="6"/>
      <c r="B41" s="7"/>
      <c r="C41" s="7"/>
    </row>
    <row r="42" spans="1:3" ht="18" customHeight="1">
      <c r="A42" s="164"/>
      <c r="B42" s="7"/>
      <c r="C42" s="7"/>
    </row>
    <row r="43" spans="1:3" s="89" customFormat="1" ht="14.25">
      <c r="A43" s="164"/>
      <c r="B43" s="88"/>
      <c r="C43" s="88"/>
    </row>
    <row r="44" spans="1:3" s="26" customFormat="1" ht="15" customHeight="1">
      <c r="A44" s="131" t="s">
        <v>147</v>
      </c>
      <c r="B44" s="169" t="s">
        <v>148</v>
      </c>
      <c r="C44" s="169"/>
    </row>
    <row r="45" spans="1:2" s="26" customFormat="1" ht="15">
      <c r="A45" s="131"/>
      <c r="B45" s="131"/>
    </row>
    <row r="46" spans="1:3" s="26" customFormat="1" ht="15" customHeight="1">
      <c r="A46" s="131"/>
      <c r="B46" s="169"/>
      <c r="C46" s="169"/>
    </row>
    <row r="47" spans="1:2" s="26" customFormat="1" ht="15">
      <c r="A47" s="131"/>
      <c r="B47" s="131"/>
    </row>
    <row r="48" spans="1:3" ht="14.25">
      <c r="A48" s="6"/>
      <c r="B48" s="7"/>
      <c r="C48" s="7"/>
    </row>
    <row r="49" spans="1:3" ht="25.5" customHeight="1">
      <c r="A49" s="9"/>
      <c r="B49" s="10"/>
      <c r="C49" s="3"/>
    </row>
  </sheetData>
  <sheetProtection/>
  <mergeCells count="5">
    <mergeCell ref="B46:C46"/>
    <mergeCell ref="A4:C4"/>
    <mergeCell ref="A3:C3"/>
    <mergeCell ref="B44:C44"/>
    <mergeCell ref="A1:C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1:C42 B38:C38 B8:C19 B25: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8:C48 B43:C43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zoomScale="75" zoomScaleNormal="75" zoomScalePageLayoutView="0" workbookViewId="0" topLeftCell="A1">
      <selection activeCell="A1" sqref="A1:H1"/>
    </sheetView>
  </sheetViews>
  <sheetFormatPr defaultColWidth="9.28125" defaultRowHeight="12.75"/>
  <cols>
    <col min="1" max="1" width="34.28125" style="79" customWidth="1"/>
    <col min="2" max="3" width="11.421875" style="62" customWidth="1"/>
    <col min="4" max="4" width="13.00390625" style="62" customWidth="1"/>
    <col min="5" max="5" width="11.421875" style="62" customWidth="1"/>
    <col min="6" max="6" width="13.00390625" style="62" customWidth="1"/>
    <col min="7" max="7" width="11.421875" style="62" customWidth="1"/>
    <col min="8" max="8" width="12.28125" style="62" customWidth="1"/>
    <col min="9" max="16384" width="9.28125" style="62" customWidth="1"/>
  </cols>
  <sheetData>
    <row r="1" spans="1:8" s="14" customFormat="1" ht="36.75" customHeight="1">
      <c r="A1" s="170" t="s">
        <v>101</v>
      </c>
      <c r="B1" s="170"/>
      <c r="C1" s="170"/>
      <c r="D1" s="170"/>
      <c r="E1" s="170"/>
      <c r="F1" s="170"/>
      <c r="G1" s="170"/>
      <c r="H1" s="170"/>
    </row>
    <row r="2" spans="1:7" ht="15.75">
      <c r="A2" s="63"/>
      <c r="B2" s="63"/>
      <c r="C2" s="63"/>
      <c r="D2" s="63"/>
      <c r="E2" s="63"/>
      <c r="F2" s="63"/>
      <c r="G2" s="63"/>
    </row>
    <row r="3" spans="1:8" s="64" customFormat="1" ht="15.75">
      <c r="A3" s="182" t="s">
        <v>127</v>
      </c>
      <c r="B3" s="182"/>
      <c r="C3" s="182"/>
      <c r="D3" s="182"/>
      <c r="E3" s="182"/>
      <c r="F3" s="182"/>
      <c r="G3" s="182"/>
      <c r="H3" s="182"/>
    </row>
    <row r="4" spans="1:8" s="64" customFormat="1" ht="15.75">
      <c r="A4" s="183" t="s">
        <v>158</v>
      </c>
      <c r="B4" s="183"/>
      <c r="C4" s="183"/>
      <c r="D4" s="183"/>
      <c r="E4" s="183"/>
      <c r="F4" s="183"/>
      <c r="G4" s="183"/>
      <c r="H4" s="183"/>
    </row>
    <row r="5" spans="1:7" s="64" customFormat="1" ht="15.75">
      <c r="A5" s="36"/>
      <c r="B5" s="65"/>
      <c r="C5" s="65"/>
      <c r="D5" s="65"/>
      <c r="E5" s="65"/>
      <c r="F5" s="65"/>
      <c r="G5" s="66"/>
    </row>
    <row r="6" spans="1:8" s="64" customFormat="1" ht="15.75">
      <c r="A6" s="36"/>
      <c r="B6" s="67"/>
      <c r="C6" s="67"/>
      <c r="D6" s="67"/>
      <c r="E6" s="67"/>
      <c r="F6" s="67"/>
      <c r="H6" s="82" t="s">
        <v>0</v>
      </c>
    </row>
    <row r="7" spans="1:8" s="84" customFormat="1" ht="48" customHeight="1">
      <c r="A7" s="83"/>
      <c r="B7" s="113" t="s">
        <v>74</v>
      </c>
      <c r="C7" s="113" t="s">
        <v>115</v>
      </c>
      <c r="D7" s="113" t="s">
        <v>116</v>
      </c>
      <c r="E7" s="113" t="s">
        <v>114</v>
      </c>
      <c r="F7" s="113" t="s">
        <v>75</v>
      </c>
      <c r="G7" s="114" t="s">
        <v>76</v>
      </c>
      <c r="H7" s="30" t="s">
        <v>122</v>
      </c>
    </row>
    <row r="8" spans="1:8" s="84" customFormat="1" ht="30" customHeight="1">
      <c r="A8" s="117" t="s">
        <v>153</v>
      </c>
      <c r="B8" s="68">
        <v>20829</v>
      </c>
      <c r="C8" s="68">
        <v>189</v>
      </c>
      <c r="D8" s="68">
        <v>13284</v>
      </c>
      <c r="E8" s="69">
        <v>19946</v>
      </c>
      <c r="F8" s="68">
        <v>35450</v>
      </c>
      <c r="G8" s="68">
        <v>89698</v>
      </c>
      <c r="H8" s="68">
        <v>76838</v>
      </c>
    </row>
    <row r="9" spans="1:8" s="84" customFormat="1" ht="30" customHeight="1">
      <c r="A9" s="118" t="s">
        <v>55</v>
      </c>
      <c r="B9" s="69"/>
      <c r="C9" s="69"/>
      <c r="D9" s="69"/>
      <c r="E9" s="69"/>
      <c r="F9" s="142">
        <v>7030</v>
      </c>
      <c r="G9" s="143">
        <f>F9</f>
        <v>7030</v>
      </c>
      <c r="H9" s="143">
        <v>9750</v>
      </c>
    </row>
    <row r="10" spans="1:8" s="84" customFormat="1" ht="30" customHeight="1">
      <c r="A10" s="35" t="s">
        <v>139</v>
      </c>
      <c r="B10" s="69"/>
      <c r="C10" s="69"/>
      <c r="D10" s="69"/>
      <c r="E10" s="69"/>
      <c r="F10" s="142">
        <v>-4531</v>
      </c>
      <c r="G10" s="143">
        <f>F10</f>
        <v>-4531</v>
      </c>
      <c r="H10" s="143">
        <v>-8626</v>
      </c>
    </row>
    <row r="11" spans="1:8" s="84" customFormat="1" ht="30" customHeight="1">
      <c r="A11" s="35" t="s">
        <v>140</v>
      </c>
      <c r="B11" s="69"/>
      <c r="C11" s="69"/>
      <c r="D11" s="69"/>
      <c r="E11" s="69"/>
      <c r="F11" s="142">
        <v>-928</v>
      </c>
      <c r="G11" s="143">
        <f>F11</f>
        <v>-928</v>
      </c>
      <c r="H11" s="143">
        <v>-796</v>
      </c>
    </row>
    <row r="12" spans="1:8" s="84" customFormat="1" ht="30" customHeight="1">
      <c r="A12" s="119" t="s">
        <v>77</v>
      </c>
      <c r="B12" s="143"/>
      <c r="C12" s="143">
        <v>221</v>
      </c>
      <c r="D12" s="143">
        <v>193</v>
      </c>
      <c r="E12" s="143">
        <v>1239</v>
      </c>
      <c r="F12" s="142">
        <v>-1676</v>
      </c>
      <c r="G12" s="143">
        <f>SUM(B12:F12)</f>
        <v>-23</v>
      </c>
      <c r="H12" s="143">
        <v>609</v>
      </c>
    </row>
    <row r="13" spans="1:8" ht="30" customHeight="1">
      <c r="A13" s="120" t="s">
        <v>159</v>
      </c>
      <c r="B13" s="68">
        <f aca="true" t="shared" si="0" ref="B13:H13">SUM(B8:B12)</f>
        <v>20829</v>
      </c>
      <c r="C13" s="68">
        <f t="shared" si="0"/>
        <v>410</v>
      </c>
      <c r="D13" s="68">
        <f t="shared" si="0"/>
        <v>13477</v>
      </c>
      <c r="E13" s="68">
        <f t="shared" si="0"/>
        <v>21185</v>
      </c>
      <c r="F13" s="68">
        <f t="shared" si="0"/>
        <v>35345</v>
      </c>
      <c r="G13" s="68">
        <f t="shared" si="0"/>
        <v>91246</v>
      </c>
      <c r="H13" s="68">
        <f t="shared" si="0"/>
        <v>77775</v>
      </c>
    </row>
    <row r="14" spans="1:7" s="99" customFormat="1" ht="34.5" customHeight="1">
      <c r="A14" s="96"/>
      <c r="B14" s="97"/>
      <c r="C14" s="97"/>
      <c r="D14" s="97"/>
      <c r="E14" s="97"/>
      <c r="F14" s="97"/>
      <c r="G14" s="98"/>
    </row>
    <row r="15" spans="1:5" s="26" customFormat="1" ht="15" customHeight="1">
      <c r="A15" s="164"/>
      <c r="B15" s="169"/>
      <c r="C15" s="169"/>
      <c r="D15" s="169"/>
      <c r="E15" s="169"/>
    </row>
    <row r="16" spans="1:5" s="89" customFormat="1" ht="14.25">
      <c r="A16" s="164"/>
      <c r="B16" s="88"/>
      <c r="C16" s="88"/>
      <c r="D16" s="88"/>
      <c r="E16" s="88"/>
    </row>
    <row r="17" spans="1:7" s="26" customFormat="1" ht="15" customHeight="1">
      <c r="A17" s="131" t="s">
        <v>147</v>
      </c>
      <c r="F17" s="169" t="s">
        <v>148</v>
      </c>
      <c r="G17" s="169"/>
    </row>
    <row r="18" spans="1:5" s="26" customFormat="1" ht="15">
      <c r="A18" s="131"/>
      <c r="B18" s="131"/>
      <c r="C18" s="131"/>
      <c r="D18" s="131"/>
      <c r="E18" s="131"/>
    </row>
    <row r="19" spans="1:6" s="90" customFormat="1" ht="14.25">
      <c r="A19" s="2"/>
      <c r="B19" s="91"/>
      <c r="C19" s="91"/>
      <c r="D19" s="91"/>
      <c r="E19" s="91"/>
      <c r="F19" s="100"/>
    </row>
    <row r="20" spans="1:6" s="90" customFormat="1" ht="14.25">
      <c r="A20" s="8"/>
      <c r="F20" s="100"/>
    </row>
    <row r="21" spans="1:7" s="89" customFormat="1" ht="28.5" customHeight="1">
      <c r="A21" s="101"/>
      <c r="B21" s="102"/>
      <c r="C21" s="102"/>
      <c r="D21" s="102"/>
      <c r="E21" s="102"/>
      <c r="G21" s="3"/>
    </row>
    <row r="22" spans="1:6" s="14" customFormat="1" ht="14.25" customHeight="1">
      <c r="A22" s="17"/>
      <c r="B22" s="16"/>
      <c r="C22" s="16"/>
      <c r="D22" s="16"/>
      <c r="E22" s="16"/>
      <c r="F22" s="73"/>
    </row>
    <row r="23" spans="1:6" s="14" customFormat="1" ht="15">
      <c r="A23" s="17"/>
      <c r="B23" s="16"/>
      <c r="C23" s="16"/>
      <c r="D23" s="16"/>
      <c r="E23" s="16"/>
      <c r="F23" s="73"/>
    </row>
    <row r="24" spans="1:6" s="14" customFormat="1" ht="15">
      <c r="A24" s="17"/>
      <c r="B24" s="16"/>
      <c r="C24" s="16"/>
      <c r="D24" s="16"/>
      <c r="E24" s="16"/>
      <c r="F24" s="73"/>
    </row>
    <row r="25" spans="1:6" s="14" customFormat="1" ht="15">
      <c r="A25" s="17"/>
      <c r="B25" s="74"/>
      <c r="C25" s="74"/>
      <c r="D25" s="74"/>
      <c r="E25" s="74"/>
      <c r="F25" s="73"/>
    </row>
    <row r="26" spans="1:6" s="14" customFormat="1" ht="15">
      <c r="A26" s="17"/>
      <c r="B26" s="16"/>
      <c r="C26" s="16"/>
      <c r="D26" s="16"/>
      <c r="E26" s="16"/>
      <c r="F26" s="73"/>
    </row>
    <row r="27" spans="1:6" s="14" customFormat="1" ht="15">
      <c r="A27" s="17"/>
      <c r="B27" s="16"/>
      <c r="C27" s="16"/>
      <c r="D27" s="16"/>
      <c r="E27" s="16"/>
      <c r="F27" s="73"/>
    </row>
    <row r="28" spans="1:7" ht="15.75">
      <c r="A28" s="70"/>
      <c r="B28" s="71"/>
      <c r="C28" s="71"/>
      <c r="D28" s="71"/>
      <c r="E28" s="71"/>
      <c r="F28" s="71"/>
      <c r="G28" s="72"/>
    </row>
    <row r="29" spans="1:7" ht="15.75">
      <c r="A29" s="70"/>
      <c r="B29" s="71"/>
      <c r="C29" s="71"/>
      <c r="D29" s="71"/>
      <c r="E29" s="71"/>
      <c r="F29" s="71"/>
      <c r="G29" s="72"/>
    </row>
    <row r="30" spans="1:7" ht="15.75">
      <c r="A30" s="70"/>
      <c r="B30" s="71"/>
      <c r="C30" s="71"/>
      <c r="D30" s="71"/>
      <c r="E30" s="71"/>
      <c r="F30" s="71"/>
      <c r="G30" s="72"/>
    </row>
    <row r="31" spans="1:7" ht="15">
      <c r="A31" s="75"/>
      <c r="B31" s="72"/>
      <c r="C31" s="72"/>
      <c r="D31" s="72"/>
      <c r="E31" s="72"/>
      <c r="F31" s="72"/>
      <c r="G31" s="72"/>
    </row>
    <row r="32" spans="1:7" ht="15" customHeight="1">
      <c r="A32" s="76"/>
      <c r="B32" s="77"/>
      <c r="C32" s="77"/>
      <c r="D32" s="77"/>
      <c r="E32" s="77"/>
      <c r="F32" s="77"/>
      <c r="G32" s="48"/>
    </row>
    <row r="33" spans="1:7" ht="15">
      <c r="A33" s="76"/>
      <c r="B33" s="77"/>
      <c r="C33" s="77"/>
      <c r="D33" s="77"/>
      <c r="E33" s="77"/>
      <c r="F33" s="77"/>
      <c r="G33" s="78"/>
    </row>
    <row r="34" spans="1:7" ht="15">
      <c r="A34" s="76"/>
      <c r="B34" s="77"/>
      <c r="C34" s="77"/>
      <c r="D34" s="77"/>
      <c r="E34" s="77"/>
      <c r="F34" s="77"/>
      <c r="G34" s="78"/>
    </row>
    <row r="35" spans="1:7" ht="15">
      <c r="A35" s="76"/>
      <c r="B35" s="77"/>
      <c r="C35" s="77"/>
      <c r="D35" s="77"/>
      <c r="E35" s="77"/>
      <c r="F35" s="77"/>
      <c r="G35" s="78"/>
    </row>
    <row r="36" spans="1:7" ht="15">
      <c r="A36" s="76"/>
      <c r="B36" s="77"/>
      <c r="C36" s="77"/>
      <c r="D36" s="77"/>
      <c r="E36" s="77"/>
      <c r="F36" s="77"/>
      <c r="G36" s="77"/>
    </row>
    <row r="37" spans="1:7" ht="15">
      <c r="A37" s="76"/>
      <c r="B37" s="77"/>
      <c r="C37" s="77"/>
      <c r="D37" s="77"/>
      <c r="E37" s="77"/>
      <c r="F37" s="77"/>
      <c r="G37" s="77"/>
    </row>
    <row r="39" ht="15" customHeight="1">
      <c r="F39" s="80"/>
    </row>
    <row r="40" ht="15" customHeight="1">
      <c r="F40" s="49"/>
    </row>
  </sheetData>
  <sheetProtection/>
  <mergeCells count="5">
    <mergeCell ref="F17:G17"/>
    <mergeCell ref="A3:H3"/>
    <mergeCell ref="A4:H4"/>
    <mergeCell ref="B15:E15"/>
    <mergeCell ref="A1:H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E16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2362204724409449" right="0.2362204724409449" top="0.984251968503937" bottom="0.984251968503937" header="0" footer="0"/>
  <pageSetup fitToHeight="1" fitToWidth="1" horizontalDpi="300" verticalDpi="300" orientation="portrait" paperSize="9" scale="85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75" zoomScaleNormal="75" zoomScalePageLayoutView="0" workbookViewId="0" topLeftCell="A1">
      <selection activeCell="A1" sqref="A1:C1"/>
    </sheetView>
  </sheetViews>
  <sheetFormatPr defaultColWidth="10.7109375" defaultRowHeight="12.75"/>
  <cols>
    <col min="1" max="1" width="51.140625" style="103" customWidth="1"/>
    <col min="2" max="2" width="19.00390625" style="103" customWidth="1"/>
    <col min="3" max="3" width="18.28125" style="103" customWidth="1"/>
    <col min="4" max="16384" width="10.7109375" style="103" customWidth="1"/>
  </cols>
  <sheetData>
    <row r="1" spans="1:3" s="14" customFormat="1" ht="36.75" customHeight="1">
      <c r="A1" s="170" t="s">
        <v>101</v>
      </c>
      <c r="B1" s="170"/>
      <c r="C1" s="170"/>
    </row>
    <row r="2" spans="1:3" ht="15">
      <c r="A2" s="184"/>
      <c r="B2" s="184"/>
      <c r="C2" s="184"/>
    </row>
    <row r="3" spans="1:3" ht="15.75">
      <c r="A3" s="185" t="s">
        <v>82</v>
      </c>
      <c r="B3" s="185"/>
      <c r="C3" s="185"/>
    </row>
    <row r="4" spans="1:3" ht="15.75">
      <c r="A4" s="185" t="s">
        <v>83</v>
      </c>
      <c r="B4" s="185"/>
      <c r="C4" s="185"/>
    </row>
    <row r="5" spans="1:3" ht="15">
      <c r="A5" s="174" t="s">
        <v>158</v>
      </c>
      <c r="B5" s="174"/>
      <c r="C5" s="174"/>
    </row>
    <row r="6" spans="1:3" ht="15">
      <c r="A6" s="184"/>
      <c r="B6" s="184"/>
      <c r="C6" s="184"/>
    </row>
    <row r="7" spans="1:9" s="122" customFormat="1" ht="14.25">
      <c r="A7" s="186" t="s">
        <v>0</v>
      </c>
      <c r="B7" s="186"/>
      <c r="C7" s="186"/>
      <c r="D7" s="121"/>
      <c r="E7" s="121"/>
      <c r="F7" s="121"/>
      <c r="G7" s="121"/>
      <c r="H7" s="121"/>
      <c r="I7" s="121"/>
    </row>
    <row r="8" spans="1:11" s="86" customFormat="1" ht="15.75">
      <c r="A8" s="123"/>
      <c r="B8" s="115" t="s">
        <v>80</v>
      </c>
      <c r="C8" s="115" t="s">
        <v>81</v>
      </c>
      <c r="D8" s="85"/>
      <c r="E8" s="85"/>
      <c r="F8" s="85"/>
      <c r="G8" s="85"/>
      <c r="H8" s="85"/>
      <c r="I8" s="85"/>
      <c r="J8" s="85"/>
      <c r="K8" s="85"/>
    </row>
    <row r="9" spans="1:3" ht="23.25" customHeight="1">
      <c r="A9" s="124" t="s">
        <v>78</v>
      </c>
      <c r="B9" s="57"/>
      <c r="C9" s="57"/>
    </row>
    <row r="10" spans="1:3" ht="15">
      <c r="A10" s="58" t="s">
        <v>132</v>
      </c>
      <c r="B10" s="168">
        <v>0</v>
      </c>
      <c r="C10" s="167">
        <v>64.53</v>
      </c>
    </row>
    <row r="11" spans="1:3" ht="15">
      <c r="A11" s="58" t="s">
        <v>133</v>
      </c>
      <c r="B11" s="168">
        <v>0</v>
      </c>
      <c r="C11" s="167">
        <v>51.4</v>
      </c>
    </row>
    <row r="12" spans="1:3" ht="15">
      <c r="A12" s="58" t="s">
        <v>103</v>
      </c>
      <c r="B12" s="168">
        <v>0</v>
      </c>
      <c r="C12" s="167">
        <v>98.74</v>
      </c>
    </row>
    <row r="13" spans="1:3" ht="15">
      <c r="A13" s="58" t="s">
        <v>104</v>
      </c>
      <c r="B13" s="168">
        <v>0</v>
      </c>
      <c r="C13" s="167">
        <v>92.39</v>
      </c>
    </row>
    <row r="14" spans="1:3" ht="15">
      <c r="A14" s="58" t="s">
        <v>154</v>
      </c>
      <c r="B14" s="168">
        <v>0</v>
      </c>
      <c r="C14" s="167">
        <v>95.69</v>
      </c>
    </row>
    <row r="15" spans="1:3" ht="15">
      <c r="A15" s="58" t="s">
        <v>156</v>
      </c>
      <c r="B15" s="168">
        <v>0</v>
      </c>
      <c r="C15" s="167">
        <v>68.99</v>
      </c>
    </row>
    <row r="16" spans="1:12" ht="15.75">
      <c r="A16" s="125" t="s">
        <v>76</v>
      </c>
      <c r="B16" s="126">
        <f>SUM(B10:B15)</f>
        <v>0</v>
      </c>
      <c r="C16" s="60"/>
      <c r="D16" s="127"/>
      <c r="E16" s="128"/>
      <c r="F16" s="128"/>
      <c r="G16" s="128"/>
      <c r="H16" s="128"/>
      <c r="I16" s="128"/>
      <c r="J16" s="128"/>
      <c r="K16" s="128"/>
      <c r="L16" s="128"/>
    </row>
    <row r="17" spans="1:3" ht="23.25" customHeight="1">
      <c r="A17" s="124" t="s">
        <v>79</v>
      </c>
      <c r="B17" s="57"/>
      <c r="C17" s="60"/>
    </row>
    <row r="18" spans="1:3" ht="15">
      <c r="A18" s="58" t="s">
        <v>106</v>
      </c>
      <c r="B18" s="59">
        <v>0</v>
      </c>
      <c r="C18" s="60">
        <v>30.91</v>
      </c>
    </row>
    <row r="19" spans="1:3" ht="15">
      <c r="A19" s="58" t="s">
        <v>131</v>
      </c>
      <c r="B19" s="59">
        <v>0</v>
      </c>
      <c r="C19" s="60">
        <v>49.99</v>
      </c>
    </row>
    <row r="20" spans="1:3" ht="15">
      <c r="A20" s="58" t="s">
        <v>118</v>
      </c>
      <c r="B20" s="59">
        <v>0</v>
      </c>
      <c r="C20" s="60">
        <v>50</v>
      </c>
    </row>
    <row r="21" spans="1:3" ht="15">
      <c r="A21" s="58" t="s">
        <v>155</v>
      </c>
      <c r="B21" s="168">
        <v>0</v>
      </c>
      <c r="C21" s="167">
        <v>45</v>
      </c>
    </row>
    <row r="22" spans="1:12" ht="15.75">
      <c r="A22" s="125" t="s">
        <v>76</v>
      </c>
      <c r="B22" s="61">
        <f>SUM(B18:B20)</f>
        <v>0</v>
      </c>
      <c r="C22" s="60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3" ht="23.25" customHeight="1">
      <c r="A23" s="124" t="s">
        <v>143</v>
      </c>
      <c r="B23" s="57"/>
      <c r="C23" s="60"/>
    </row>
    <row r="24" spans="1:3" ht="15">
      <c r="A24" s="58" t="s">
        <v>134</v>
      </c>
      <c r="B24" s="59">
        <v>3942</v>
      </c>
      <c r="C24" s="60">
        <v>12.97</v>
      </c>
    </row>
    <row r="25" spans="1:3" ht="15">
      <c r="A25" s="58" t="s">
        <v>119</v>
      </c>
      <c r="B25" s="59">
        <v>5418</v>
      </c>
      <c r="C25" s="60">
        <v>40</v>
      </c>
    </row>
    <row r="26" spans="1:3" ht="15">
      <c r="A26" s="58" t="s">
        <v>132</v>
      </c>
      <c r="B26" s="59">
        <v>6427</v>
      </c>
      <c r="C26" s="60">
        <v>8.28</v>
      </c>
    </row>
    <row r="27" spans="1:3" ht="15">
      <c r="A27" s="58" t="s">
        <v>133</v>
      </c>
      <c r="B27" s="59">
        <v>248</v>
      </c>
      <c r="C27" s="60">
        <v>0.8</v>
      </c>
    </row>
    <row r="28" spans="1:3" ht="15">
      <c r="A28" s="58" t="s">
        <v>113</v>
      </c>
      <c r="B28" s="59">
        <v>13</v>
      </c>
      <c r="C28" s="60">
        <v>5</v>
      </c>
    </row>
    <row r="29" spans="1:3" ht="30">
      <c r="A29" s="58" t="s">
        <v>145</v>
      </c>
      <c r="B29" s="59">
        <v>3</v>
      </c>
      <c r="C29" s="60">
        <v>25</v>
      </c>
    </row>
    <row r="30" spans="1:3" ht="15">
      <c r="A30" s="58" t="s">
        <v>102</v>
      </c>
      <c r="B30" s="59">
        <v>287</v>
      </c>
      <c r="C30" s="60">
        <v>24.2</v>
      </c>
    </row>
    <row r="31" spans="1:3" ht="15">
      <c r="A31" s="35" t="s">
        <v>105</v>
      </c>
      <c r="B31" s="59">
        <v>37</v>
      </c>
      <c r="C31" s="60">
        <v>95</v>
      </c>
    </row>
    <row r="32" spans="1:3" ht="15">
      <c r="A32" s="58" t="s">
        <v>107</v>
      </c>
      <c r="B32" s="59">
        <v>0</v>
      </c>
      <c r="C32" s="60">
        <v>50</v>
      </c>
    </row>
    <row r="33" spans="1:3" ht="15">
      <c r="A33" s="144" t="s">
        <v>112</v>
      </c>
      <c r="B33" s="59">
        <v>15</v>
      </c>
      <c r="C33" s="60"/>
    </row>
    <row r="34" spans="1:12" ht="15.75">
      <c r="A34" s="125" t="s">
        <v>76</v>
      </c>
      <c r="B34" s="61">
        <f>SUM(B24:B33)</f>
        <v>16390</v>
      </c>
      <c r="C34" s="60"/>
      <c r="D34" s="128"/>
      <c r="E34" s="128"/>
      <c r="F34" s="128"/>
      <c r="G34" s="128"/>
      <c r="H34" s="128"/>
      <c r="I34" s="128"/>
      <c r="J34" s="128"/>
      <c r="K34" s="128"/>
      <c r="L34" s="128"/>
    </row>
    <row r="35" spans="1:12" ht="15.75">
      <c r="A35" s="129" t="s">
        <v>144</v>
      </c>
      <c r="B35" s="61">
        <f>B16+B22+B34</f>
        <v>16390</v>
      </c>
      <c r="C35" s="60"/>
      <c r="D35" s="127"/>
      <c r="E35" s="128"/>
      <c r="F35" s="128"/>
      <c r="G35" s="128"/>
      <c r="H35" s="128"/>
      <c r="I35" s="128"/>
      <c r="J35" s="128"/>
      <c r="K35" s="128"/>
      <c r="L35" s="128"/>
    </row>
    <row r="36" spans="1:3" ht="15">
      <c r="A36" s="184" t="s">
        <v>129</v>
      </c>
      <c r="B36" s="184"/>
      <c r="C36" s="184"/>
    </row>
    <row r="37" ht="14.25">
      <c r="A37" s="164"/>
    </row>
    <row r="38" spans="1:2" ht="14.25">
      <c r="A38" s="140"/>
      <c r="B38" s="130"/>
    </row>
    <row r="39" spans="1:3" ht="14.25">
      <c r="A39" s="131" t="s">
        <v>147</v>
      </c>
      <c r="B39" s="169" t="s">
        <v>148</v>
      </c>
      <c r="C39" s="169"/>
    </row>
    <row r="40" spans="1:3" s="26" customFormat="1" ht="15" customHeight="1">
      <c r="A40" s="131"/>
      <c r="B40" s="169"/>
      <c r="C40" s="169"/>
    </row>
    <row r="41" spans="1:2" s="26" customFormat="1" ht="15">
      <c r="A41" s="131"/>
      <c r="B41" s="131"/>
    </row>
  </sheetData>
  <sheetProtection/>
  <mergeCells count="10">
    <mergeCell ref="A1:C1"/>
    <mergeCell ref="B40:C40"/>
    <mergeCell ref="A6:C6"/>
    <mergeCell ref="A3:C3"/>
    <mergeCell ref="A4:C4"/>
    <mergeCell ref="A5:C5"/>
    <mergeCell ref="A2:C2"/>
    <mergeCell ref="A7:C7"/>
    <mergeCell ref="A36:C36"/>
    <mergeCell ref="B39:C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C33 B18:C21 B10:C15">
      <formula1>0</formula1>
      <formula2>9999999999999990</formula2>
    </dataValidation>
  </dataValidations>
  <hyperlinks>
    <hyperlink ref="A1:C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NM</cp:lastModifiedBy>
  <cp:lastPrinted>2017-11-24T13:39:57Z</cp:lastPrinted>
  <dcterms:created xsi:type="dcterms:W3CDTF">2004-07-26T14:28:27Z</dcterms:created>
  <dcterms:modified xsi:type="dcterms:W3CDTF">2017-11-27T07:31:25Z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