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0" windowWidth="19035" windowHeight="11685" activeTab="0"/>
  </bookViews>
  <sheets>
    <sheet name="SFP" sheetId="1" r:id="rId1"/>
    <sheet name="SCI" sheetId="2" r:id="rId2"/>
    <sheet name="SCF" sheetId="3" r:id="rId3"/>
    <sheet name="SCE" sheetId="4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<sst xmlns="http://schemas.openxmlformats.org/spreadsheetml/2006/main" count="98" uniqueCount="77">
  <si>
    <t>Investments in subsidiaries</t>
  </si>
  <si>
    <t>Investments in associates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</si>
  <si>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</si>
  <si>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</si>
  <si>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</si>
  <si>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</si>
  <si>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</si>
  <si>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</si>
  <si>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Share capital</t>
  </si>
  <si>
    <t>Total equity</t>
  </si>
  <si>
    <t>Total liabilities</t>
  </si>
  <si>
    <t>BGN’000s</t>
  </si>
  <si>
    <t>Reserves</t>
  </si>
  <si>
    <t>EQUITY</t>
  </si>
  <si>
    <t>Prepared by: Kremena Dulgerova</t>
  </si>
  <si>
    <t>Result for the period before tax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</si>
  <si>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</si>
  <si>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</si>
  <si>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</si>
  <si>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</si>
  <si>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</si>
  <si>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</si>
  <si>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</si>
  <si>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</si>
  <si>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</si>
  <si>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</si>
  <si>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</si>
  <si>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INVESTING ACTIVITIES</t>
  </si>
  <si>
    <t>Dividends paid</t>
  </si>
  <si>
    <t>Notes</t>
  </si>
  <si>
    <t>Total</t>
  </si>
  <si>
    <t xml:space="preserve"> Share Capital </t>
  </si>
  <si>
    <t xml:space="preserve"> Other reserves </t>
  </si>
  <si>
    <t xml:space="preserve"> Retained earnings </t>
  </si>
  <si>
    <t>Property, plant and equipment</t>
  </si>
  <si>
    <t>Total Non-current assets</t>
  </si>
  <si>
    <t>Total current assets</t>
  </si>
  <si>
    <t>Other expenses</t>
  </si>
  <si>
    <t>Employee expenses</t>
  </si>
  <si>
    <t>STATEMENT OF CHANGES IN EQUITY</t>
  </si>
  <si>
    <t>Total current liabilities</t>
  </si>
  <si>
    <t>TOTAL ASSETS</t>
  </si>
  <si>
    <t>TOTAL EQUITY AND LIABILITIES</t>
  </si>
  <si>
    <t>Interests from loans received</t>
  </si>
  <si>
    <t>Interests received/paid</t>
  </si>
  <si>
    <t xml:space="preserve"> STATEMENT OF COMPREHENSIVE INCOME</t>
  </si>
  <si>
    <t>STATEMENT OF FINANCIAL POSITION</t>
  </si>
  <si>
    <t>STATEMENT OF CASH FLOWS</t>
  </si>
  <si>
    <t>STARA PLANINA HOLD PLC</t>
  </si>
  <si>
    <t xml:space="preserve">Taxes paid </t>
  </si>
  <si>
    <t>Current  liabilities</t>
  </si>
  <si>
    <t>Tax expense, net</t>
  </si>
  <si>
    <t>Retained earnings</t>
  </si>
  <si>
    <t>Manager: Vasil Velev</t>
  </si>
  <si>
    <t>Trade and other receivables</t>
  </si>
  <si>
    <t>Trade and other liabilities</t>
  </si>
  <si>
    <t>Other financial income/expenses(net)</t>
  </si>
  <si>
    <t>Cost of materials</t>
  </si>
  <si>
    <t>Cost of hired services</t>
  </si>
  <si>
    <t xml:space="preserve">Dividends payables </t>
  </si>
  <si>
    <t>Payments for loans granted</t>
  </si>
  <si>
    <t>Purchase of non-current assets</t>
  </si>
  <si>
    <t>Other profit sharing</t>
  </si>
  <si>
    <t>Profit sharing for dividends</t>
  </si>
  <si>
    <t>FINANCING ACTIVITIES</t>
  </si>
  <si>
    <t>Depreciation</t>
  </si>
  <si>
    <t>Balance 31 December 2016</t>
  </si>
  <si>
    <t>Other changes</t>
  </si>
  <si>
    <t>Contingent liabilities</t>
  </si>
  <si>
    <t>Balance 01 January 2016</t>
  </si>
  <si>
    <t>For the period ended 30 June 2017</t>
  </si>
  <si>
    <t>Date:28.07.2017</t>
  </si>
  <si>
    <t>Divident income</t>
  </si>
  <si>
    <t>Proceeds from loans granted</t>
  </si>
  <si>
    <t>Purchase of investments</t>
  </si>
  <si>
    <t>Dividends received from investments</t>
  </si>
  <si>
    <t>Balance 30 June 2017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</si>
</sst>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-\(####\)"/>
    <numFmt numFmtId="177" formatCode="\(###\)"/>
    <numFmt numFmtId="178" formatCode="\(\-###\)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"/>
    <numFmt numFmtId="196" formatCode="0.0"/>
    <numFmt numFmtId="197" formatCode="0.0000"/>
    <numFmt numFmtId="198" formatCode="&quot;лв&quot;#,##0_);\(&quot;лв&quot;#,##0\)"/>
    <numFmt numFmtId="199" formatCode="&quot;лв&quot;#,##0_);[Red]\(&quot;лв&quot;#,##0\)"/>
    <numFmt numFmtId="200" formatCode="&quot;лв&quot;#,##0.00_);\(&quot;лв&quot;#,##0.00\)"/>
    <numFmt numFmtId="201" formatCode="&quot;лв&quot;#,##0.00_);[Red]\(&quot;лв&quot;#,##0.00\)"/>
    <numFmt numFmtId="202" formatCode="_(&quot;лв&quot;* #,##0_);_(&quot;лв&quot;* \(#,##0\);_(&quot;лв&quot;* &quot;-&quot;_);_(@_)"/>
    <numFmt numFmtId="203" formatCode="_(&quot;лв&quot;* #,##0.00_);_(&quot;лв&quot;* \(#,##0.00\);_(&quot;лв&quot;* &quot;-&quot;??_);_(@_)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medium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medium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medium">
        <color indexed="51"/>
      </top>
      <bottom style="double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double">
        <color indexed="51"/>
      </top>
      <bottom style="double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thin">
        <color indexed="51"/>
      </right>
      <top style="double">
        <color indexed="51"/>
      </top>
      <bottom style="double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thin">
        <color indexed="51"/>
      </left>
      <right style="thin"/>
      <top>
        <color indexed="63"/>
      </top>
      <bottom style="medium">
        <color indexed="51"/>
      </bottom>
    </border>
    <border>
      <left style="thin"/>
      <right>
        <color indexed="63"/>
      </right>
      <top>
        <color indexed="63"/>
      </top>
      <bottom style="medium">
        <color indexed="51"/>
      </bottom>
    </border>
    <border>
      <left style="thin">
        <color indexed="51"/>
      </left>
      <right>
        <color indexed="63"/>
      </right>
      <top style="medium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double">
        <color indexed="51"/>
      </bottom>
    </border>
    <border>
      <left style="thin">
        <color indexed="51"/>
      </left>
      <right style="thin"/>
      <top style="thin">
        <color indexed="51"/>
      </top>
      <bottom style="thin">
        <color indexed="51"/>
      </bottom>
    </border>
    <border>
      <left style="thin"/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5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57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217" fontId="2" fillId="0" borderId="0" xfId="0" applyNumberFormat="1" applyFont="1" applyBorder="1" applyAlignment="1">
      <alignment horizontal="right" vertical="top" wrapText="1"/>
    </xf>
    <xf numFmtId="0" fontId="6" fillId="0" borderId="0" xfId="57" applyFont="1" applyBorder="1" applyAlignment="1" applyProtection="1">
      <alignment horizontal="center" vertical="top"/>
      <protection locked="0"/>
    </xf>
    <xf numFmtId="0" fontId="6" fillId="0" borderId="0" xfId="57" applyFont="1" applyBorder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center" vertical="top"/>
      <protection locked="0"/>
    </xf>
    <xf numFmtId="3" fontId="2" fillId="0" borderId="0" xfId="0" applyNumberFormat="1" applyFont="1" applyBorder="1" applyAlignment="1">
      <alignment horizontal="right"/>
    </xf>
    <xf numFmtId="0" fontId="6" fillId="0" borderId="0" xfId="57" applyFont="1" applyBorder="1" applyAlignment="1" applyProtection="1">
      <alignment horizontal="right" vertical="top"/>
      <protection locked="0"/>
    </xf>
    <xf numFmtId="0" fontId="5" fillId="0" borderId="10" xfId="57" applyFont="1" applyBorder="1" applyAlignment="1" applyProtection="1">
      <alignment horizontal="left" vertical="center"/>
      <protection/>
    </xf>
    <xf numFmtId="14" fontId="7" fillId="0" borderId="10" xfId="57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192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10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192" fontId="2" fillId="0" borderId="0" xfId="0" applyNumberFormat="1" applyFont="1" applyBorder="1" applyAlignment="1">
      <alignment horizontal="right" vertical="top" wrapText="1"/>
    </xf>
    <xf numFmtId="192" fontId="2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92" fontId="1" fillId="0" borderId="12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192" fontId="2" fillId="0" borderId="12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4" fontId="0" fillId="0" borderId="10" xfId="57" applyNumberFormat="1" applyFont="1" applyBorder="1" applyAlignment="1" applyProtection="1">
      <alignment horizontal="center" vertical="center" wrapText="1"/>
      <protection/>
    </xf>
    <xf numFmtId="3" fontId="5" fillId="24" borderId="10" xfId="59" applyNumberFormat="1" applyFont="1" applyFill="1" applyBorder="1" applyAlignment="1" applyProtection="1">
      <alignment vertical="center"/>
      <protection/>
    </xf>
    <xf numFmtId="0" fontId="5" fillId="24" borderId="10" xfId="59" applyNumberFormat="1" applyFont="1" applyFill="1" applyBorder="1" applyAlignment="1" applyProtection="1">
      <alignment vertical="center"/>
      <protection locked="0"/>
    </xf>
    <xf numFmtId="217" fontId="5" fillId="24" borderId="10" xfId="59" applyNumberFormat="1" applyFont="1" applyFill="1" applyBorder="1" applyAlignment="1" applyProtection="1">
      <alignment vertical="center"/>
      <protection locked="0"/>
    </xf>
    <xf numFmtId="217" fontId="5" fillId="24" borderId="10" xfId="59" applyNumberFormat="1" applyFont="1" applyFill="1" applyBorder="1" applyAlignment="1" applyProtection="1">
      <alignment vertical="center"/>
      <protection/>
    </xf>
    <xf numFmtId="3" fontId="5" fillId="24" borderId="10" xfId="59" applyNumberFormat="1" applyFont="1" applyFill="1" applyBorder="1" applyAlignment="1" applyProtection="1">
      <alignment vertical="center"/>
      <protection locked="0"/>
    </xf>
    <xf numFmtId="0" fontId="6" fillId="0" borderId="10" xfId="58" applyFont="1" applyBorder="1" applyAlignment="1" applyProtection="1">
      <alignment vertical="top" wrapText="1"/>
      <protection/>
    </xf>
    <xf numFmtId="3" fontId="16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192" fontId="2" fillId="0" borderId="21" xfId="0" applyNumberFormat="1" applyFont="1" applyBorder="1" applyAlignment="1">
      <alignment horizontal="right"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5" fillId="0" borderId="0" xfId="57" applyFont="1" applyBorder="1" applyAlignment="1" applyProtection="1">
      <alignment horizontal="center" vertical="top"/>
      <protection locked="0"/>
    </xf>
    <xf numFmtId="0" fontId="6" fillId="0" borderId="0" xfId="57" applyFont="1" applyBorder="1" applyAlignment="1" applyProtection="1">
      <alignment horizontal="center" vertical="top"/>
      <protection locked="0"/>
    </xf>
    <xf numFmtId="0" fontId="6" fillId="0" borderId="0" xfId="57" applyFont="1" applyBorder="1" applyAlignment="1" applyProtection="1">
      <alignment horizontal="right" vertical="top"/>
      <protection locked="0"/>
    </xf>
    <xf numFmtId="0" fontId="1" fillId="25" borderId="23" xfId="57" applyFont="1" applyFill="1" applyBorder="1" applyAlignment="1" applyProtection="1">
      <alignment horizontal="left" wrapText="1"/>
      <protection/>
    </xf>
    <xf numFmtId="0" fontId="1" fillId="25" borderId="0" xfId="57" applyFont="1" applyFill="1" applyBorder="1" applyAlignment="1" applyProtection="1">
      <alignment horizontal="left" wrapText="1"/>
      <protection/>
    </xf>
    <xf numFmtId="0" fontId="1" fillId="25" borderId="24" xfId="57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3" fillId="0" borderId="0" xfId="57" applyFont="1" applyBorder="1" applyAlignment="1" applyProtection="1">
      <alignment horizontal="center" vertical="top"/>
      <protection locked="0"/>
    </xf>
    <xf numFmtId="0" fontId="1" fillId="0" borderId="25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6" fillId="0" borderId="0" xfId="57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13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86" t="s">
        <v>48</v>
      </c>
      <c r="B1" s="86"/>
      <c r="C1" s="86"/>
      <c r="D1" s="86"/>
      <c r="E1" s="3"/>
      <c r="F1" s="3"/>
    </row>
    <row r="2" spans="1:6" s="4" customFormat="1" ht="20.25">
      <c r="A2" s="97"/>
      <c r="B2" s="97"/>
      <c r="C2" s="97"/>
      <c r="D2" s="97"/>
      <c r="E2" s="3"/>
      <c r="F2" s="3"/>
    </row>
    <row r="3" spans="1:6" s="4" customFormat="1" ht="18.75" customHeight="1">
      <c r="A3" s="90" t="s">
        <v>46</v>
      </c>
      <c r="B3" s="90"/>
      <c r="C3" s="90"/>
      <c r="D3" s="90"/>
      <c r="E3" s="3"/>
      <c r="F3" s="3"/>
    </row>
    <row r="4" spans="1:6" s="4" customFormat="1" ht="15" customHeight="1">
      <c r="A4" s="91" t="s">
        <v>70</v>
      </c>
      <c r="B4" s="91"/>
      <c r="C4" s="91"/>
      <c r="D4" s="91"/>
      <c r="E4" s="3"/>
      <c r="F4" s="3"/>
    </row>
    <row r="5" spans="1:4" s="4" customFormat="1" ht="15">
      <c r="A5" s="92" t="s">
        <v>11</v>
      </c>
      <c r="B5" s="92"/>
      <c r="C5" s="92"/>
      <c r="D5" s="92"/>
    </row>
    <row r="6" spans="1:4" s="4" customFormat="1" ht="15.75">
      <c r="A6" s="28" t="s">
        <v>4</v>
      </c>
      <c r="B6" s="76" t="s">
        <v>29</v>
      </c>
      <c r="C6" s="29">
        <v>42916</v>
      </c>
      <c r="D6" s="29">
        <v>42735</v>
      </c>
    </row>
    <row r="7" spans="1:4" s="4" customFormat="1" ht="15.75">
      <c r="A7" s="93" t="s">
        <v>5</v>
      </c>
      <c r="B7" s="94"/>
      <c r="C7" s="94"/>
      <c r="D7" s="95"/>
    </row>
    <row r="8" spans="1:4" s="4" customFormat="1" ht="15">
      <c r="A8" s="30" t="s">
        <v>34</v>
      </c>
      <c r="B8" s="62">
        <v>1</v>
      </c>
      <c r="C8" s="31">
        <v>9</v>
      </c>
      <c r="D8" s="31">
        <v>8</v>
      </c>
    </row>
    <row r="9" spans="1:4" s="4" customFormat="1" ht="15">
      <c r="A9" s="30" t="s">
        <v>0</v>
      </c>
      <c r="B9" s="62">
        <v>2</v>
      </c>
      <c r="C9" s="31">
        <v>19238</v>
      </c>
      <c r="D9" s="31">
        <v>15802</v>
      </c>
    </row>
    <row r="10" spans="1:4" s="4" customFormat="1" ht="15">
      <c r="A10" s="30" t="s">
        <v>1</v>
      </c>
      <c r="B10" s="62">
        <v>2</v>
      </c>
      <c r="C10" s="31">
        <v>7741</v>
      </c>
      <c r="D10" s="31">
        <v>7741</v>
      </c>
    </row>
    <row r="11" spans="1:4" s="4" customFormat="1" ht="15">
      <c r="A11" s="30" t="s">
        <v>6</v>
      </c>
      <c r="B11" s="62">
        <v>2</v>
      </c>
      <c r="C11" s="31">
        <v>3012</v>
      </c>
      <c r="D11" s="31">
        <v>3012</v>
      </c>
    </row>
    <row r="12" spans="1:4" s="4" customFormat="1" ht="16.5" thickBot="1">
      <c r="A12" s="98" t="s">
        <v>35</v>
      </c>
      <c r="B12" s="99"/>
      <c r="C12" s="33">
        <f>SUM(C8:C11)</f>
        <v>30000</v>
      </c>
      <c r="D12" s="32">
        <f>SUM(D8:D11)</f>
        <v>26563</v>
      </c>
    </row>
    <row r="13" spans="1:4" s="4" customFormat="1" ht="15">
      <c r="A13" s="1"/>
      <c r="B13" s="12"/>
      <c r="C13" s="2"/>
      <c r="D13" s="2"/>
    </row>
    <row r="14" spans="1:4" s="4" customFormat="1" ht="15.75">
      <c r="A14" s="87" t="s">
        <v>7</v>
      </c>
      <c r="B14" s="88"/>
      <c r="C14" s="88"/>
      <c r="D14" s="89"/>
    </row>
    <row r="15" spans="1:4" s="4" customFormat="1" ht="15">
      <c r="A15" s="34" t="s">
        <v>2</v>
      </c>
      <c r="B15" s="61">
        <v>3</v>
      </c>
      <c r="C15" s="35">
        <v>7151</v>
      </c>
      <c r="D15" s="35">
        <v>1599</v>
      </c>
    </row>
    <row r="16" spans="1:4" s="4" customFormat="1" ht="15">
      <c r="A16" s="30" t="s">
        <v>54</v>
      </c>
      <c r="B16" s="62">
        <v>4</v>
      </c>
      <c r="C16" s="31">
        <v>3830</v>
      </c>
      <c r="D16" s="31">
        <v>3236</v>
      </c>
    </row>
    <row r="17" spans="1:8" s="4" customFormat="1" ht="15">
      <c r="A17" s="30" t="s">
        <v>3</v>
      </c>
      <c r="B17" s="62">
        <v>5</v>
      </c>
      <c r="C17" s="31">
        <v>4656</v>
      </c>
      <c r="D17" s="31">
        <v>8696</v>
      </c>
      <c r="G17" s="19"/>
      <c r="H17" s="5"/>
    </row>
    <row r="18" spans="1:4" s="4" customFormat="1" ht="16.5" thickBot="1">
      <c r="A18" s="100" t="s">
        <v>36</v>
      </c>
      <c r="B18" s="101"/>
      <c r="C18" s="33">
        <f>SUM(C15:C17)</f>
        <v>15637</v>
      </c>
      <c r="D18" s="33">
        <f>SUM(D15:D17)</f>
        <v>13531</v>
      </c>
    </row>
    <row r="19" spans="1:4" s="4" customFormat="1" ht="16.5" thickBot="1">
      <c r="A19" s="102" t="s">
        <v>41</v>
      </c>
      <c r="B19" s="103"/>
      <c r="C19" s="36">
        <f>C12+C18</f>
        <v>45637</v>
      </c>
      <c r="D19" s="36">
        <f>D12+D18</f>
        <v>40094</v>
      </c>
    </row>
    <row r="20" s="4" customFormat="1" ht="15.75" customHeight="1" thickTop="1">
      <c r="B20" s="13"/>
    </row>
    <row r="21" spans="1:4" s="4" customFormat="1" ht="15.75" customHeight="1">
      <c r="A21" s="87" t="s">
        <v>13</v>
      </c>
      <c r="B21" s="88"/>
      <c r="C21" s="88"/>
      <c r="D21" s="89"/>
    </row>
    <row r="22" spans="1:4" s="4" customFormat="1" ht="15">
      <c r="A22" s="34" t="s">
        <v>8</v>
      </c>
      <c r="B22" s="61">
        <v>6</v>
      </c>
      <c r="C22" s="35">
        <v>20879</v>
      </c>
      <c r="D22" s="35">
        <v>20879</v>
      </c>
    </row>
    <row r="23" spans="1:4" s="4" customFormat="1" ht="15">
      <c r="A23" s="30" t="s">
        <v>12</v>
      </c>
      <c r="B23" s="61">
        <v>6</v>
      </c>
      <c r="C23" s="31">
        <v>9330</v>
      </c>
      <c r="D23" s="31">
        <v>9330</v>
      </c>
    </row>
    <row r="24" spans="1:4" s="4" customFormat="1" ht="15">
      <c r="A24" s="30" t="s">
        <v>52</v>
      </c>
      <c r="B24" s="61">
        <v>6</v>
      </c>
      <c r="C24" s="31">
        <v>2492</v>
      </c>
      <c r="D24" s="31">
        <v>2289</v>
      </c>
    </row>
    <row r="25" spans="1:4" s="4" customFormat="1" ht="15">
      <c r="A25" s="30" t="s">
        <v>16</v>
      </c>
      <c r="B25" s="61">
        <v>6</v>
      </c>
      <c r="C25" s="52">
        <v>5868</v>
      </c>
      <c r="D25" s="31">
        <v>5146</v>
      </c>
    </row>
    <row r="26" spans="1:4" s="4" customFormat="1" ht="16.5" thickBot="1">
      <c r="A26" s="98" t="s">
        <v>9</v>
      </c>
      <c r="B26" s="99"/>
      <c r="C26" s="33">
        <f>SUM(C22:C25)</f>
        <v>38569</v>
      </c>
      <c r="D26" s="32">
        <f>SUM(D22:D25)</f>
        <v>37644</v>
      </c>
    </row>
    <row r="27" spans="1:4" s="4" customFormat="1" ht="15">
      <c r="A27" s="7"/>
      <c r="B27" s="12"/>
      <c r="C27" s="2"/>
      <c r="D27" s="2"/>
    </row>
    <row r="28" spans="1:4" s="4" customFormat="1" ht="15.75">
      <c r="A28" s="87" t="s">
        <v>50</v>
      </c>
      <c r="B28" s="88"/>
      <c r="C28" s="88"/>
      <c r="D28" s="89"/>
    </row>
    <row r="29" spans="1:4" s="4" customFormat="1" ht="15">
      <c r="A29" s="34" t="s">
        <v>59</v>
      </c>
      <c r="B29" s="61">
        <v>7</v>
      </c>
      <c r="C29" s="35">
        <v>6591</v>
      </c>
      <c r="D29" s="35">
        <v>2221</v>
      </c>
    </row>
    <row r="30" spans="1:4" s="4" customFormat="1" ht="15">
      <c r="A30" s="37" t="s">
        <v>55</v>
      </c>
      <c r="B30" s="63">
        <v>8</v>
      </c>
      <c r="C30" s="38">
        <v>477</v>
      </c>
      <c r="D30" s="38">
        <v>229</v>
      </c>
    </row>
    <row r="31" spans="1:4" s="4" customFormat="1" ht="15.75">
      <c r="A31" s="104" t="s">
        <v>40</v>
      </c>
      <c r="B31" s="105"/>
      <c r="C31" s="42">
        <f>SUM(C29:C30)</f>
        <v>7068</v>
      </c>
      <c r="D31" s="42">
        <f>SUM(D29:D30)</f>
        <v>2450</v>
      </c>
    </row>
    <row r="32" spans="1:4" s="4" customFormat="1" ht="16.5" thickBot="1">
      <c r="A32" s="106" t="s">
        <v>10</v>
      </c>
      <c r="B32" s="107"/>
      <c r="C32" s="33">
        <f>C31</f>
        <v>7068</v>
      </c>
      <c r="D32" s="33">
        <f>D31</f>
        <v>2450</v>
      </c>
    </row>
    <row r="33" spans="1:4" s="4" customFormat="1" ht="16.5" thickBot="1">
      <c r="A33" s="10"/>
      <c r="B33" s="39"/>
      <c r="C33" s="40"/>
      <c r="D33" s="41"/>
    </row>
    <row r="34" spans="1:4" s="4" customFormat="1" ht="17.25" thickBot="1" thickTop="1">
      <c r="A34" s="108" t="s">
        <v>42</v>
      </c>
      <c r="B34" s="84"/>
      <c r="C34" s="55">
        <f>C26+C32</f>
        <v>45637</v>
      </c>
      <c r="D34" s="55">
        <f>D26+D32</f>
        <v>40094</v>
      </c>
    </row>
    <row r="35" spans="1:4" s="4" customFormat="1" ht="15.75" thickTop="1">
      <c r="A35" s="34" t="s">
        <v>68</v>
      </c>
      <c r="B35" s="61">
        <v>9</v>
      </c>
      <c r="C35" s="35">
        <v>294</v>
      </c>
      <c r="D35" s="35">
        <v>294</v>
      </c>
    </row>
    <row r="36" spans="1:4" s="4" customFormat="1" ht="15">
      <c r="A36" s="5"/>
      <c r="B36" s="83"/>
      <c r="C36" s="6"/>
      <c r="D36" s="6"/>
    </row>
    <row r="37" spans="1:4" s="4" customFormat="1" ht="15">
      <c r="A37" s="8" t="s">
        <v>71</v>
      </c>
      <c r="B37" s="12"/>
      <c r="C37" s="8"/>
      <c r="D37" s="9"/>
    </row>
    <row r="38" spans="1:4" s="4" customFormat="1" ht="15">
      <c r="A38" s="8"/>
      <c r="B38" s="12"/>
      <c r="C38" s="8"/>
      <c r="D38" s="9"/>
    </row>
    <row r="39" spans="1:4" s="4" customFormat="1" ht="15" customHeight="1">
      <c r="A39" s="8" t="s">
        <v>14</v>
      </c>
      <c r="B39" s="12"/>
      <c r="C39" s="96" t="s">
        <v>53</v>
      </c>
      <c r="D39" s="96"/>
    </row>
    <row r="40" s="4" customFormat="1" ht="15">
      <c r="B40" s="13"/>
    </row>
    <row r="41" s="4" customFormat="1" ht="15">
      <c r="B41" s="13"/>
    </row>
    <row r="42" s="4" customFormat="1" ht="15">
      <c r="B42" s="13"/>
    </row>
    <row r="43" s="4" customFormat="1" ht="15">
      <c r="B43" s="13"/>
    </row>
    <row r="44" s="4" customFormat="1" ht="15">
      <c r="B44" s="13"/>
    </row>
    <row r="45" s="4" customFormat="1" ht="15">
      <c r="B45" s="13"/>
    </row>
    <row r="46" s="4" customFormat="1" ht="15">
      <c r="B46" s="13"/>
    </row>
    <row r="47" s="4" customFormat="1" ht="15">
      <c r="B47" s="13"/>
    </row>
    <row r="48" s="4" customFormat="1" ht="15">
      <c r="B48" s="13"/>
    </row>
    <row r="49" s="4" customFormat="1" ht="15">
      <c r="B49" s="13"/>
    </row>
    <row r="50" s="4" customFormat="1" ht="15">
      <c r="B50" s="13"/>
    </row>
    <row r="51" s="4" customFormat="1" ht="15">
      <c r="B51" s="13"/>
    </row>
    <row r="52" s="4" customFormat="1" ht="15">
      <c r="B52" s="13"/>
    </row>
    <row r="53" s="4" customFormat="1" ht="15">
      <c r="B53" s="13"/>
    </row>
    <row r="54" s="4" customFormat="1" ht="15">
      <c r="B54" s="13"/>
    </row>
    <row r="55" s="4" customFormat="1" ht="15">
      <c r="B55" s="13"/>
    </row>
    <row r="56" s="4" customFormat="1" ht="15">
      <c r="B56" s="13"/>
    </row>
    <row r="57" s="4" customFormat="1" ht="15">
      <c r="B57" s="13"/>
    </row>
    <row r="58" s="4" customFormat="1" ht="15">
      <c r="B58" s="13"/>
    </row>
    <row r="59" s="4" customFormat="1" ht="15">
      <c r="B59" s="13"/>
    </row>
    <row r="60" s="4" customFormat="1" ht="15">
      <c r="B60" s="13"/>
    </row>
    <row r="61" s="4" customFormat="1" ht="15">
      <c r="B61" s="13"/>
    </row>
    <row r="62" s="4" customFormat="1" ht="15">
      <c r="B62" s="13"/>
    </row>
    <row r="63" s="4" customFormat="1" ht="15">
      <c r="B63" s="13"/>
    </row>
    <row r="64" s="4" customFormat="1" ht="15">
      <c r="B64" s="13"/>
    </row>
    <row r="65" s="4" customFormat="1" ht="15">
      <c r="B65" s="13"/>
    </row>
    <row r="66" s="4" customFormat="1" ht="15">
      <c r="B66" s="13"/>
    </row>
    <row r="67" s="4" customFormat="1" ht="15">
      <c r="B67" s="13"/>
    </row>
  </sheetData>
  <sheetProtection/>
  <mergeCells count="17">
    <mergeCell ref="C39:D39"/>
    <mergeCell ref="A2:D2"/>
    <mergeCell ref="A12:B12"/>
    <mergeCell ref="A18:B18"/>
    <mergeCell ref="A19:B19"/>
    <mergeCell ref="A26:B26"/>
    <mergeCell ref="A31:B31"/>
    <mergeCell ref="A32:B32"/>
    <mergeCell ref="A34:B34"/>
    <mergeCell ref="A1:D1"/>
    <mergeCell ref="A28:D28"/>
    <mergeCell ref="A3:D3"/>
    <mergeCell ref="A4:D4"/>
    <mergeCell ref="A5:D5"/>
    <mergeCell ref="A7:D7"/>
    <mergeCell ref="A14:D14"/>
    <mergeCell ref="A21:D2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5:D16 C11:D11 C22:D23 C29:D30 C35:D36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86" t="s">
        <v>48</v>
      </c>
      <c r="B1" s="86"/>
      <c r="C1" s="86"/>
      <c r="D1" s="86"/>
      <c r="E1" s="3"/>
      <c r="F1" s="3"/>
    </row>
    <row r="2" spans="1:6" s="4" customFormat="1" ht="20.25">
      <c r="A2" s="97"/>
      <c r="B2" s="97"/>
      <c r="C2" s="97"/>
      <c r="D2" s="97"/>
      <c r="E2" s="3"/>
      <c r="F2" s="3"/>
    </row>
    <row r="3" spans="1:6" s="4" customFormat="1" ht="15" customHeight="1">
      <c r="A3" s="90" t="s">
        <v>45</v>
      </c>
      <c r="B3" s="90"/>
      <c r="C3" s="90"/>
      <c r="D3" s="90"/>
      <c r="E3" s="3"/>
      <c r="F3" s="3"/>
    </row>
    <row r="4" spans="1:6" s="4" customFormat="1" ht="15" customHeight="1">
      <c r="A4" s="91" t="s">
        <v>70</v>
      </c>
      <c r="B4" s="91"/>
      <c r="C4" s="91"/>
      <c r="D4" s="91"/>
      <c r="E4" s="24"/>
      <c r="F4" s="3"/>
    </row>
    <row r="5" spans="1:4" s="4" customFormat="1" ht="15">
      <c r="A5" s="92" t="s">
        <v>11</v>
      </c>
      <c r="B5" s="92"/>
      <c r="C5" s="92"/>
      <c r="D5" s="92"/>
    </row>
    <row r="6" spans="1:4" s="4" customFormat="1" ht="15.75">
      <c r="A6" s="28"/>
      <c r="B6" s="76" t="s">
        <v>29</v>
      </c>
      <c r="C6" s="29">
        <v>42916</v>
      </c>
      <c r="D6" s="29">
        <v>42551</v>
      </c>
    </row>
    <row r="7" spans="1:4" s="4" customFormat="1" ht="15">
      <c r="A7" s="43" t="s">
        <v>72</v>
      </c>
      <c r="B7" s="60">
        <v>10</v>
      </c>
      <c r="C7" s="44">
        <v>6227</v>
      </c>
      <c r="D7" s="44">
        <v>5609</v>
      </c>
    </row>
    <row r="8" spans="1:4" s="4" customFormat="1" ht="15">
      <c r="A8" s="43" t="s">
        <v>56</v>
      </c>
      <c r="B8" s="60">
        <v>11</v>
      </c>
      <c r="C8" s="44">
        <v>112</v>
      </c>
      <c r="D8" s="44">
        <v>117</v>
      </c>
    </row>
    <row r="9" spans="1:4" ht="15">
      <c r="A9" s="43" t="s">
        <v>57</v>
      </c>
      <c r="B9" s="60">
        <v>12</v>
      </c>
      <c r="C9" s="44">
        <v>-8</v>
      </c>
      <c r="D9" s="44">
        <v>-11</v>
      </c>
    </row>
    <row r="10" spans="1:4" ht="15">
      <c r="A10" s="43" t="s">
        <v>58</v>
      </c>
      <c r="B10" s="60">
        <v>13</v>
      </c>
      <c r="C10" s="44">
        <v>-75</v>
      </c>
      <c r="D10" s="44">
        <v>-69</v>
      </c>
    </row>
    <row r="11" spans="1:4" ht="15">
      <c r="A11" s="66" t="s">
        <v>65</v>
      </c>
      <c r="B11" s="60"/>
      <c r="C11" s="44">
        <v>-2</v>
      </c>
      <c r="D11" s="44">
        <v>-1</v>
      </c>
    </row>
    <row r="12" spans="1:4" ht="15">
      <c r="A12" s="43" t="s">
        <v>38</v>
      </c>
      <c r="B12" s="60">
        <v>14</v>
      </c>
      <c r="C12" s="44">
        <v>-339</v>
      </c>
      <c r="D12" s="44">
        <v>-343</v>
      </c>
    </row>
    <row r="13" spans="1:4" ht="15">
      <c r="A13" s="43" t="s">
        <v>37</v>
      </c>
      <c r="B13" s="60">
        <v>15</v>
      </c>
      <c r="C13" s="44">
        <v>-47</v>
      </c>
      <c r="D13" s="44">
        <v>-50</v>
      </c>
    </row>
    <row r="14" spans="1:4" s="18" customFormat="1" ht="15.75">
      <c r="A14" s="10"/>
      <c r="B14" s="10"/>
      <c r="C14" s="26"/>
      <c r="D14" s="6"/>
    </row>
    <row r="15" spans="1:4" ht="15.75">
      <c r="A15" s="64" t="s">
        <v>15</v>
      </c>
      <c r="B15" s="65"/>
      <c r="C15" s="46">
        <f>SUM(C7:C14)</f>
        <v>5868</v>
      </c>
      <c r="D15" s="46">
        <f>SUM(D7:D14)</f>
        <v>5252</v>
      </c>
    </row>
    <row r="16" spans="1:4" s="18" customFormat="1" ht="15.75">
      <c r="A16" s="10"/>
      <c r="B16" s="10"/>
      <c r="C16" s="22"/>
      <c r="D16" s="22"/>
    </row>
    <row r="17" spans="1:4" ht="15">
      <c r="A17" s="66" t="s">
        <v>51</v>
      </c>
      <c r="B17" s="67"/>
      <c r="C17" s="47"/>
      <c r="D17" s="47"/>
    </row>
    <row r="18" spans="1:4" ht="15.75">
      <c r="A18" s="64" t="s">
        <v>16</v>
      </c>
      <c r="B18" s="65"/>
      <c r="C18" s="46">
        <f>C15-C17</f>
        <v>5868</v>
      </c>
      <c r="D18" s="46">
        <f>D15-D17</f>
        <v>5252</v>
      </c>
    </row>
    <row r="19" spans="1:4" s="18" customFormat="1" ht="16.5" thickBot="1">
      <c r="A19" s="10"/>
      <c r="B19" s="10"/>
      <c r="C19" s="6"/>
      <c r="D19" s="6"/>
    </row>
    <row r="20" spans="1:4" ht="17.25" thickBot="1" thickTop="1">
      <c r="A20" s="68" t="s">
        <v>17</v>
      </c>
      <c r="B20" s="69"/>
      <c r="C20" s="48">
        <f>C18/20879</f>
        <v>0.28104794290914314</v>
      </c>
      <c r="D20" s="49">
        <f>D18/20829</f>
        <v>0.2521484468769504</v>
      </c>
    </row>
    <row r="21" spans="1:4" ht="16.5" thickTop="1">
      <c r="A21" s="10"/>
      <c r="B21" s="10"/>
      <c r="C21" s="11"/>
      <c r="D21" s="11"/>
    </row>
    <row r="22" spans="1:2" ht="14.25">
      <c r="A22" s="8"/>
      <c r="B22" s="8"/>
    </row>
    <row r="23" spans="1:4" s="4" customFormat="1" ht="15" customHeight="1">
      <c r="A23" s="8" t="s">
        <v>14</v>
      </c>
      <c r="B23" s="8"/>
      <c r="C23" s="96" t="s">
        <v>53</v>
      </c>
      <c r="D23" s="96"/>
    </row>
    <row r="24" spans="1:4" s="4" customFormat="1" ht="15">
      <c r="A24" s="8"/>
      <c r="B24" s="8"/>
      <c r="C24" s="8"/>
      <c r="D24" s="9"/>
    </row>
  </sheetData>
  <sheetProtection/>
  <mergeCells count="6">
    <mergeCell ref="A1:D1"/>
    <mergeCell ref="C23:D23"/>
    <mergeCell ref="A3:D3"/>
    <mergeCell ref="A5:D5"/>
    <mergeCell ref="A2:D2"/>
    <mergeCell ref="A4:D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="80" zoomScaleNormal="80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86" t="s">
        <v>48</v>
      </c>
      <c r="B1" s="86"/>
      <c r="C1" s="86"/>
      <c r="D1" s="25"/>
      <c r="E1" s="3"/>
      <c r="F1" s="3"/>
    </row>
    <row r="2" spans="1:5" s="4" customFormat="1" ht="20.25">
      <c r="A2" s="97"/>
      <c r="B2" s="97"/>
      <c r="C2" s="97"/>
      <c r="D2" s="3"/>
      <c r="E2" s="3"/>
    </row>
    <row r="3" spans="1:5" s="4" customFormat="1" ht="15" customHeight="1">
      <c r="A3" s="90" t="s">
        <v>47</v>
      </c>
      <c r="B3" s="90"/>
      <c r="C3" s="90"/>
      <c r="D3" s="3"/>
      <c r="E3" s="3"/>
    </row>
    <row r="4" spans="1:5" s="4" customFormat="1" ht="15" customHeight="1">
      <c r="A4" s="91" t="s">
        <v>70</v>
      </c>
      <c r="B4" s="91"/>
      <c r="C4" s="91"/>
      <c r="D4" s="24"/>
      <c r="E4" s="3"/>
    </row>
    <row r="5" spans="1:5" s="4" customFormat="1" ht="15" customHeight="1">
      <c r="A5" s="23"/>
      <c r="B5" s="23"/>
      <c r="C5" s="23"/>
      <c r="D5" s="16"/>
      <c r="E5" s="3"/>
    </row>
    <row r="6" spans="1:3" s="4" customFormat="1" ht="15">
      <c r="A6" s="92" t="s">
        <v>11</v>
      </c>
      <c r="B6" s="92"/>
      <c r="C6" s="92"/>
    </row>
    <row r="7" spans="1:3" ht="15.75">
      <c r="A7" s="45" t="s">
        <v>26</v>
      </c>
      <c r="B7" s="29">
        <v>42916</v>
      </c>
      <c r="C7" s="29">
        <v>42551</v>
      </c>
    </row>
    <row r="8" spans="1:3" ht="15">
      <c r="A8" s="43" t="s">
        <v>18</v>
      </c>
      <c r="B8" s="52">
        <v>-106</v>
      </c>
      <c r="C8" s="52">
        <v>-106</v>
      </c>
    </row>
    <row r="9" spans="1:3" ht="15">
      <c r="A9" s="43" t="s">
        <v>19</v>
      </c>
      <c r="B9" s="52">
        <v>-665</v>
      </c>
      <c r="C9" s="52">
        <v>-601</v>
      </c>
    </row>
    <row r="10" spans="1:3" ht="15">
      <c r="A10" s="43" t="s">
        <v>49</v>
      </c>
      <c r="B10" s="52">
        <v>-2</v>
      </c>
      <c r="C10" s="52">
        <v>-2</v>
      </c>
    </row>
    <row r="11" spans="1:3" ht="15">
      <c r="A11" s="43" t="s">
        <v>44</v>
      </c>
      <c r="B11" s="52">
        <v>39</v>
      </c>
      <c r="C11" s="52">
        <v>72</v>
      </c>
    </row>
    <row r="12" spans="1:3" ht="16.5" thickBot="1">
      <c r="A12" s="53" t="s">
        <v>20</v>
      </c>
      <c r="B12" s="54">
        <f>SUM(B8:B11)</f>
        <v>-734</v>
      </c>
      <c r="C12" s="54">
        <f>SUM(C8:C11)</f>
        <v>-637</v>
      </c>
    </row>
    <row r="13" spans="1:3" ht="15">
      <c r="A13" s="50"/>
      <c r="B13" s="51"/>
      <c r="C13" s="51"/>
    </row>
    <row r="14" spans="1:3" ht="15.75">
      <c r="A14" s="56" t="s">
        <v>27</v>
      </c>
      <c r="B14" s="82"/>
      <c r="C14" s="45"/>
    </row>
    <row r="15" spans="1:3" ht="15">
      <c r="A15" s="43" t="s">
        <v>61</v>
      </c>
      <c r="B15" s="52">
        <v>-3</v>
      </c>
      <c r="C15" s="52">
        <v>-6</v>
      </c>
    </row>
    <row r="16" spans="1:3" ht="15">
      <c r="A16" s="43" t="s">
        <v>60</v>
      </c>
      <c r="B16" s="52">
        <v>-1550</v>
      </c>
      <c r="C16" s="52">
        <v>-1170</v>
      </c>
    </row>
    <row r="17" spans="1:3" ht="15">
      <c r="A17" s="43" t="s">
        <v>73</v>
      </c>
      <c r="B17" s="52">
        <v>760</v>
      </c>
      <c r="C17" s="52"/>
    </row>
    <row r="18" spans="1:3" ht="15">
      <c r="A18" s="43" t="s">
        <v>43</v>
      </c>
      <c r="B18" s="52">
        <v>78</v>
      </c>
      <c r="C18" s="52">
        <v>2</v>
      </c>
    </row>
    <row r="19" spans="1:3" ht="15">
      <c r="A19" s="43" t="s">
        <v>74</v>
      </c>
      <c r="B19" s="85">
        <v>-3434</v>
      </c>
      <c r="C19" s="85"/>
    </row>
    <row r="20" spans="1:3" ht="15">
      <c r="A20" s="43" t="s">
        <v>75</v>
      </c>
      <c r="B20" s="85">
        <v>864</v>
      </c>
      <c r="C20" s="85">
        <v>19</v>
      </c>
    </row>
    <row r="21" spans="1:3" ht="16.5" thickBot="1">
      <c r="A21" s="57" t="s">
        <v>21</v>
      </c>
      <c r="B21" s="54">
        <f>SUM(B15:B20)</f>
        <v>-3285</v>
      </c>
      <c r="C21" s="54">
        <f>SUM(C15:C20)</f>
        <v>-1155</v>
      </c>
    </row>
    <row r="22" spans="1:3" ht="15">
      <c r="A22" s="50"/>
      <c r="B22" s="51"/>
      <c r="C22" s="51"/>
    </row>
    <row r="23" spans="1:3" ht="15.75">
      <c r="A23" s="45" t="s">
        <v>64</v>
      </c>
      <c r="B23" s="52"/>
      <c r="C23" s="52"/>
    </row>
    <row r="24" spans="1:3" ht="15">
      <c r="A24" s="43" t="s">
        <v>28</v>
      </c>
      <c r="B24" s="52">
        <v>-21</v>
      </c>
      <c r="C24" s="52">
        <v>-7</v>
      </c>
    </row>
    <row r="25" spans="1:3" ht="16.5" thickBot="1">
      <c r="A25" s="53" t="s">
        <v>22</v>
      </c>
      <c r="B25" s="54">
        <f>SUM(B24:B24)</f>
        <v>-21</v>
      </c>
      <c r="C25" s="54">
        <f>SUM(C24:C24)</f>
        <v>-7</v>
      </c>
    </row>
    <row r="26" spans="1:3" ht="15">
      <c r="A26" s="50"/>
      <c r="B26" s="51"/>
      <c r="C26" s="51"/>
    </row>
    <row r="27" spans="1:3" ht="15">
      <c r="A27" s="43" t="s">
        <v>24</v>
      </c>
      <c r="B27" s="52">
        <f>B12+B21+B25</f>
        <v>-4040</v>
      </c>
      <c r="C27" s="52">
        <f>C12+C21+C25</f>
        <v>-1799</v>
      </c>
    </row>
    <row r="28" spans="1:3" ht="15.75" thickBot="1">
      <c r="A28" s="58" t="s">
        <v>23</v>
      </c>
      <c r="B28" s="59">
        <v>8696</v>
      </c>
      <c r="C28" s="59">
        <v>9788</v>
      </c>
    </row>
    <row r="29" spans="1:3" s="20" customFormat="1" ht="15">
      <c r="A29" s="50"/>
      <c r="B29" s="51"/>
      <c r="C29" s="51"/>
    </row>
    <row r="30" spans="1:3" ht="16.5" thickBot="1">
      <c r="A30" s="53" t="s">
        <v>25</v>
      </c>
      <c r="B30" s="54">
        <f>B28+B27</f>
        <v>4656</v>
      </c>
      <c r="C30" s="54">
        <f>C28+C27</f>
        <v>7989</v>
      </c>
    </row>
    <row r="32" ht="14.25">
      <c r="A32" s="8"/>
    </row>
    <row r="33" spans="1:3" s="4" customFormat="1" ht="15" customHeight="1">
      <c r="A33" s="8" t="s">
        <v>14</v>
      </c>
      <c r="B33" s="96" t="s">
        <v>53</v>
      </c>
      <c r="C33" s="96"/>
    </row>
    <row r="34" spans="1:3" s="4" customFormat="1" ht="15">
      <c r="A34" s="8"/>
      <c r="B34" s="8"/>
      <c r="C34" s="9"/>
    </row>
    <row r="37" ht="15">
      <c r="A37" s="21"/>
    </row>
  </sheetData>
  <sheetProtection/>
  <mergeCells count="6">
    <mergeCell ref="A1:C1"/>
    <mergeCell ref="B33:C33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B17 B28:C28 B8:B13 C8:C17 B21:C26">
      <formula1>-999999999999999</formula1>
      <formula2>999999999</formula2>
    </dataValidation>
  </dataValidations>
  <printOptions horizontalCentered="1"/>
  <pageMargins left="0.33" right="0.25" top="0.984251968503937" bottom="0.787401574803149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86" t="s">
        <v>48</v>
      </c>
      <c r="B1" s="86"/>
      <c r="C1" s="86"/>
      <c r="D1" s="86"/>
      <c r="E1" s="86"/>
    </row>
    <row r="2" spans="1:5" ht="20.25">
      <c r="A2" s="97"/>
      <c r="B2" s="97"/>
      <c r="C2" s="97"/>
      <c r="D2" s="97"/>
      <c r="E2" s="97"/>
    </row>
    <row r="3" spans="1:5" ht="15.75">
      <c r="A3" s="110" t="s">
        <v>39</v>
      </c>
      <c r="B3" s="110"/>
      <c r="C3" s="110"/>
      <c r="D3" s="110"/>
      <c r="E3" s="110"/>
    </row>
    <row r="4" spans="1:5" ht="15">
      <c r="A4" s="91" t="s">
        <v>70</v>
      </c>
      <c r="B4" s="91"/>
      <c r="C4" s="91"/>
      <c r="D4" s="91"/>
      <c r="E4" s="91"/>
    </row>
    <row r="5" spans="1:5" ht="15">
      <c r="A5" s="14"/>
      <c r="B5" s="27"/>
      <c r="C5" s="109" t="s">
        <v>11</v>
      </c>
      <c r="D5" s="109"/>
      <c r="E5" s="109"/>
    </row>
    <row r="6" spans="1:5" ht="28.5">
      <c r="A6" s="70"/>
      <c r="B6" s="71" t="s">
        <v>31</v>
      </c>
      <c r="C6" s="71" t="s">
        <v>32</v>
      </c>
      <c r="D6" s="71" t="s">
        <v>33</v>
      </c>
      <c r="E6" s="72" t="s">
        <v>30</v>
      </c>
    </row>
    <row r="7" spans="1:5" ht="27" customHeight="1">
      <c r="A7" s="73" t="s">
        <v>69</v>
      </c>
      <c r="B7" s="77">
        <v>20779</v>
      </c>
      <c r="C7" s="78">
        <v>9233</v>
      </c>
      <c r="D7" s="77">
        <v>6937</v>
      </c>
      <c r="E7" s="77">
        <v>36949</v>
      </c>
    </row>
    <row r="8" spans="1:5" ht="27" customHeight="1">
      <c r="A8" s="73" t="s">
        <v>16</v>
      </c>
      <c r="B8" s="81"/>
      <c r="C8" s="81"/>
      <c r="D8" s="79">
        <v>5146</v>
      </c>
      <c r="E8" s="80">
        <f>SUM(B8:D8)</f>
        <v>5146</v>
      </c>
    </row>
    <row r="9" spans="1:5" ht="27" customHeight="1">
      <c r="A9" s="74" t="s">
        <v>63</v>
      </c>
      <c r="B9" s="81"/>
      <c r="C9" s="81"/>
      <c r="D9" s="79">
        <v>-4269</v>
      </c>
      <c r="E9" s="80">
        <f>SUM(B9:D9)</f>
        <v>-4269</v>
      </c>
    </row>
    <row r="10" spans="1:5" ht="27" customHeight="1">
      <c r="A10" s="74" t="s">
        <v>62</v>
      </c>
      <c r="B10" s="81"/>
      <c r="C10" s="81"/>
      <c r="D10" s="79">
        <v>-379</v>
      </c>
      <c r="E10" s="80">
        <f>SUM(B10:D10)</f>
        <v>-379</v>
      </c>
    </row>
    <row r="11" spans="1:5" ht="27" customHeight="1">
      <c r="A11" s="74" t="s">
        <v>67</v>
      </c>
      <c r="B11" s="81">
        <v>100</v>
      </c>
      <c r="C11" s="81">
        <v>97</v>
      </c>
      <c r="D11" s="79"/>
      <c r="E11" s="80">
        <f>SUM(B11:D11)</f>
        <v>197</v>
      </c>
    </row>
    <row r="12" spans="1:5" s="17" customFormat="1" ht="27" customHeight="1">
      <c r="A12" s="75" t="s">
        <v>66</v>
      </c>
      <c r="B12" s="77">
        <f>SUM(B7:B11)</f>
        <v>20879</v>
      </c>
      <c r="C12" s="77">
        <f>SUM(C7:C11)</f>
        <v>9330</v>
      </c>
      <c r="D12" s="77">
        <f>SUM(D7:D11)</f>
        <v>7435</v>
      </c>
      <c r="E12" s="77">
        <f>SUM(E7:E11)</f>
        <v>37644</v>
      </c>
    </row>
    <row r="13" spans="1:5" s="17" customFormat="1" ht="27" customHeight="1">
      <c r="A13" s="73" t="s">
        <v>16</v>
      </c>
      <c r="B13" s="81"/>
      <c r="C13" s="81"/>
      <c r="D13" s="79">
        <v>5868</v>
      </c>
      <c r="E13" s="80">
        <f>SUM(B13:D13)</f>
        <v>5868</v>
      </c>
    </row>
    <row r="14" spans="1:5" s="17" customFormat="1" ht="27" customHeight="1">
      <c r="A14" s="74" t="s">
        <v>62</v>
      </c>
      <c r="B14" s="81"/>
      <c r="C14" s="81"/>
      <c r="D14" s="79">
        <v>-4531</v>
      </c>
      <c r="E14" s="80">
        <f>SUM(B14:D14)</f>
        <v>-4531</v>
      </c>
    </row>
    <row r="15" spans="1:5" s="17" customFormat="1" ht="27" customHeight="1">
      <c r="A15" s="74" t="s">
        <v>67</v>
      </c>
      <c r="B15" s="81"/>
      <c r="C15" s="81"/>
      <c r="D15" s="79">
        <v>-412</v>
      </c>
      <c r="E15" s="80">
        <f>SUM(B15:D15)</f>
        <v>-412</v>
      </c>
    </row>
    <row r="16" spans="1:5" s="17" customFormat="1" ht="27" customHeight="1">
      <c r="A16" s="75" t="s">
        <v>76</v>
      </c>
      <c r="B16" s="77">
        <f>SUM(B12:B15)</f>
        <v>20879</v>
      </c>
      <c r="C16" s="77">
        <f>SUM(C12:C15)</f>
        <v>9330</v>
      </c>
      <c r="D16" s="77">
        <f>SUM(D12:D15)</f>
        <v>8360</v>
      </c>
      <c r="E16" s="77">
        <f>SUM(E12:E15)</f>
        <v>38569</v>
      </c>
    </row>
    <row r="18" ht="15">
      <c r="A18" s="8"/>
    </row>
    <row r="19" spans="1:5" ht="15">
      <c r="A19" s="8" t="s">
        <v>14</v>
      </c>
      <c r="C19" s="8"/>
      <c r="D19" s="96" t="s">
        <v>53</v>
      </c>
      <c r="E19" s="96"/>
    </row>
    <row r="20" spans="1:2" ht="15">
      <c r="A20" s="8"/>
      <c r="B20" s="8"/>
    </row>
    <row r="21" ht="15">
      <c r="A21" s="15"/>
    </row>
    <row r="22" ht="15">
      <c r="A22" s="15"/>
    </row>
    <row r="24" ht="15">
      <c r="A24" s="15"/>
    </row>
  </sheetData>
  <sheetProtection/>
  <mergeCells count="6">
    <mergeCell ref="D19:E19"/>
    <mergeCell ref="A4:E4"/>
    <mergeCell ref="C5:E5"/>
    <mergeCell ref="A1:E1"/>
    <mergeCell ref="A2:E2"/>
    <mergeCell ref="A3:E3"/>
  </mergeCells>
  <printOptions horizontalCentered="1"/>
  <pageMargins left="0.23" right="0.25" top="0.984251968503937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Stara Planina Hold Plc</dc:title>
  <dc:subject/>
  <dc:creator>Chief Accountant</dc:creator>
  <cp:keywords/>
  <dc:description/>
  <cp:lastModifiedBy>tnn</cp:lastModifiedBy>
  <cp:lastPrinted>2017-07-27T14:44:02Z</cp:lastPrinted>
  <dcterms:created xsi:type="dcterms:W3CDTF">2007-03-28T12:28:32Z</dcterms:created>
  <dcterms:modified xsi:type="dcterms:W3CDTF">2017-07-28T11:19:01Z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