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75" windowWidth="14940" windowHeight="7380" tabRatio="822" activeTab="0"/>
  </bookViews>
  <sheets>
    <sheet name="ОФС" sheetId="1" r:id="rId1"/>
    <sheet name="ОВД" sheetId="2" r:id="rId2"/>
    <sheet name="ОПП " sheetId="3" r:id="rId3"/>
    <sheet name="ОСК " sheetId="4" r:id="rId4"/>
  </sheets>
  <definedNames>
    <definedName name="_xlnm.Print_Area" localSheetId="0">'ОФС'!$A$1:$D$44</definedName>
  </definedNames>
  <calcPr fullCalcOnLoad="1"/>
</workbook>
</file>

<file path=xl/sharedStrings.xml><?xml version="1.0" encoding="utf-8"?>
<sst xmlns="http://schemas.openxmlformats.org/spreadsheetml/2006/main" count="109" uniqueCount="89">
  <si>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</si>
  <si>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</si>
  <si>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</si>
  <si>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</si>
  <si>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</si>
  <si>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 xml:space="preserve"> СТАРА ПЛАНИНА ХОЛД АД</t>
  </si>
  <si>
    <t xml:space="preserve">                                             Съставител:</t>
  </si>
  <si>
    <t xml:space="preserve">Съставител: </t>
  </si>
  <si>
    <t xml:space="preserve">                                                                  Кремена Дюлгерова</t>
  </si>
  <si>
    <t>Кремена Дюлгерова</t>
  </si>
  <si>
    <t>Дълготрайни материални активи</t>
  </si>
  <si>
    <t>Инвестиции в други предприятия</t>
  </si>
  <si>
    <t>Вземания от свързани лица</t>
  </si>
  <si>
    <t>Пари и парични еквиваленти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</si>
  <si>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</si>
  <si>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</si>
  <si>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</si>
  <si>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</si>
  <si>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</si>
  <si>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Парични потоци от оперативна дейност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</si>
  <si>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</si>
  <si>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</si>
  <si>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</si>
  <si>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</si>
  <si>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</si>
  <si>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</si>
  <si>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</si>
  <si>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</si>
  <si>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</si>
  <si>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</si>
  <si>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</si>
  <si>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</si>
  <si>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</si>
  <si>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</si>
  <si>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</si>
  <si>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</si>
  <si>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</si>
  <si>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Разходи за данъци</t>
  </si>
  <si>
    <t>Доход на акция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</si>
  <si>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</si>
  <si>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</si>
  <si>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</si>
  <si>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</si>
  <si>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</si>
  <si>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Разпределение на печалбата за дивиденти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</si>
  <si>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</si>
  <si>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</si>
  <si>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</si>
  <si>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</si>
  <si>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</si>
  <si>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Получени лихви по предоставени заеми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</si>
  <si>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</si>
  <si>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</si>
  <si>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</si>
  <si>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</si>
  <si>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</si>
  <si>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Платени /възстановени данъци (без корпоративен данък върху печалбата)</t>
  </si>
  <si>
    <t>Текущи задължения</t>
  </si>
  <si>
    <t>Неразпределена Печалба</t>
  </si>
  <si>
    <t>Ръководител:</t>
  </si>
  <si>
    <t>Васил Велев</t>
  </si>
  <si>
    <t>Търговски и други вземания</t>
  </si>
  <si>
    <t>Търговски и други задължения</t>
  </si>
  <si>
    <t xml:space="preserve">Разходи за материали </t>
  </si>
  <si>
    <t>Разходи за външни услуги</t>
  </si>
  <si>
    <t>Други финансови приходи/разходи/нетно/</t>
  </si>
  <si>
    <t xml:space="preserve">Инвестиции в дъщерни предприятия </t>
  </si>
  <si>
    <t>Инвестиции в асоциирани предприятия</t>
  </si>
  <si>
    <t>Общо нетекущи активи</t>
  </si>
  <si>
    <t>Плащания, свързани с възнаграждения</t>
  </si>
  <si>
    <t>Нетекущи активи</t>
  </si>
  <si>
    <t>Други плащания от инвестиционна дейност</t>
  </si>
  <si>
    <t xml:space="preserve">Покупка на дълготрайни активи </t>
  </si>
  <si>
    <t>Предоставени заеми</t>
  </si>
  <si>
    <t>Други разпределения на печалбата</t>
  </si>
  <si>
    <t xml:space="preserve">   Ръководител:</t>
  </si>
  <si>
    <t>Печалба преди данъци</t>
  </si>
  <si>
    <t>Нетна печалба за периода</t>
  </si>
  <si>
    <t xml:space="preserve">Плащания/постъпления, свързани с финансови активи, държани с цел търговия </t>
  </si>
  <si>
    <t xml:space="preserve">Получени дивиденти от инвестиции </t>
  </si>
  <si>
    <t>Върнати заеми</t>
  </si>
  <si>
    <t>Приходи от дивиденти</t>
  </si>
  <si>
    <t>Разходи за амортизация</t>
  </si>
  <si>
    <t>Условни задължения</t>
  </si>
  <si>
    <t>към 30.09.2016 г.</t>
  </si>
  <si>
    <t>Други приходи</t>
  </si>
  <si>
    <t>Други постъпления /плащания от оперативна дейност</t>
  </si>
  <si>
    <t>към  30.09.2016 г.</t>
  </si>
  <si>
    <t>Дата на съставяне: 26.10.2016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</si>
</sst>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2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>
        <color indexed="63"/>
      </left>
      <right>
        <color indexed="63"/>
      </right>
      <top>
        <color indexed="63"/>
      </top>
      <bottom style="medium">
        <color rgb="FFC28F00"/>
      </bottom>
    </border>
    <border>
      <left>
        <color indexed="63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medium">
        <color rgb="FFC28F00"/>
      </bottom>
    </border>
    <border>
      <left style="thin">
        <color rgb="FFC28F00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>
        <color indexed="63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/>
      <top>
        <color indexed="63"/>
      </top>
      <bottom style="medium">
        <color rgb="FFC28F00"/>
      </bottom>
    </border>
    <border>
      <left style="thin"/>
      <right>
        <color indexed="63"/>
      </right>
      <top>
        <color indexed="63"/>
      </top>
      <bottom style="medium">
        <color rgb="FFC28F00"/>
      </bottom>
    </border>
    <border>
      <left>
        <color indexed="63"/>
      </left>
      <right>
        <color indexed="63"/>
      </right>
      <top style="thin">
        <color rgb="FFC28F00"/>
      </top>
      <bottom style="medium">
        <color rgb="FFC28F00"/>
      </bottom>
    </border>
    <border>
      <left>
        <color indexed="63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 style="thin"/>
      <top style="thin">
        <color rgb="FFC28F00"/>
      </top>
      <bottom style="thin">
        <color rgb="FFC28F00"/>
      </bottom>
    </border>
    <border>
      <left style="thin"/>
      <right>
        <color indexed="63"/>
      </right>
      <top style="thin">
        <color rgb="FFC28F00"/>
      </top>
      <bottom style="thin">
        <color rgb="FFC28F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57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58" applyFont="1" applyAlignment="1" applyProtection="1">
      <alignment wrapText="1"/>
      <protection/>
    </xf>
    <xf numFmtId="0" fontId="5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Border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wrapText="1"/>
      <protection/>
    </xf>
    <xf numFmtId="1" fontId="5" fillId="33" borderId="0" xfId="58" applyNumberFormat="1" applyFont="1" applyFill="1" applyBorder="1" applyAlignment="1" applyProtection="1">
      <alignment wrapText="1"/>
      <protection locked="0"/>
    </xf>
    <xf numFmtId="1" fontId="5" fillId="0" borderId="0" xfId="58" applyNumberFormat="1" applyFont="1" applyFill="1" applyBorder="1" applyAlignment="1" applyProtection="1">
      <alignment wrapText="1"/>
      <protection/>
    </xf>
    <xf numFmtId="0" fontId="5" fillId="0" borderId="0" xfId="57" applyFont="1" applyFill="1" applyAlignment="1" applyProtection="1">
      <alignment horizontal="center" vertical="top"/>
      <protection/>
    </xf>
    <xf numFmtId="0" fontId="5" fillId="0" borderId="0" xfId="58" applyFont="1" applyAlignment="1" applyProtection="1">
      <alignment vertical="top" wrapText="1"/>
      <protection/>
    </xf>
    <xf numFmtId="1" fontId="5" fillId="0" borderId="0" xfId="57" applyNumberFormat="1" applyFont="1" applyBorder="1" applyAlignment="1" applyProtection="1">
      <alignment horizontal="right" vertical="top"/>
      <protection locked="0"/>
    </xf>
    <xf numFmtId="0" fontId="5" fillId="0" borderId="0" xfId="58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 applyProtection="1">
      <alignment wrapText="1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3" fontId="6" fillId="0" borderId="0" xfId="57" applyNumberFormat="1" applyFont="1" applyAlignment="1" applyProtection="1">
      <alignment vertical="top" wrapText="1"/>
      <protection locked="0"/>
    </xf>
    <xf numFmtId="0" fontId="6" fillId="0" borderId="0" xfId="57" applyFont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3" fontId="11" fillId="0" borderId="0" xfId="0" applyNumberFormat="1" applyFont="1" applyBorder="1" applyAlignment="1">
      <alignment horizontal="right" vertical="top" wrapText="1"/>
    </xf>
    <xf numFmtId="3" fontId="6" fillId="0" borderId="0" xfId="57" applyNumberFormat="1" applyFont="1" applyBorder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center" vertical="top"/>
      <protection locked="0"/>
    </xf>
    <xf numFmtId="0" fontId="7" fillId="0" borderId="0" xfId="57" applyFont="1" applyAlignment="1">
      <alignment vertical="top"/>
      <protection/>
    </xf>
    <xf numFmtId="0" fontId="6" fillId="0" borderId="0" xfId="59" applyFont="1" applyBorder="1" applyAlignment="1">
      <alignment vertical="center" wrapText="1"/>
      <protection/>
    </xf>
    <xf numFmtId="3" fontId="7" fillId="0" borderId="0" xfId="59" applyNumberFormat="1" applyFont="1" applyBorder="1" applyAlignment="1" applyProtection="1">
      <alignment horizontal="right" vertical="center"/>
      <protection locked="0"/>
    </xf>
    <xf numFmtId="0" fontId="6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 wrapText="1"/>
      <protection/>
    </xf>
    <xf numFmtId="3" fontId="6" fillId="0" borderId="0" xfId="59" applyNumberFormat="1" applyFont="1" applyBorder="1" applyAlignment="1">
      <alignment vertical="center"/>
      <protection/>
    </xf>
    <xf numFmtId="0" fontId="7" fillId="0" borderId="0" xfId="59" applyNumberFormat="1" applyFont="1" applyBorder="1" applyAlignment="1" applyProtection="1">
      <alignment vertical="center"/>
      <protection locked="0"/>
    </xf>
    <xf numFmtId="1" fontId="6" fillId="0" borderId="0" xfId="57" applyNumberFormat="1" applyFont="1" applyBorder="1" applyAlignment="1" applyProtection="1">
      <alignment horizontal="left" vertical="top" wrapText="1"/>
      <protection locked="0"/>
    </xf>
    <xf numFmtId="3" fontId="6" fillId="0" borderId="0" xfId="57" applyNumberFormat="1" applyFont="1" applyAlignment="1" applyProtection="1">
      <alignment horizontal="center" vertical="top" wrapText="1"/>
      <protection locked="0"/>
    </xf>
    <xf numFmtId="0" fontId="6" fillId="0" borderId="0" xfId="57" applyFont="1" applyBorder="1" applyAlignme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0" applyFont="1" applyBorder="1" applyAlignment="1" applyProtection="1">
      <alignment horizontal="left" vertical="center" wrapText="1"/>
      <protection/>
    </xf>
    <xf numFmtId="0" fontId="6" fillId="0" borderId="0" xfId="57" applyFont="1" applyAlignment="1">
      <alignment vertical="top" wrapText="1"/>
      <protection/>
    </xf>
    <xf numFmtId="0" fontId="7" fillId="0" borderId="0" xfId="60" applyFont="1" applyBorder="1" applyAlignment="1">
      <alignment horizontal="left" vertical="top" wrapText="1"/>
      <protection/>
    </xf>
    <xf numFmtId="0" fontId="7" fillId="0" borderId="0" xfId="60" applyFont="1" applyBorder="1" applyAlignment="1" applyProtection="1">
      <alignment vertical="center" wrapText="1"/>
      <protection locked="0"/>
    </xf>
    <xf numFmtId="3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Font="1" applyBorder="1" applyProtection="1">
      <alignment/>
      <protection locked="0"/>
    </xf>
    <xf numFmtId="3" fontId="6" fillId="0" borderId="0" xfId="57" applyNumberFormat="1" applyFont="1" applyAlignment="1" applyProtection="1">
      <alignment vertical="top"/>
      <protection locked="0"/>
    </xf>
    <xf numFmtId="3" fontId="6" fillId="0" borderId="0" xfId="57" applyNumberFormat="1" applyFont="1" applyAlignment="1" applyProtection="1">
      <alignment horizontal="right" vertical="top" wrapText="1"/>
      <protection locked="0"/>
    </xf>
    <xf numFmtId="0" fontId="6" fillId="0" borderId="0" xfId="60" applyFont="1" applyBorder="1" applyAlignment="1" applyProtection="1">
      <alignment wrapText="1"/>
      <protection locked="0"/>
    </xf>
    <xf numFmtId="0" fontId="6" fillId="0" borderId="0" xfId="60" applyFont="1" applyAlignment="1" applyProtection="1">
      <alignment wrapText="1"/>
      <protection locked="0"/>
    </xf>
    <xf numFmtId="0" fontId="6" fillId="0" borderId="0" xfId="60" applyFont="1" applyProtection="1">
      <alignment/>
      <protection locked="0"/>
    </xf>
    <xf numFmtId="1" fontId="6" fillId="0" borderId="0" xfId="57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 applyAlignment="1">
      <alignment wrapText="1"/>
      <protection/>
    </xf>
    <xf numFmtId="0" fontId="6" fillId="0" borderId="0" xfId="57" applyFont="1" applyAlignment="1" applyProtection="1">
      <alignment horizontal="center" vertical="top" wrapText="1"/>
      <protection locked="0"/>
    </xf>
    <xf numFmtId="0" fontId="5" fillId="0" borderId="0" xfId="58" applyFont="1" applyFill="1" applyBorder="1" applyAlignment="1" applyProtection="1">
      <alignment horizontal="right" vertical="center" wrapText="1"/>
      <protection locked="0"/>
    </xf>
    <xf numFmtId="3" fontId="5" fillId="0" borderId="0" xfId="58" applyNumberFormat="1" applyFont="1" applyBorder="1" applyAlignment="1" applyProtection="1">
      <alignment horizontal="right" wrapText="1"/>
      <protection locked="0"/>
    </xf>
    <xf numFmtId="0" fontId="5" fillId="0" borderId="0" xfId="58" applyFont="1" applyAlignment="1">
      <alignment horizontal="right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57" applyFont="1" applyAlignment="1">
      <alignment vertical="top"/>
      <protection/>
    </xf>
    <xf numFmtId="3" fontId="5" fillId="0" borderId="0" xfId="57" applyNumberFormat="1" applyFont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right" vertical="top"/>
      <protection locked="0"/>
    </xf>
    <xf numFmtId="3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57" applyFont="1" applyBorder="1" applyAlignment="1" applyProtection="1">
      <alignment horizontal="left" vertical="top" wrapText="1"/>
      <protection locked="0"/>
    </xf>
    <xf numFmtId="0" fontId="5" fillId="0" borderId="0" xfId="57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horizontal="right" vertical="top"/>
      <protection locked="0"/>
    </xf>
    <xf numFmtId="0" fontId="14" fillId="0" borderId="0" xfId="59" applyFont="1" applyBorder="1" applyAlignment="1" applyProtection="1">
      <alignment horizontal="right" vertical="center" wrapText="1"/>
      <protection/>
    </xf>
    <xf numFmtId="3" fontId="5" fillId="0" borderId="0" xfId="59" applyNumberFormat="1" applyFont="1" applyBorder="1" applyAlignment="1" applyProtection="1">
      <alignment horizontal="center" vertical="center" wrapText="1"/>
      <protection/>
    </xf>
    <xf numFmtId="3" fontId="4" fillId="33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7" applyFont="1" applyBorder="1" applyAlignment="1" applyProtection="1">
      <alignment vertical="top" wrapText="1"/>
      <protection locked="0"/>
    </xf>
    <xf numFmtId="3" fontId="5" fillId="0" borderId="0" xfId="57" applyNumberFormat="1" applyFont="1" applyBorder="1" applyAlignment="1" applyProtection="1">
      <alignment vertical="top" wrapText="1"/>
      <protection locked="0"/>
    </xf>
    <xf numFmtId="0" fontId="5" fillId="0" borderId="0" xfId="57" applyFont="1" applyBorder="1" applyAlignment="1">
      <alignment vertical="top"/>
      <protection/>
    </xf>
    <xf numFmtId="3" fontId="5" fillId="0" borderId="0" xfId="57" applyNumberFormat="1" applyFont="1" applyBorder="1" applyAlignment="1" applyProtection="1">
      <alignment horizontal="right" vertical="top" wrapText="1"/>
      <protection locked="0"/>
    </xf>
    <xf numFmtId="0" fontId="4" fillId="0" borderId="0" xfId="60" applyFont="1" applyBorder="1" applyAlignment="1" applyProtection="1">
      <alignment vertical="center" wrapText="1"/>
      <protection locked="0"/>
    </xf>
    <xf numFmtId="3" fontId="5" fillId="0" borderId="0" xfId="60" applyNumberFormat="1" applyFont="1" applyBorder="1" applyAlignment="1" applyProtection="1">
      <alignment vertical="center"/>
      <protection locked="0"/>
    </xf>
    <xf numFmtId="0" fontId="5" fillId="0" borderId="0" xfId="60" applyFont="1" applyBorder="1" applyProtection="1">
      <alignment/>
      <protection locked="0"/>
    </xf>
    <xf numFmtId="0" fontId="5" fillId="0" borderId="0" xfId="60" applyFont="1">
      <alignment/>
      <protection/>
    </xf>
    <xf numFmtId="1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vertical="top"/>
      <protection locked="0"/>
    </xf>
    <xf numFmtId="0" fontId="5" fillId="0" borderId="0" xfId="58" applyFont="1" applyAlignment="1" applyProtection="1">
      <alignment horizontal="left" vertical="center" wrapText="1"/>
      <protection/>
    </xf>
    <xf numFmtId="214" fontId="11" fillId="0" borderId="0" xfId="0" applyNumberFormat="1" applyFont="1" applyBorder="1" applyAlignment="1">
      <alignment horizontal="right" vertical="top" wrapText="1"/>
    </xf>
    <xf numFmtId="0" fontId="5" fillId="0" borderId="0" xfId="57" applyFont="1" applyFill="1" applyAlignment="1" applyProtection="1">
      <alignment horizontal="left" vertical="center"/>
      <protection/>
    </xf>
    <xf numFmtId="3" fontId="11" fillId="0" borderId="0" xfId="0" applyNumberFormat="1" applyFont="1" applyBorder="1" applyAlignment="1">
      <alignment horizontal="right"/>
    </xf>
    <xf numFmtId="3" fontId="5" fillId="0" borderId="0" xfId="57" applyNumberFormat="1" applyFont="1" applyBorder="1" applyAlignment="1" applyProtection="1">
      <alignment horizontal="left"/>
      <protection locked="0"/>
    </xf>
    <xf numFmtId="3" fontId="5" fillId="0" borderId="0" xfId="57" applyNumberFormat="1" applyFont="1" applyBorder="1" applyAlignment="1" applyProtection="1">
      <alignment horizontal="left" vertical="top"/>
      <protection locked="0"/>
    </xf>
    <xf numFmtId="0" fontId="5" fillId="0" borderId="0" xfId="57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center"/>
      <protection/>
    </xf>
    <xf numFmtId="3" fontId="5" fillId="0" borderId="0" xfId="57" applyNumberFormat="1" applyFont="1" applyBorder="1" applyAlignment="1" applyProtection="1">
      <alignment vertical="top"/>
      <protection locked="0"/>
    </xf>
    <xf numFmtId="0" fontId="7" fillId="0" borderId="10" xfId="57" applyFont="1" applyBorder="1" applyAlignment="1" applyProtection="1">
      <alignment horizontal="left" vertical="center"/>
      <protection/>
    </xf>
    <xf numFmtId="14" fontId="6" fillId="0" borderId="10" xfId="57" applyNumberFormat="1" applyFont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5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6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/>
    </xf>
    <xf numFmtId="0" fontId="11" fillId="0" borderId="16" xfId="0" applyFont="1" applyBorder="1" applyAlignment="1">
      <alignment vertical="top" wrapText="1"/>
    </xf>
    <xf numFmtId="214" fontId="10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214" fontId="11" fillId="0" borderId="10" xfId="0" applyNumberFormat="1" applyFont="1" applyBorder="1" applyAlignment="1">
      <alignment horizontal="right" vertical="top" wrapText="1"/>
    </xf>
    <xf numFmtId="2" fontId="10" fillId="0" borderId="15" xfId="0" applyNumberFormat="1" applyFont="1" applyBorder="1" applyAlignment="1">
      <alignment horizontal="right"/>
    </xf>
    <xf numFmtId="0" fontId="7" fillId="0" borderId="17" xfId="57" applyFont="1" applyBorder="1" applyAlignment="1" applyProtection="1">
      <alignment horizontal="left" vertical="center"/>
      <protection/>
    </xf>
    <xf numFmtId="14" fontId="6" fillId="0" borderId="16" xfId="57" applyNumberFormat="1" applyFont="1" applyBorder="1" applyAlignment="1" applyProtection="1">
      <alignment horizontal="right" vertical="center" wrapText="1"/>
      <protection/>
    </xf>
    <xf numFmtId="0" fontId="11" fillId="0" borderId="17" xfId="0" applyFont="1" applyBorder="1" applyAlignment="1">
      <alignment horizontal="justify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3" fontId="10" fillId="0" borderId="22" xfId="0" applyNumberFormat="1" applyFont="1" applyBorder="1" applyAlignment="1">
      <alignment horizontal="right" vertical="top" wrapText="1"/>
    </xf>
    <xf numFmtId="3" fontId="10" fillId="0" borderId="2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justify" vertical="top" wrapText="1"/>
    </xf>
    <xf numFmtId="3" fontId="10" fillId="0" borderId="16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vertical="top" wrapText="1"/>
    </xf>
    <xf numFmtId="3" fontId="5" fillId="0" borderId="0" xfId="57" applyNumberFormat="1" applyFont="1" applyBorder="1" applyAlignment="1" applyProtection="1">
      <alignment horizontal="left" vertical="top" wrapText="1"/>
      <protection locked="0"/>
    </xf>
    <xf numFmtId="0" fontId="5" fillId="0" borderId="0" xfId="57" applyFont="1" applyBorder="1" applyAlignment="1" applyProtection="1">
      <alignment horizontal="center" vertical="top" wrapText="1"/>
      <protection locked="0"/>
    </xf>
    <xf numFmtId="3" fontId="5" fillId="0" borderId="0" xfId="57" applyNumberFormat="1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left" vertical="top" wrapText="1"/>
      <protection locked="0"/>
    </xf>
    <xf numFmtId="3" fontId="6" fillId="0" borderId="0" xfId="57" applyNumberFormat="1" applyFont="1" applyBorder="1" applyAlignment="1" applyProtection="1">
      <alignment horizontal="left" vertical="top" wrapText="1"/>
      <protection locked="0"/>
    </xf>
    <xf numFmtId="14" fontId="0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top" wrapText="1"/>
    </xf>
    <xf numFmtId="185" fontId="11" fillId="0" borderId="1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185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85" fontId="11" fillId="0" borderId="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185" fontId="11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33" borderId="10" xfId="60" applyNumberFormat="1" applyFont="1" applyFill="1" applyBorder="1" applyAlignment="1" applyProtection="1">
      <alignment vertical="center"/>
      <protection/>
    </xf>
    <xf numFmtId="0" fontId="7" fillId="33" borderId="10" xfId="6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 wrapText="1"/>
    </xf>
    <xf numFmtId="3" fontId="7" fillId="33" borderId="10" xfId="60" applyNumberFormat="1" applyFont="1" applyFill="1" applyBorder="1" applyAlignment="1" applyProtection="1">
      <alignment vertical="center"/>
      <protection locked="0"/>
    </xf>
    <xf numFmtId="214" fontId="7" fillId="33" borderId="10" xfId="60" applyNumberFormat="1" applyFont="1" applyFill="1" applyBorder="1" applyAlignment="1" applyProtection="1">
      <alignment vertical="center"/>
      <protection locked="0"/>
    </xf>
    <xf numFmtId="214" fontId="7" fillId="33" borderId="10" xfId="6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5" fillId="0" borderId="10" xfId="58" applyFont="1" applyBorder="1" applyAlignment="1" applyProtection="1">
      <alignment vertical="top" wrapText="1"/>
      <protection/>
    </xf>
    <xf numFmtId="185" fontId="11" fillId="0" borderId="25" xfId="0" applyNumberFormat="1" applyFont="1" applyBorder="1" applyAlignment="1">
      <alignment horizontal="right"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top" wrapText="1"/>
    </xf>
    <xf numFmtId="0" fontId="8" fillId="0" borderId="0" xfId="53" applyFont="1" applyBorder="1" applyAlignment="1" applyProtection="1">
      <alignment horizontal="center" vertical="center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4" fillId="0" borderId="0" xfId="57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>
      <alignment horizontal="justify" vertical="top" wrapText="1"/>
    </xf>
    <xf numFmtId="0" fontId="10" fillId="34" borderId="0" xfId="57" applyFont="1" applyFill="1" applyBorder="1" applyAlignment="1" applyProtection="1">
      <alignment horizontal="left" wrapText="1"/>
      <protection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7" fillId="0" borderId="0" xfId="59" applyNumberFormat="1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0" xfId="60" applyFont="1" applyAlignment="1">
      <alignment horizontal="center" wrapText="1"/>
      <protection/>
    </xf>
    <xf numFmtId="0" fontId="4" fillId="0" borderId="0" xfId="57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80" zoomScaleNormal="80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54.57421875" style="18" customWidth="1"/>
    <col min="2" max="2" width="10.421875" style="17" customWidth="1"/>
    <col min="3" max="3" width="21.00390625" style="17" customWidth="1"/>
    <col min="4" max="4" width="21.28125" style="17" customWidth="1"/>
    <col min="5" max="16384" width="9.28125" style="15" customWidth="1"/>
  </cols>
  <sheetData>
    <row r="1" spans="1:4" ht="36.75" customHeight="1">
      <c r="A1" s="166" t="s">
        <v>5</v>
      </c>
      <c r="B1" s="166"/>
      <c r="C1" s="166"/>
      <c r="D1" s="166"/>
    </row>
    <row r="2" spans="1:4" ht="15.75">
      <c r="A2" s="167" t="s">
        <v>55</v>
      </c>
      <c r="B2" s="167"/>
      <c r="C2" s="167"/>
      <c r="D2" s="167"/>
    </row>
    <row r="3" spans="1:4" ht="15">
      <c r="A3" s="168" t="s">
        <v>84</v>
      </c>
      <c r="B3" s="168"/>
      <c r="C3" s="168"/>
      <c r="D3" s="168"/>
    </row>
    <row r="4" spans="1:4" ht="15" customHeight="1">
      <c r="A4" s="26"/>
      <c r="B4" s="21"/>
      <c r="C4" s="27"/>
      <c r="D4" s="55" t="s">
        <v>0</v>
      </c>
    </row>
    <row r="5" spans="1:4" ht="16.5" customHeight="1">
      <c r="A5" s="119" t="s">
        <v>1</v>
      </c>
      <c r="B5" s="140" t="s">
        <v>39</v>
      </c>
      <c r="C5" s="92">
        <v>42643</v>
      </c>
      <c r="D5" s="120">
        <v>42369</v>
      </c>
    </row>
    <row r="6" spans="1:4" s="28" customFormat="1" ht="15.75">
      <c r="A6" s="170" t="s">
        <v>70</v>
      </c>
      <c r="B6" s="170"/>
      <c r="C6" s="170"/>
      <c r="D6" s="170"/>
    </row>
    <row r="7" spans="1:4" s="28" customFormat="1" ht="15.75">
      <c r="A7" s="121" t="s">
        <v>10</v>
      </c>
      <c r="B7" s="93">
        <v>1</v>
      </c>
      <c r="C7" s="94">
        <v>9</v>
      </c>
      <c r="D7" s="94">
        <v>5</v>
      </c>
    </row>
    <row r="8" spans="1:4" s="16" customFormat="1" ht="15">
      <c r="A8" s="121" t="s">
        <v>66</v>
      </c>
      <c r="B8" s="93">
        <v>2</v>
      </c>
      <c r="C8" s="94">
        <v>15802</v>
      </c>
      <c r="D8" s="122">
        <v>15802</v>
      </c>
    </row>
    <row r="9" spans="1:4" s="16" customFormat="1" ht="15">
      <c r="A9" s="121" t="s">
        <v>67</v>
      </c>
      <c r="B9" s="93">
        <v>2</v>
      </c>
      <c r="C9" s="94">
        <v>7741</v>
      </c>
      <c r="D9" s="122">
        <v>7741</v>
      </c>
    </row>
    <row r="10" spans="1:4" s="16" customFormat="1" ht="15">
      <c r="A10" s="121" t="s">
        <v>11</v>
      </c>
      <c r="B10" s="93">
        <v>2</v>
      </c>
      <c r="C10" s="94">
        <v>2400</v>
      </c>
      <c r="D10" s="122">
        <v>2400</v>
      </c>
    </row>
    <row r="11" spans="1:4" s="16" customFormat="1" ht="16.5" thickBot="1">
      <c r="A11" s="169" t="s">
        <v>68</v>
      </c>
      <c r="B11" s="169"/>
      <c r="C11" s="95">
        <f>SUM(C7:C10)</f>
        <v>25952</v>
      </c>
      <c r="D11" s="123">
        <f>SUM(D7:D10)</f>
        <v>25948</v>
      </c>
    </row>
    <row r="12" spans="1:4" s="16" customFormat="1" ht="15">
      <c r="A12" s="124"/>
      <c r="B12" s="125"/>
      <c r="C12" s="126"/>
      <c r="D12" s="126"/>
    </row>
    <row r="13" spans="1:4" s="16" customFormat="1" ht="15.75">
      <c r="A13" s="163" t="s">
        <v>46</v>
      </c>
      <c r="B13" s="163"/>
      <c r="C13" s="163"/>
      <c r="D13" s="163"/>
    </row>
    <row r="14" spans="1:4" s="16" customFormat="1" ht="15">
      <c r="A14" s="127" t="s">
        <v>12</v>
      </c>
      <c r="B14" s="96">
        <v>3</v>
      </c>
      <c r="C14" s="97">
        <v>3442</v>
      </c>
      <c r="D14" s="97">
        <v>845</v>
      </c>
    </row>
    <row r="15" spans="1:4" s="16" customFormat="1" ht="15">
      <c r="A15" s="121" t="s">
        <v>61</v>
      </c>
      <c r="B15" s="93">
        <v>4</v>
      </c>
      <c r="C15" s="94">
        <v>3210</v>
      </c>
      <c r="D15" s="94">
        <v>1618</v>
      </c>
    </row>
    <row r="16" spans="1:4" s="16" customFormat="1" ht="15">
      <c r="A16" s="121" t="s">
        <v>13</v>
      </c>
      <c r="B16" s="93">
        <v>5</v>
      </c>
      <c r="C16" s="94">
        <v>9500</v>
      </c>
      <c r="D16" s="94">
        <v>9788</v>
      </c>
    </row>
    <row r="17" spans="1:4" s="16" customFormat="1" ht="16.5" thickBot="1">
      <c r="A17" s="164" t="s">
        <v>45</v>
      </c>
      <c r="B17" s="165"/>
      <c r="C17" s="95">
        <f>SUM(C14:C16)</f>
        <v>16152</v>
      </c>
      <c r="D17" s="128">
        <f>SUM(D14:D16)</f>
        <v>12251</v>
      </c>
    </row>
    <row r="18" spans="1:4" s="16" customFormat="1" ht="16.5" thickBot="1">
      <c r="A18" s="174" t="s">
        <v>48</v>
      </c>
      <c r="B18" s="174"/>
      <c r="C18" s="98">
        <f>C11+C17</f>
        <v>42104</v>
      </c>
      <c r="D18" s="129">
        <f>D11+D17</f>
        <v>38199</v>
      </c>
    </row>
    <row r="19" spans="1:4" s="16" customFormat="1" ht="15.75" thickTop="1">
      <c r="A19" s="130"/>
      <c r="B19" s="131"/>
      <c r="C19" s="130"/>
      <c r="D19" s="130"/>
    </row>
    <row r="20" spans="1:4" s="16" customFormat="1" ht="15.75">
      <c r="A20" s="163" t="s">
        <v>47</v>
      </c>
      <c r="B20" s="163"/>
      <c r="C20" s="163"/>
      <c r="D20" s="163"/>
    </row>
    <row r="21" spans="1:4" s="16" customFormat="1" ht="15">
      <c r="A21" s="127" t="s">
        <v>14</v>
      </c>
      <c r="B21" s="96">
        <v>6</v>
      </c>
      <c r="C21" s="97">
        <v>20779</v>
      </c>
      <c r="D21" s="97">
        <v>20779</v>
      </c>
    </row>
    <row r="22" spans="1:4" s="16" customFormat="1" ht="15">
      <c r="A22" s="121" t="s">
        <v>4</v>
      </c>
      <c r="B22" s="96">
        <v>6</v>
      </c>
      <c r="C22" s="94">
        <v>9233</v>
      </c>
      <c r="D22" s="94">
        <v>9233</v>
      </c>
    </row>
    <row r="23" spans="1:4" s="16" customFormat="1" ht="15">
      <c r="A23" s="121" t="s">
        <v>58</v>
      </c>
      <c r="B23" s="96">
        <v>6</v>
      </c>
      <c r="C23" s="94">
        <v>2289</v>
      </c>
      <c r="D23" s="94">
        <v>2203</v>
      </c>
    </row>
    <row r="24" spans="1:4" s="16" customFormat="1" ht="15">
      <c r="A24" s="121" t="s">
        <v>15</v>
      </c>
      <c r="B24" s="96">
        <v>6</v>
      </c>
      <c r="C24" s="142">
        <v>5036</v>
      </c>
      <c r="D24" s="94">
        <v>4734</v>
      </c>
    </row>
    <row r="25" spans="1:4" s="16" customFormat="1" ht="16.5" thickBot="1">
      <c r="A25" s="169" t="s">
        <v>16</v>
      </c>
      <c r="B25" s="169"/>
      <c r="C25" s="95">
        <f>SUM(C21:C24)</f>
        <v>37337</v>
      </c>
      <c r="D25" s="123">
        <f>SUM(D21:D24)</f>
        <v>36949</v>
      </c>
    </row>
    <row r="26" spans="1:4" s="16" customFormat="1" ht="15">
      <c r="A26" s="25"/>
      <c r="B26" s="125"/>
      <c r="C26" s="126"/>
      <c r="D26" s="126"/>
    </row>
    <row r="27" spans="1:4" s="16" customFormat="1" ht="15.75">
      <c r="A27" s="163" t="s">
        <v>57</v>
      </c>
      <c r="B27" s="163"/>
      <c r="C27" s="163"/>
      <c r="D27" s="163"/>
    </row>
    <row r="28" spans="1:4" s="16" customFormat="1" ht="15">
      <c r="A28" s="127" t="s">
        <v>17</v>
      </c>
      <c r="B28" s="96">
        <v>7</v>
      </c>
      <c r="C28" s="97">
        <v>4548</v>
      </c>
      <c r="D28" s="97">
        <v>1147</v>
      </c>
    </row>
    <row r="29" spans="1:4" s="16" customFormat="1" ht="15">
      <c r="A29" s="132" t="s">
        <v>62</v>
      </c>
      <c r="B29" s="99">
        <v>8</v>
      </c>
      <c r="C29" s="100">
        <v>219</v>
      </c>
      <c r="D29" s="100">
        <v>103</v>
      </c>
    </row>
    <row r="30" spans="1:4" s="37" customFormat="1" ht="15.75">
      <c r="A30" s="175" t="s">
        <v>30</v>
      </c>
      <c r="B30" s="176"/>
      <c r="C30" s="101">
        <f>SUM(C28:C29)</f>
        <v>4767</v>
      </c>
      <c r="D30" s="133">
        <f>SUM(D28:D29)</f>
        <v>1250</v>
      </c>
    </row>
    <row r="31" spans="1:4" s="16" customFormat="1" ht="16.5" thickBot="1">
      <c r="A31" s="171" t="s">
        <v>18</v>
      </c>
      <c r="B31" s="171"/>
      <c r="C31" s="95">
        <f>C30</f>
        <v>4767</v>
      </c>
      <c r="D31" s="128">
        <f>D30</f>
        <v>1250</v>
      </c>
    </row>
    <row r="32" spans="1:4" s="16" customFormat="1" ht="16.5" thickBot="1">
      <c r="A32" s="102"/>
      <c r="B32" s="103"/>
      <c r="C32" s="104"/>
      <c r="D32" s="105"/>
    </row>
    <row r="33" spans="1:4" s="16" customFormat="1" ht="17.25" thickBot="1" thickTop="1">
      <c r="A33" s="172" t="s">
        <v>49</v>
      </c>
      <c r="B33" s="173"/>
      <c r="C33" s="106">
        <f>C25+C31</f>
        <v>42104</v>
      </c>
      <c r="D33" s="134">
        <f>D25+D31</f>
        <v>38199</v>
      </c>
    </row>
    <row r="34" spans="1:4" s="58" customFormat="1" ht="15.75" thickTop="1">
      <c r="A34" s="127" t="s">
        <v>83</v>
      </c>
      <c r="B34" s="96">
        <v>9</v>
      </c>
      <c r="C34" s="97">
        <v>294</v>
      </c>
      <c r="D34" s="97">
        <v>0</v>
      </c>
    </row>
    <row r="35" spans="1:4" s="58" customFormat="1" ht="14.25">
      <c r="A35" s="2"/>
      <c r="B35" s="135"/>
      <c r="C35" s="135"/>
      <c r="D35" s="135"/>
    </row>
    <row r="36" spans="1:4" s="58" customFormat="1" ht="14.25">
      <c r="A36" s="60"/>
      <c r="B36" s="72"/>
      <c r="C36" s="62"/>
      <c r="D36" s="72"/>
    </row>
    <row r="37" spans="1:4" s="58" customFormat="1" ht="14.25">
      <c r="A37" s="2" t="s">
        <v>88</v>
      </c>
      <c r="B37" s="135"/>
      <c r="C37" s="135"/>
      <c r="D37" s="135"/>
    </row>
    <row r="38" spans="1:4" s="58" customFormat="1" ht="14.25" customHeight="1">
      <c r="A38" s="60" t="s">
        <v>7</v>
      </c>
      <c r="B38" s="72"/>
      <c r="C38" s="62" t="s">
        <v>59</v>
      </c>
      <c r="D38" s="72"/>
    </row>
    <row r="39" spans="1:4" s="58" customFormat="1" ht="14.25">
      <c r="A39" s="63"/>
      <c r="B39" s="135"/>
      <c r="C39" s="135"/>
      <c r="D39" s="64"/>
    </row>
    <row r="40" spans="1:4" ht="15">
      <c r="A40" s="136"/>
      <c r="B40" s="137" t="s">
        <v>9</v>
      </c>
      <c r="C40" s="72"/>
      <c r="D40" s="86" t="s">
        <v>60</v>
      </c>
    </row>
    <row r="41" spans="1:4" ht="15">
      <c r="A41" s="135"/>
      <c r="B41" s="135"/>
      <c r="C41" s="135"/>
      <c r="D41" s="64"/>
    </row>
    <row r="42" spans="1:4" ht="15">
      <c r="A42" s="138"/>
      <c r="B42" s="139"/>
      <c r="C42" s="139"/>
      <c r="D42" s="139"/>
    </row>
    <row r="43" spans="1:4" ht="15">
      <c r="A43" s="138"/>
      <c r="B43" s="139"/>
      <c r="C43" s="23"/>
      <c r="D43" s="139"/>
    </row>
    <row r="44" spans="1:4" ht="15">
      <c r="A44" s="22"/>
      <c r="B44" s="21"/>
      <c r="C44" s="21"/>
      <c r="D44" s="21"/>
    </row>
  </sheetData>
  <sheetProtection/>
  <mergeCells count="14">
    <mergeCell ref="A31:B31"/>
    <mergeCell ref="A33:B33"/>
    <mergeCell ref="A18:B18"/>
    <mergeCell ref="A20:D20"/>
    <mergeCell ref="A25:B25"/>
    <mergeCell ref="A27:D27"/>
    <mergeCell ref="A30:B30"/>
    <mergeCell ref="A13:D13"/>
    <mergeCell ref="A17:B17"/>
    <mergeCell ref="A1:D1"/>
    <mergeCell ref="A2:D2"/>
    <mergeCell ref="A3:D3"/>
    <mergeCell ref="A11:B11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 C28:D30 C19:D22 C14:D15 C7:D7 C10:D12 C17:D17 C32:D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80" zoomScaleNormal="80" zoomScalePageLayoutView="0" workbookViewId="0" topLeftCell="A1">
      <selection activeCell="A1" sqref="A1:D1"/>
    </sheetView>
  </sheetViews>
  <sheetFormatPr defaultColWidth="9.28125" defaultRowHeight="12.75"/>
  <cols>
    <col min="1" max="1" width="57.8515625" style="29" customWidth="1"/>
    <col min="2" max="2" width="11.00390625" style="29" customWidth="1"/>
    <col min="3" max="3" width="19.57421875" style="32" customWidth="1"/>
    <col min="4" max="4" width="19.28125" style="33" customWidth="1"/>
    <col min="5" max="16384" width="9.28125" style="31" customWidth="1"/>
  </cols>
  <sheetData>
    <row r="1" spans="1:4" s="15" customFormat="1" ht="36.75" customHeight="1">
      <c r="A1" s="166" t="s">
        <v>5</v>
      </c>
      <c r="B1" s="166"/>
      <c r="C1" s="166"/>
      <c r="D1" s="166"/>
    </row>
    <row r="2" spans="1:4" s="24" customFormat="1" ht="15.75">
      <c r="A2" s="19"/>
      <c r="B2" s="19"/>
      <c r="C2" s="34"/>
      <c r="D2" s="34"/>
    </row>
    <row r="3" spans="1:4" s="24" customFormat="1" ht="15.75">
      <c r="A3" s="177" t="s">
        <v>52</v>
      </c>
      <c r="B3" s="177"/>
      <c r="C3" s="177"/>
      <c r="D3" s="177"/>
    </row>
    <row r="4" spans="1:4" ht="17.25" customHeight="1">
      <c r="A4" s="168" t="s">
        <v>84</v>
      </c>
      <c r="B4" s="168"/>
      <c r="C4" s="168"/>
      <c r="D4" s="168"/>
    </row>
    <row r="5" spans="2:4" ht="17.25" customHeight="1">
      <c r="B5" s="19"/>
      <c r="C5" s="30"/>
      <c r="D5" s="55" t="s">
        <v>0</v>
      </c>
    </row>
    <row r="6" spans="1:4" ht="15.75">
      <c r="A6" s="91"/>
      <c r="B6" s="140" t="s">
        <v>39</v>
      </c>
      <c r="C6" s="92">
        <v>42643</v>
      </c>
      <c r="D6" s="92">
        <v>42277</v>
      </c>
    </row>
    <row r="7" spans="1:4" ht="15">
      <c r="A7" s="111" t="s">
        <v>81</v>
      </c>
      <c r="B7" s="112">
        <v>10</v>
      </c>
      <c r="C7" s="113">
        <v>5609</v>
      </c>
      <c r="D7" s="113">
        <v>5326</v>
      </c>
    </row>
    <row r="8" spans="1:4" ht="15">
      <c r="A8" s="111" t="s">
        <v>65</v>
      </c>
      <c r="B8" s="112">
        <v>11</v>
      </c>
      <c r="C8" s="113">
        <v>158</v>
      </c>
      <c r="D8" s="113">
        <v>233</v>
      </c>
    </row>
    <row r="9" spans="1:4" ht="15">
      <c r="A9" s="111" t="s">
        <v>85</v>
      </c>
      <c r="B9" s="112">
        <v>12</v>
      </c>
      <c r="C9" s="113">
        <v>78</v>
      </c>
      <c r="D9" s="113">
        <v>73</v>
      </c>
    </row>
    <row r="10" spans="1:4" ht="15">
      <c r="A10" s="111" t="s">
        <v>63</v>
      </c>
      <c r="B10" s="112">
        <v>13</v>
      </c>
      <c r="C10" s="113">
        <v>-13</v>
      </c>
      <c r="D10" s="113">
        <v>-9</v>
      </c>
    </row>
    <row r="11" spans="1:4" ht="15">
      <c r="A11" s="111" t="s">
        <v>64</v>
      </c>
      <c r="B11" s="112">
        <v>14</v>
      </c>
      <c r="C11" s="113">
        <v>-105</v>
      </c>
      <c r="D11" s="113">
        <v>-85</v>
      </c>
    </row>
    <row r="12" spans="1:4" ht="15">
      <c r="A12" s="114" t="s">
        <v>82</v>
      </c>
      <c r="B12" s="112"/>
      <c r="C12" s="113">
        <v>-2</v>
      </c>
      <c r="D12" s="113">
        <v>-1</v>
      </c>
    </row>
    <row r="13" spans="1:4" ht="15">
      <c r="A13" s="111" t="s">
        <v>35</v>
      </c>
      <c r="B13" s="112">
        <v>15</v>
      </c>
      <c r="C13" s="113">
        <v>-489</v>
      </c>
      <c r="D13" s="113">
        <v>-512</v>
      </c>
    </row>
    <row r="14" spans="1:4" ht="15">
      <c r="A14" s="111" t="s">
        <v>36</v>
      </c>
      <c r="B14" s="112">
        <v>16</v>
      </c>
      <c r="C14" s="113">
        <v>-200</v>
      </c>
      <c r="D14" s="113">
        <v>-59</v>
      </c>
    </row>
    <row r="15" spans="1:4" ht="15.75">
      <c r="A15" s="102"/>
      <c r="B15" s="102"/>
      <c r="C15" s="84"/>
      <c r="D15" s="20"/>
    </row>
    <row r="16" spans="1:4" ht="15.75">
      <c r="A16" s="107" t="s">
        <v>76</v>
      </c>
      <c r="B16" s="108"/>
      <c r="C16" s="115">
        <f>SUM(C7:C15)</f>
        <v>5036</v>
      </c>
      <c r="D16" s="115">
        <f>SUM(D7:D15)</f>
        <v>4966</v>
      </c>
    </row>
    <row r="17" spans="1:4" ht="15.75">
      <c r="A17" s="102"/>
      <c r="B17" s="102"/>
      <c r="C17" s="82"/>
      <c r="D17" s="82"/>
    </row>
    <row r="18" spans="1:4" ht="15">
      <c r="A18" s="114" t="s">
        <v>37</v>
      </c>
      <c r="B18" s="116"/>
      <c r="C18" s="117"/>
      <c r="D18" s="117"/>
    </row>
    <row r="19" spans="1:4" ht="15.75">
      <c r="A19" s="107" t="s">
        <v>77</v>
      </c>
      <c r="B19" s="108"/>
      <c r="C19" s="115">
        <f>C16-C18</f>
        <v>5036</v>
      </c>
      <c r="D19" s="115">
        <f>D16-D18</f>
        <v>4966</v>
      </c>
    </row>
    <row r="20" spans="1:4" ht="16.5" thickBot="1">
      <c r="A20" s="102"/>
      <c r="B20" s="102"/>
      <c r="C20" s="20"/>
      <c r="D20" s="20"/>
    </row>
    <row r="21" spans="1:4" ht="17.25" thickBot="1" thickTop="1">
      <c r="A21" s="109" t="s">
        <v>38</v>
      </c>
      <c r="B21" s="110"/>
      <c r="C21" s="118">
        <f>C19/21000</f>
        <v>0.2398095238095238</v>
      </c>
      <c r="D21" s="118">
        <f>D19/21000</f>
        <v>0.23647619047619048</v>
      </c>
    </row>
    <row r="22" spans="1:4" s="70" customFormat="1" ht="15.75" thickTop="1">
      <c r="A22" s="67"/>
      <c r="B22" s="67"/>
      <c r="C22" s="68"/>
      <c r="D22" s="69"/>
    </row>
    <row r="23" spans="1:4" s="73" customFormat="1" ht="14.25">
      <c r="A23" s="2"/>
      <c r="B23" s="71"/>
      <c r="C23" s="72"/>
      <c r="D23" s="72"/>
    </row>
    <row r="24" spans="1:4" s="73" customFormat="1" ht="14.25">
      <c r="A24" s="2"/>
      <c r="B24" s="71"/>
      <c r="C24" s="72"/>
      <c r="D24" s="72"/>
    </row>
    <row r="25" spans="1:4" s="58" customFormat="1" ht="14.25">
      <c r="A25" s="2"/>
      <c r="B25" s="59"/>
      <c r="C25" s="59"/>
      <c r="D25" s="59"/>
    </row>
    <row r="26" spans="1:4" s="58" customFormat="1" ht="14.25">
      <c r="A26" s="60" t="s">
        <v>7</v>
      </c>
      <c r="B26" s="61"/>
      <c r="C26" s="62" t="s">
        <v>59</v>
      </c>
      <c r="D26" s="61"/>
    </row>
    <row r="27" spans="1:4" s="58" customFormat="1" ht="14.25" customHeight="1">
      <c r="A27" s="65"/>
      <c r="B27" s="66" t="s">
        <v>9</v>
      </c>
      <c r="C27" s="61"/>
      <c r="D27" s="85" t="s">
        <v>60</v>
      </c>
    </row>
    <row r="28" spans="1:4" s="73" customFormat="1" ht="14.25">
      <c r="A28" s="71"/>
      <c r="B28" s="71"/>
      <c r="C28" s="74"/>
      <c r="D28" s="72"/>
    </row>
    <row r="29" spans="1:4" s="24" customFormat="1" ht="15">
      <c r="A29" s="22"/>
      <c r="B29" s="22"/>
      <c r="C29" s="21"/>
      <c r="D29" s="21"/>
    </row>
    <row r="30" spans="1:4" s="24" customFormat="1" ht="15">
      <c r="A30" s="22"/>
      <c r="B30" s="22"/>
      <c r="C30" s="21"/>
      <c r="D30" s="23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80" zoomScaleNormal="80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2" width="15.8515625" style="12" customWidth="1"/>
    <col min="3" max="3" width="15.28125" style="12" customWidth="1"/>
    <col min="4" max="16384" width="9.28125" style="3" customWidth="1"/>
  </cols>
  <sheetData>
    <row r="1" spans="1:3" ht="33" customHeight="1">
      <c r="A1" s="166" t="s">
        <v>5</v>
      </c>
      <c r="B1" s="166"/>
      <c r="C1" s="166"/>
    </row>
    <row r="2" spans="1:3" ht="20.25">
      <c r="A2" s="13"/>
      <c r="B2" s="13"/>
      <c r="C2" s="13"/>
    </row>
    <row r="3" spans="1:3" ht="15.75">
      <c r="A3" s="178" t="s">
        <v>3</v>
      </c>
      <c r="B3" s="178"/>
      <c r="C3" s="178"/>
    </row>
    <row r="4" spans="1:4" ht="15" customHeight="1">
      <c r="A4" s="168" t="s">
        <v>84</v>
      </c>
      <c r="B4" s="168"/>
      <c r="C4" s="168"/>
      <c r="D4" s="168"/>
    </row>
    <row r="5" spans="1:3" ht="15">
      <c r="A5" s="1"/>
      <c r="B5" s="4"/>
      <c r="C5" s="4"/>
    </row>
    <row r="6" spans="1:3" ht="15">
      <c r="A6" s="1"/>
      <c r="B6" s="5"/>
      <c r="C6" s="54" t="s">
        <v>2</v>
      </c>
    </row>
    <row r="7" spans="1:3" s="14" customFormat="1" ht="15.75">
      <c r="A7" s="141" t="s">
        <v>19</v>
      </c>
      <c r="B7" s="92">
        <v>42643</v>
      </c>
      <c r="C7" s="92">
        <v>42277</v>
      </c>
    </row>
    <row r="8" spans="1:3" ht="18" customHeight="1">
      <c r="A8" s="111" t="s">
        <v>20</v>
      </c>
      <c r="B8" s="142">
        <v>-284</v>
      </c>
      <c r="C8" s="142">
        <v>-118</v>
      </c>
    </row>
    <row r="9" spans="1:3" ht="18" customHeight="1">
      <c r="A9" s="111" t="s">
        <v>78</v>
      </c>
      <c r="B9" s="142"/>
      <c r="C9" s="142">
        <v>506</v>
      </c>
    </row>
    <row r="10" spans="1:3" ht="15">
      <c r="A10" s="111" t="s">
        <v>69</v>
      </c>
      <c r="B10" s="142">
        <v>-783</v>
      </c>
      <c r="C10" s="142">
        <v>-681</v>
      </c>
    </row>
    <row r="11" spans="1:3" ht="30">
      <c r="A11" s="111" t="s">
        <v>56</v>
      </c>
      <c r="B11" s="142">
        <v>-135</v>
      </c>
      <c r="C11" s="142">
        <v>-67</v>
      </c>
    </row>
    <row r="12" spans="1:3" ht="18" customHeight="1">
      <c r="A12" s="111" t="s">
        <v>51</v>
      </c>
      <c r="B12" s="142">
        <v>82</v>
      </c>
      <c r="C12" s="142">
        <v>164</v>
      </c>
    </row>
    <row r="13" spans="1:3" ht="18" customHeight="1">
      <c r="A13" s="111" t="s">
        <v>86</v>
      </c>
      <c r="B13" s="162"/>
      <c r="C13" s="162">
        <v>-1</v>
      </c>
    </row>
    <row r="14" spans="1:3" ht="18" customHeight="1" thickBot="1">
      <c r="A14" s="143" t="s">
        <v>23</v>
      </c>
      <c r="B14" s="144">
        <f>SUM(B8:B12)</f>
        <v>-1120</v>
      </c>
      <c r="C14" s="144">
        <v>-197</v>
      </c>
    </row>
    <row r="15" spans="1:3" ht="18" customHeight="1">
      <c r="A15" s="145"/>
      <c r="B15" s="146"/>
      <c r="C15" s="146"/>
    </row>
    <row r="16" spans="1:3" ht="15.75">
      <c r="A16" s="147" t="s">
        <v>21</v>
      </c>
      <c r="B16" s="161"/>
      <c r="C16" s="141"/>
    </row>
    <row r="17" spans="1:3" ht="15">
      <c r="A17" s="111" t="s">
        <v>72</v>
      </c>
      <c r="B17" s="142">
        <v>-6</v>
      </c>
      <c r="C17" s="142">
        <v>-2</v>
      </c>
    </row>
    <row r="18" spans="1:3" ht="15">
      <c r="A18" s="111" t="s">
        <v>73</v>
      </c>
      <c r="B18" s="142">
        <v>-2370</v>
      </c>
      <c r="C18" s="142">
        <v>-1150</v>
      </c>
    </row>
    <row r="19" spans="1:3" ht="15">
      <c r="A19" s="111" t="s">
        <v>80</v>
      </c>
      <c r="B19" s="142">
        <v>600</v>
      </c>
      <c r="C19" s="142">
        <v>300</v>
      </c>
    </row>
    <row r="20" spans="1:3" ht="18" customHeight="1">
      <c r="A20" s="111" t="s">
        <v>50</v>
      </c>
      <c r="B20" s="142">
        <v>5</v>
      </c>
      <c r="C20" s="142">
        <v>77</v>
      </c>
    </row>
    <row r="21" spans="1:3" ht="18" customHeight="1">
      <c r="A21" s="111" t="s">
        <v>79</v>
      </c>
      <c r="B21" s="142">
        <v>3260</v>
      </c>
      <c r="C21" s="142">
        <v>2919</v>
      </c>
    </row>
    <row r="22" spans="1:3" ht="18" customHeight="1">
      <c r="A22" s="111" t="s">
        <v>71</v>
      </c>
      <c r="B22" s="142"/>
      <c r="C22" s="142">
        <v>-6</v>
      </c>
    </row>
    <row r="23" spans="1:3" ht="18" customHeight="1" thickBot="1">
      <c r="A23" s="148" t="s">
        <v>24</v>
      </c>
      <c r="B23" s="144">
        <f>SUM(B17:B22)</f>
        <v>1489</v>
      </c>
      <c r="C23" s="144">
        <v>2138</v>
      </c>
    </row>
    <row r="24" spans="1:3" ht="18" customHeight="1">
      <c r="A24" s="145"/>
      <c r="B24" s="146"/>
      <c r="C24" s="146"/>
    </row>
    <row r="25" spans="1:3" ht="18" customHeight="1">
      <c r="A25" s="141" t="s">
        <v>22</v>
      </c>
      <c r="B25" s="142"/>
      <c r="C25" s="142"/>
    </row>
    <row r="26" spans="1:3" ht="18" customHeight="1">
      <c r="A26" s="111" t="s">
        <v>29</v>
      </c>
      <c r="B26" s="142">
        <v>-657</v>
      </c>
      <c r="C26" s="142">
        <v>-317</v>
      </c>
    </row>
    <row r="27" spans="1:3" ht="18" customHeight="1" thickBot="1">
      <c r="A27" s="143" t="s">
        <v>25</v>
      </c>
      <c r="B27" s="144">
        <f>SUM(B26)</f>
        <v>-657</v>
      </c>
      <c r="C27" s="144">
        <v>-317</v>
      </c>
    </row>
    <row r="28" spans="1:3" ht="18" customHeight="1">
      <c r="A28" s="145"/>
      <c r="B28" s="146"/>
      <c r="C28" s="146"/>
    </row>
    <row r="29" spans="1:3" ht="18" customHeight="1">
      <c r="A29" s="111" t="s">
        <v>26</v>
      </c>
      <c r="B29" s="142">
        <f>B14+B23+B27</f>
        <v>-288</v>
      </c>
      <c r="C29" s="142">
        <v>1624</v>
      </c>
    </row>
    <row r="30" spans="1:3" ht="18" customHeight="1" thickBot="1">
      <c r="A30" s="149" t="s">
        <v>27</v>
      </c>
      <c r="B30" s="150">
        <v>9788</v>
      </c>
      <c r="C30" s="150">
        <v>6192</v>
      </c>
    </row>
    <row r="31" spans="1:3" ht="15">
      <c r="A31" s="145"/>
      <c r="B31" s="146"/>
      <c r="C31" s="146"/>
    </row>
    <row r="32" spans="1:3" ht="18" customHeight="1" thickBot="1">
      <c r="A32" s="143" t="s">
        <v>28</v>
      </c>
      <c r="B32" s="144">
        <f>B30+B29</f>
        <v>9500</v>
      </c>
      <c r="C32" s="144">
        <v>7816</v>
      </c>
    </row>
    <row r="33" spans="1:3" ht="18" customHeight="1">
      <c r="A33" s="6"/>
      <c r="B33" s="7"/>
      <c r="C33" s="7"/>
    </row>
    <row r="34" spans="1:3" ht="14.25">
      <c r="A34" s="2"/>
      <c r="B34" s="7"/>
      <c r="C34" s="7"/>
    </row>
    <row r="35" spans="1:3" ht="14.25">
      <c r="A35" s="2"/>
      <c r="B35" s="7"/>
      <c r="C35" s="7"/>
    </row>
    <row r="36" spans="1:3" ht="14.25">
      <c r="A36" s="2"/>
      <c r="B36" s="8"/>
      <c r="C36" s="8"/>
    </row>
    <row r="37" spans="1:3" ht="24" customHeight="1">
      <c r="A37" s="88" t="s">
        <v>6</v>
      </c>
      <c r="B37" s="9" t="s">
        <v>59</v>
      </c>
      <c r="C37" s="3"/>
    </row>
    <row r="38" spans="1:3" s="81" customFormat="1" ht="24" customHeight="1">
      <c r="A38" s="89" t="s">
        <v>8</v>
      </c>
      <c r="B38" s="83"/>
      <c r="C38" s="81" t="s">
        <v>60</v>
      </c>
    </row>
    <row r="39" spans="1:3" ht="25.5" customHeight="1">
      <c r="A39" s="10"/>
      <c r="B39" s="11"/>
      <c r="C39" s="3"/>
    </row>
  </sheetData>
  <sheetProtection/>
  <mergeCells count="3">
    <mergeCell ref="A3:C3"/>
    <mergeCell ref="A1:C1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3:C33 B17:B19 B30:C30 B23:C28 C8:C19 B8:B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4:C35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zoomScale="80" zoomScaleNormal="80" zoomScalePageLayoutView="0" workbookViewId="0" topLeftCell="A1">
      <selection activeCell="A1" sqref="A1:E1"/>
    </sheetView>
  </sheetViews>
  <sheetFormatPr defaultColWidth="9.28125" defaultRowHeight="12.75"/>
  <cols>
    <col min="1" max="1" width="60.7109375" style="52" customWidth="1"/>
    <col min="2" max="2" width="14.00390625" style="38" customWidth="1"/>
    <col min="3" max="3" width="10.8515625" style="38" customWidth="1"/>
    <col min="4" max="4" width="13.140625" style="38" customWidth="1"/>
    <col min="5" max="5" width="16.00390625" style="38" customWidth="1"/>
    <col min="6" max="16384" width="9.28125" style="38" customWidth="1"/>
  </cols>
  <sheetData>
    <row r="1" spans="1:5" ht="42" customHeight="1">
      <c r="A1" s="166" t="s">
        <v>5</v>
      </c>
      <c r="B1" s="166"/>
      <c r="C1" s="166"/>
      <c r="D1" s="166"/>
      <c r="E1" s="166"/>
    </row>
    <row r="2" spans="1:5" s="39" customFormat="1" ht="15.75">
      <c r="A2" s="179" t="s">
        <v>31</v>
      </c>
      <c r="B2" s="179"/>
      <c r="C2" s="179"/>
      <c r="D2" s="179"/>
      <c r="E2" s="179"/>
    </row>
    <row r="3" spans="1:5" s="39" customFormat="1" ht="15.75">
      <c r="A3" s="180" t="s">
        <v>87</v>
      </c>
      <c r="B3" s="180"/>
      <c r="C3" s="180"/>
      <c r="D3" s="180"/>
      <c r="E3" s="180"/>
    </row>
    <row r="4" spans="1:5" s="39" customFormat="1" ht="15.75">
      <c r="A4" s="26"/>
      <c r="B4" s="40"/>
      <c r="C4" s="40"/>
      <c r="D4" s="40"/>
      <c r="E4" s="41"/>
    </row>
    <row r="5" spans="1:5" s="39" customFormat="1" ht="15.75">
      <c r="A5" s="26"/>
      <c r="B5" s="42"/>
      <c r="C5" s="42"/>
      <c r="D5" s="42"/>
      <c r="E5" s="56" t="s">
        <v>0</v>
      </c>
    </row>
    <row r="6" spans="1:5" s="57" customFormat="1" ht="42.75">
      <c r="A6" s="151" t="s">
        <v>32</v>
      </c>
      <c r="B6" s="152" t="s">
        <v>40</v>
      </c>
      <c r="C6" s="152" t="s">
        <v>43</v>
      </c>
      <c r="D6" s="152" t="s">
        <v>41</v>
      </c>
      <c r="E6" s="152" t="s">
        <v>42</v>
      </c>
    </row>
    <row r="7" spans="1:5" s="57" customFormat="1" ht="30.75" customHeight="1">
      <c r="A7" s="153" t="s">
        <v>53</v>
      </c>
      <c r="B7" s="154">
        <v>20779</v>
      </c>
      <c r="C7" s="155">
        <v>9233</v>
      </c>
      <c r="D7" s="154">
        <v>4517</v>
      </c>
      <c r="E7" s="154">
        <v>34529</v>
      </c>
    </row>
    <row r="8" spans="1:5" s="57" customFormat="1" ht="30.75" customHeight="1">
      <c r="A8" s="153" t="s">
        <v>33</v>
      </c>
      <c r="B8" s="157"/>
      <c r="C8" s="157"/>
      <c r="D8" s="158">
        <v>4734</v>
      </c>
      <c r="E8" s="159">
        <f>SUM(B8:D8)</f>
        <v>4734</v>
      </c>
    </row>
    <row r="9" spans="1:5" s="57" customFormat="1" ht="30.75" customHeight="1">
      <c r="A9" s="156" t="s">
        <v>44</v>
      </c>
      <c r="B9" s="157"/>
      <c r="C9" s="157"/>
      <c r="D9" s="158">
        <v>-2102</v>
      </c>
      <c r="E9" s="159">
        <f>SUM(B9:D9)</f>
        <v>-2102</v>
      </c>
    </row>
    <row r="10" spans="1:5" s="57" customFormat="1" ht="30.75" customHeight="1">
      <c r="A10" s="156" t="s">
        <v>74</v>
      </c>
      <c r="B10" s="157"/>
      <c r="C10" s="157"/>
      <c r="D10" s="158">
        <v>-212</v>
      </c>
      <c r="E10" s="159">
        <f>SUM(B10:D10)</f>
        <v>-212</v>
      </c>
    </row>
    <row r="11" spans="1:5" ht="30.75" customHeight="1">
      <c r="A11" s="160" t="s">
        <v>54</v>
      </c>
      <c r="B11" s="154">
        <v>20779</v>
      </c>
      <c r="C11" s="154">
        <f>SUM(C7:C10)</f>
        <v>9233</v>
      </c>
      <c r="D11" s="154">
        <f>SUM(D7:D10)</f>
        <v>6937</v>
      </c>
      <c r="E11" s="154">
        <f>SUM(E7:E10)</f>
        <v>36949</v>
      </c>
    </row>
    <row r="12" spans="1:5" ht="30.75" customHeight="1">
      <c r="A12" s="153" t="s">
        <v>33</v>
      </c>
      <c r="B12" s="157"/>
      <c r="C12" s="157"/>
      <c r="D12" s="158">
        <v>5036</v>
      </c>
      <c r="E12" s="159">
        <f>SUM(B12:D12)</f>
        <v>5036</v>
      </c>
    </row>
    <row r="13" spans="1:5" ht="30.75" customHeight="1">
      <c r="A13" s="156" t="s">
        <v>44</v>
      </c>
      <c r="B13" s="157"/>
      <c r="C13" s="157"/>
      <c r="D13" s="158">
        <v>-4269</v>
      </c>
      <c r="E13" s="159">
        <f>SUM(B13:D13)</f>
        <v>-4269</v>
      </c>
    </row>
    <row r="14" spans="1:5" ht="30.75" customHeight="1">
      <c r="A14" s="156" t="s">
        <v>74</v>
      </c>
      <c r="B14" s="157"/>
      <c r="C14" s="157"/>
      <c r="D14" s="158">
        <v>-379</v>
      </c>
      <c r="E14" s="159">
        <f>SUM(B14:D14)</f>
        <v>-379</v>
      </c>
    </row>
    <row r="15" spans="1:5" ht="30.75" customHeight="1">
      <c r="A15" s="160" t="s">
        <v>34</v>
      </c>
      <c r="B15" s="154">
        <f>SUM(B11:B14)</f>
        <v>20779</v>
      </c>
      <c r="C15" s="154">
        <f>SUM(C11:C14)</f>
        <v>9233</v>
      </c>
      <c r="D15" s="154">
        <f>SUM(D11:D14)</f>
        <v>7325</v>
      </c>
      <c r="E15" s="154">
        <f>SUM(E11:E14)</f>
        <v>37337</v>
      </c>
    </row>
    <row r="16" spans="1:5" s="78" customFormat="1" ht="34.5" customHeight="1">
      <c r="A16" s="75"/>
      <c r="B16" s="76"/>
      <c r="C16" s="76"/>
      <c r="D16" s="76"/>
      <c r="E16" s="77"/>
    </row>
    <row r="17" spans="1:4" s="58" customFormat="1" ht="14.25">
      <c r="A17" s="2"/>
      <c r="B17" s="61"/>
      <c r="C17" s="79"/>
      <c r="D17" s="80"/>
    </row>
    <row r="18" spans="1:4" s="58" customFormat="1" ht="14.25">
      <c r="A18" s="2"/>
      <c r="B18" s="61"/>
      <c r="C18" s="79"/>
      <c r="D18" s="80"/>
    </row>
    <row r="19" spans="2:5" s="58" customFormat="1" ht="14.25">
      <c r="B19" s="63" t="s">
        <v>7</v>
      </c>
      <c r="D19" s="86" t="s">
        <v>75</v>
      </c>
      <c r="E19" s="80"/>
    </row>
    <row r="20" spans="1:5" s="58" customFormat="1" ht="14.25">
      <c r="A20" s="60"/>
      <c r="B20" s="61"/>
      <c r="C20" s="62"/>
      <c r="D20" s="61"/>
      <c r="E20" s="80"/>
    </row>
    <row r="21" spans="1:5" s="15" customFormat="1" ht="14.25" customHeight="1">
      <c r="A21" s="87"/>
      <c r="C21" s="66" t="s">
        <v>9</v>
      </c>
      <c r="E21" s="90" t="s">
        <v>60</v>
      </c>
    </row>
    <row r="22" spans="1:4" s="15" customFormat="1" ht="15">
      <c r="A22" s="59"/>
      <c r="B22" s="59"/>
      <c r="C22" s="59"/>
      <c r="D22" s="64"/>
    </row>
    <row r="23" spans="1:4" s="15" customFormat="1" ht="15">
      <c r="A23" s="18"/>
      <c r="B23" s="17"/>
      <c r="C23" s="18"/>
      <c r="D23" s="46"/>
    </row>
    <row r="24" spans="1:4" s="15" customFormat="1" ht="15">
      <c r="A24" s="18"/>
      <c r="B24" s="47"/>
      <c r="C24" s="18"/>
      <c r="D24" s="46"/>
    </row>
    <row r="25" spans="1:4" s="15" customFormat="1" ht="15">
      <c r="A25" s="18"/>
      <c r="B25" s="17"/>
      <c r="C25" s="18"/>
      <c r="D25" s="46"/>
    </row>
    <row r="26" spans="1:4" s="15" customFormat="1" ht="15">
      <c r="A26" s="18"/>
      <c r="B26" s="17"/>
      <c r="C26" s="18"/>
      <c r="D26" s="46"/>
    </row>
    <row r="27" spans="1:5" ht="15.75">
      <c r="A27" s="43"/>
      <c r="B27" s="44"/>
      <c r="C27" s="44"/>
      <c r="D27" s="44"/>
      <c r="E27" s="45"/>
    </row>
    <row r="28" spans="1:5" ht="15.75">
      <c r="A28" s="43"/>
      <c r="B28" s="44"/>
      <c r="C28" s="44"/>
      <c r="D28" s="44"/>
      <c r="E28" s="45"/>
    </row>
    <row r="29" spans="1:5" ht="15.75">
      <c r="A29" s="43"/>
      <c r="B29" s="44"/>
      <c r="C29" s="44"/>
      <c r="D29" s="44"/>
      <c r="E29" s="45"/>
    </row>
    <row r="30" spans="1:5" ht="15">
      <c r="A30" s="48"/>
      <c r="B30" s="45"/>
      <c r="C30" s="45"/>
      <c r="D30" s="45"/>
      <c r="E30" s="45"/>
    </row>
    <row r="31" spans="1:5" ht="15" customHeight="1">
      <c r="A31" s="49"/>
      <c r="B31" s="50"/>
      <c r="C31" s="50"/>
      <c r="D31" s="50"/>
      <c r="E31" s="35"/>
    </row>
    <row r="32" spans="1:5" ht="15">
      <c r="A32" s="49"/>
      <c r="B32" s="50"/>
      <c r="C32" s="50"/>
      <c r="D32" s="50"/>
      <c r="E32" s="51"/>
    </row>
    <row r="33" spans="1:5" ht="15">
      <c r="A33" s="49"/>
      <c r="B33" s="50"/>
      <c r="C33" s="50"/>
      <c r="D33" s="50"/>
      <c r="E33" s="51"/>
    </row>
    <row r="34" spans="1:5" ht="15">
      <c r="A34" s="49"/>
      <c r="B34" s="50"/>
      <c r="C34" s="50"/>
      <c r="D34" s="50"/>
      <c r="E34" s="51"/>
    </row>
    <row r="35" spans="1:5" ht="15">
      <c r="A35" s="49"/>
      <c r="B35" s="50"/>
      <c r="C35" s="50"/>
      <c r="D35" s="50"/>
      <c r="E35" s="50"/>
    </row>
    <row r="36" spans="1:5" ht="15">
      <c r="A36" s="49"/>
      <c r="B36" s="50"/>
      <c r="C36" s="50"/>
      <c r="D36" s="50"/>
      <c r="E36" s="50"/>
    </row>
    <row r="38" ht="15" customHeight="1">
      <c r="D38" s="53"/>
    </row>
    <row r="39" ht="15" customHeight="1">
      <c r="D39" s="36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Stara Planina Hold Plc </dc:title>
  <dc:subject/>
  <dc:creator>Chief Accountant</dc:creator>
  <cp:keywords/>
  <dc:description/>
  <cp:lastModifiedBy>Iskra</cp:lastModifiedBy>
  <cp:lastPrinted>2016-10-25T12:10:49Z</cp:lastPrinted>
  <dcterms:created xsi:type="dcterms:W3CDTF">2004-07-26T14:28:27Z</dcterms:created>
  <dcterms:modified xsi:type="dcterms:W3CDTF">2016-10-26T07:49:24Z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