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10" windowWidth="19035" windowHeight="11805" activeTab="0"/>
  </bookViews>
  <sheets>
    <sheet name="SFP" sheetId="1" r:id="rId1"/>
    <sheet name="SCI" sheetId="2" r:id="rId2"/>
    <sheet name="SCF" sheetId="3" r:id="rId3"/>
    <sheet name="SCE" sheetId="4" r:id="rId4"/>
    <sheet name="Sheet1" sheetId="5" state="hidden" r:id="rId5"/>
  </sheets>
  <definedNames/>
  <calcPr fullCalcOnLoad="1"/>
</workbook>
</file>

<file path=xl/sharedStrings.xml><?xml version="1.0" encoding="utf-8"?>
<sst xmlns="http://schemas.openxmlformats.org/spreadsheetml/2006/main" count="100" uniqueCount="79">
  <si>
    <t>Investments in subsidiaries</t>
  </si>
  <si>
    <t>Investments in associates</t>
  </si>
  <si>
    <t>Receivables from related parties</t>
  </si>
  <si>
    <t>Cash and cash equivalents</t>
  </si>
  <si>
    <t>ASSETS</t>
  </si>
  <si>
    <t>Non-current assets</t>
  </si>
  <si>
    <t>Other investments</t>
  </si>
  <si>
    <t>Current assets</t>
  </si>
  <si>
    <t>Share capital</t>
  </si>
  <si>
    <t>Total equity</t>
  </si>
  <si>
    <t>Total liabilities</t>
  </si>
  <si>
    <t>BGN’000s</t>
  </si>
  <si>
    <t>Reserves</t>
  </si>
  <si>
    <t>EQUITY</t>
  </si>
  <si>
    <t>Prepared by: Kremena Dulgerova</t>
  </si>
  <si>
    <t>Result for the period before tax</t>
  </si>
  <si>
    <t>Net result for the period</t>
  </si>
  <si>
    <t>Earnings per share</t>
  </si>
  <si>
    <t xml:space="preserve">Cash paid to suppliers </t>
  </si>
  <si>
    <t>Cash paid to employees and social security institutions</t>
  </si>
  <si>
    <t>Net cash used in operating activities</t>
  </si>
  <si>
    <t>Net cash used in investing activities</t>
  </si>
  <si>
    <t>Net cash used in financing activities</t>
  </si>
  <si>
    <t>Cash and cash equivalents at a beginning of the period</t>
  </si>
  <si>
    <t>Net increase in cash and cash equivalents</t>
  </si>
  <si>
    <t>Cash and cash equivalents at the end of the period</t>
  </si>
  <si>
    <t>CASH FLOWS FROM OPERATING ACTIVITIES</t>
  </si>
  <si>
    <t>INVESTING ACTIVITIES</t>
  </si>
  <si>
    <t>Dividends paid</t>
  </si>
  <si>
    <t>Notes</t>
  </si>
  <si>
    <t>Total</t>
  </si>
  <si>
    <t xml:space="preserve"> Share Capital </t>
  </si>
  <si>
    <t xml:space="preserve"> Other reserves </t>
  </si>
  <si>
    <t xml:space="preserve"> Retained earnings </t>
  </si>
  <si>
    <t>Property, plant and equipment</t>
  </si>
  <si>
    <t>Total Non-current assets</t>
  </si>
  <si>
    <t>Total current assets</t>
  </si>
  <si>
    <t>Other expenses</t>
  </si>
  <si>
    <t>Employee expenses</t>
  </si>
  <si>
    <t>STATEMENT OF CHANGES IN EQUITY</t>
  </si>
  <si>
    <t>Total current liabilities</t>
  </si>
  <si>
    <t>TOTAL ASSETS</t>
  </si>
  <si>
    <t>TOTAL EQUITY AND LIABILITIES</t>
  </si>
  <si>
    <t>Interests from loans received</t>
  </si>
  <si>
    <t>Interests received/paid</t>
  </si>
  <si>
    <t xml:space="preserve"> STATEMENT OF COMPREHENSIVE INCOME</t>
  </si>
  <si>
    <t>STATEMENT OF FINANCIAL POSITION</t>
  </si>
  <si>
    <t>STATEMENT OF CASH FLOWS</t>
  </si>
  <si>
    <t>STARA PLANINA HOLD PLC</t>
  </si>
  <si>
    <t xml:space="preserve">Taxes paid </t>
  </si>
  <si>
    <t>Current  liabilities</t>
  </si>
  <si>
    <t>Tax expense, net</t>
  </si>
  <si>
    <t>Retained earnings</t>
  </si>
  <si>
    <t>Manager: Vasil Velev</t>
  </si>
  <si>
    <t>Trade and other receivables</t>
  </si>
  <si>
    <t>Trade and other liabilities</t>
  </si>
  <si>
    <t>Other financial income/expenses(net)</t>
  </si>
  <si>
    <t>Cost of materials</t>
  </si>
  <si>
    <t>Cost of hired services</t>
  </si>
  <si>
    <t xml:space="preserve">Dividends payables </t>
  </si>
  <si>
    <t>Other</t>
  </si>
  <si>
    <t>Payments for loans granted</t>
  </si>
  <si>
    <t>Purchase of non-current assets</t>
  </si>
  <si>
    <t>Other profit sharing</t>
  </si>
  <si>
    <t>Profit sharing for dividends</t>
  </si>
  <si>
    <t>Balance 31 December 2015</t>
  </si>
  <si>
    <t>FINANCING ACTIVITIES</t>
  </si>
  <si>
    <t>Balance 01 January 2015</t>
  </si>
  <si>
    <t>Divident income</t>
  </si>
  <si>
    <t>Proceeds from financial assets held for trade</t>
  </si>
  <si>
    <t>Proceeds from loans granted</t>
  </si>
  <si>
    <t>Dividends received from investments</t>
  </si>
  <si>
    <t>Depreciation</t>
  </si>
  <si>
    <t>Contingent liabilities</t>
  </si>
  <si>
    <t>For the period ended 30 September 2016</t>
  </si>
  <si>
    <t>Other income</t>
  </si>
  <si>
    <t>Balance 30 September 2016</t>
  </si>
  <si>
    <t xml:space="preserve">Other payments/proceeds for operating activities </t>
  </si>
  <si>
    <t>Date: 26.10.2016</t>
  </si>
</sst>
</file>

<file path=xl/styles.xml><?xml version="1.0" encoding="utf-8"?>
<styleSheet xmlns="http://schemas.openxmlformats.org/spreadsheetml/2006/main">
  <numFmts count="6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\-\(####\)"/>
    <numFmt numFmtId="177" formatCode="\(###\)"/>
    <numFmt numFmtId="178" formatCode="\(\-###\)"/>
    <numFmt numFmtId="179" formatCode="#,##0\ &quot;$&quot;;\-#,##0\ &quot;$&quot;"/>
    <numFmt numFmtId="180" formatCode="#,##0\ &quot;$&quot;;[Red]\-#,##0\ &quot;$&quot;"/>
    <numFmt numFmtId="181" formatCode="#,##0.00\ &quot;$&quot;;\-#,##0.00\ &quot;$&quot;"/>
    <numFmt numFmtId="182" formatCode="#,##0.00\ &quot;$&quot;;[Red]\-#,##0.00\ &quot;$&quot;"/>
    <numFmt numFmtId="183" formatCode="_-* #,##0\ &quot;$&quot;_-;\-* #,##0\ &quot;$&quot;_-;_-* &quot;-&quot;\ &quot;$&quot;_-;_-@_-"/>
    <numFmt numFmtId="184" formatCode="_-* #,##0\ _$_-;\-* #,##0\ _$_-;_-* &quot;-&quot;\ _$_-;_-@_-"/>
    <numFmt numFmtId="185" formatCode="_-* #,##0.00\ &quot;$&quot;_-;\-* #,##0.00\ &quot;$&quot;_-;_-* &quot;-&quot;??\ &quot;$&quot;_-;_-@_-"/>
    <numFmt numFmtId="186" formatCode="_-* #,##0.00\ _$_-;\-* #,##0.00\ _$_-;_-* &quot;-&quot;??\ _$_-;_-@_-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0.000"/>
    <numFmt numFmtId="196" formatCode="0.0"/>
    <numFmt numFmtId="197" formatCode="0.0000"/>
    <numFmt numFmtId="198" formatCode="&quot;лв&quot;#,##0_);\(&quot;лв&quot;#,##0\)"/>
    <numFmt numFmtId="199" formatCode="&quot;лв&quot;#,##0_);[Red]\(&quot;лв&quot;#,##0\)"/>
    <numFmt numFmtId="200" formatCode="&quot;лв&quot;#,##0.00_);\(&quot;лв&quot;#,##0.00\)"/>
    <numFmt numFmtId="201" formatCode="&quot;лв&quot;#,##0.00_);[Red]\(&quot;лв&quot;#,##0.00\)"/>
    <numFmt numFmtId="202" formatCode="_(&quot;лв&quot;* #,##0_);_(&quot;лв&quot;* \(#,##0\);_(&quot;лв&quot;* &quot;-&quot;_);_(@_)"/>
    <numFmt numFmtId="203" formatCode="_(&quot;лв&quot;* #,##0.00_);_(&quot;лв&quot;* \(#,##0.00\);_(&quot;лв&quot;* &quot;-&quot;??_);_(@_)"/>
    <numFmt numFmtId="204" formatCode="#,###"/>
    <numFmt numFmtId="205" formatCode="###\'#"/>
    <numFmt numFmtId="206" formatCode="dd\-mmm\-yy_)"/>
    <numFmt numFmtId="207" formatCode="0.0000000"/>
    <numFmt numFmtId="208" formatCode="0.000000"/>
    <numFmt numFmtId="209" formatCode="0.00000"/>
    <numFmt numFmtId="210" formatCode="mm/dd/yy"/>
    <numFmt numFmtId="211" formatCode="0.0000000000"/>
    <numFmt numFmtId="212" formatCode="0.00000000000"/>
    <numFmt numFmtId="213" formatCode="0.000000000"/>
    <numFmt numFmtId="214" formatCode="0.00000000"/>
    <numFmt numFmtId="215" formatCode="General;\(General\)"/>
    <numFmt numFmtId="216" formatCode="_(* #,##0_);_(* \(#,##0.00\);_(* &quot;-&quot;_);_(@_)"/>
    <numFmt numFmtId="217" formatCode="_(* #,##0_);_(* \(#,##0\);_(* &quot;-&quot;\2_);_(@_)"/>
    <numFmt numFmtId="218" formatCode="_(* #,##0.00_);_(* \(#,##0\);_(* &quot;-&quot;_);_(@_)"/>
    <numFmt numFmtId="219" formatCode="&quot;Да&quot;;&quot;Да&quot;;&quot;Не&quot;"/>
    <numFmt numFmtId="220" formatCode="&quot;Истина&quot;;&quot; Истина &quot;;&quot; Неистина &quot;"/>
    <numFmt numFmtId="221" formatCode="&quot;Включено&quot;;&quot; Включено &quot;;&quot; Изключено &quot;"/>
  </numFmts>
  <fonts count="51">
    <font>
      <sz val="10"/>
      <name val="Arial"/>
      <family val="0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6"/>
      <color indexed="18"/>
      <name val="Arial"/>
      <family val="2"/>
    </font>
    <font>
      <sz val="10"/>
      <name val="Timok"/>
      <family val="0"/>
    </font>
    <font>
      <b/>
      <sz val="12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.5"/>
      <color indexed="8"/>
      <name val="Arial"/>
      <family val="2"/>
    </font>
    <font>
      <b/>
      <sz val="11"/>
      <color indexed="8"/>
      <name val="Arial"/>
      <family val="2"/>
    </font>
    <font>
      <b/>
      <sz val="10"/>
      <name val="Arial"/>
      <family val="2"/>
    </font>
    <font>
      <i/>
      <sz val="12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C28F00"/>
      </left>
      <right style="thin">
        <color rgb="FFC28F00"/>
      </right>
      <top style="thin">
        <color rgb="FFC28F00"/>
      </top>
      <bottom style="thin">
        <color rgb="FFC28F00"/>
      </bottom>
    </border>
    <border>
      <left>
        <color indexed="63"/>
      </left>
      <right style="thin">
        <color rgb="FFC28F00"/>
      </right>
      <top>
        <color indexed="63"/>
      </top>
      <bottom style="medium">
        <color rgb="FFC28F00"/>
      </bottom>
    </border>
    <border>
      <left style="thin">
        <color rgb="FFC28F00"/>
      </left>
      <right style="thin">
        <color rgb="FFC28F00"/>
      </right>
      <top style="thin">
        <color rgb="FFC28F00"/>
      </top>
      <bottom style="medium">
        <color rgb="FFC28F00"/>
      </bottom>
    </border>
    <border>
      <left style="thin">
        <color rgb="FFC28F00"/>
      </left>
      <right style="thin">
        <color rgb="FFC28F00"/>
      </right>
      <top>
        <color indexed="63"/>
      </top>
      <bottom style="thin">
        <color rgb="FFC28F00"/>
      </bottom>
    </border>
    <border>
      <left style="thin">
        <color rgb="FFC28F00"/>
      </left>
      <right style="thin">
        <color rgb="FFC28F00"/>
      </right>
      <top style="medium">
        <color rgb="FFC28F00"/>
      </top>
      <bottom style="double">
        <color rgb="FFC28F00"/>
      </bottom>
    </border>
    <border>
      <left style="thin">
        <color rgb="FFC28F00"/>
      </left>
      <right style="thin">
        <color rgb="FFC28F00"/>
      </right>
      <top>
        <color indexed="63"/>
      </top>
      <bottom>
        <color indexed="63"/>
      </bottom>
    </border>
    <border>
      <left style="thin">
        <color rgb="FFC28F00"/>
      </left>
      <right style="thin">
        <color rgb="FFC28F00"/>
      </right>
      <top style="double">
        <color rgb="FFC28F00"/>
      </top>
      <bottom style="double">
        <color rgb="FFC28F00"/>
      </bottom>
    </border>
    <border>
      <left style="thin">
        <color rgb="FFC28F00"/>
      </left>
      <right>
        <color indexed="63"/>
      </right>
      <top style="thin">
        <color rgb="FFC28F00"/>
      </top>
      <bottom style="thin">
        <color rgb="FFC28F00"/>
      </bottom>
    </border>
    <border>
      <left>
        <color indexed="63"/>
      </left>
      <right style="thin">
        <color rgb="FFC28F00"/>
      </right>
      <top style="thin">
        <color rgb="FFC28F00"/>
      </top>
      <bottom style="thin">
        <color rgb="FFC28F00"/>
      </bottom>
    </border>
    <border>
      <left style="thin">
        <color rgb="FFC28F00"/>
      </left>
      <right>
        <color indexed="63"/>
      </right>
      <top style="double">
        <color rgb="FFC28F00"/>
      </top>
      <bottom style="double">
        <color rgb="FFC28F00"/>
      </bottom>
    </border>
    <border>
      <left>
        <color indexed="63"/>
      </left>
      <right style="thin">
        <color rgb="FFC28F00"/>
      </right>
      <top style="double">
        <color rgb="FFC28F00"/>
      </top>
      <bottom style="double">
        <color rgb="FFC28F00"/>
      </bottom>
    </border>
    <border>
      <left style="thin">
        <color rgb="FFC28F00"/>
      </left>
      <right style="thin">
        <color rgb="FFC28F00"/>
      </right>
      <top style="thin">
        <color rgb="FFC28F00"/>
      </top>
      <bottom>
        <color indexed="63"/>
      </bottom>
    </border>
    <border>
      <left style="thin">
        <color rgb="FFC28F00"/>
      </left>
      <right>
        <color indexed="63"/>
      </right>
      <top>
        <color indexed="63"/>
      </top>
      <bottom style="medium">
        <color rgb="FFC28F00"/>
      </bottom>
    </border>
    <border>
      <left>
        <color indexed="63"/>
      </left>
      <right>
        <color indexed="63"/>
      </right>
      <top>
        <color indexed="63"/>
      </top>
      <bottom style="medium">
        <color rgb="FFC28F00"/>
      </bottom>
    </border>
    <border>
      <left style="thin">
        <color rgb="FFC28F00"/>
      </left>
      <right style="thin"/>
      <top>
        <color indexed="63"/>
      </top>
      <bottom style="medium">
        <color rgb="FFC28F00"/>
      </bottom>
    </border>
    <border>
      <left style="thin"/>
      <right>
        <color indexed="63"/>
      </right>
      <top>
        <color indexed="63"/>
      </top>
      <bottom style="medium">
        <color rgb="FFC28F00"/>
      </bottom>
    </border>
    <border>
      <left style="thin">
        <color rgb="FFC28F00"/>
      </left>
      <right>
        <color indexed="63"/>
      </right>
      <top style="medium">
        <color rgb="FFC28F00"/>
      </top>
      <bottom style="double">
        <color rgb="FFC28F00"/>
      </bottom>
    </border>
    <border>
      <left>
        <color indexed="63"/>
      </left>
      <right>
        <color indexed="63"/>
      </right>
      <top style="medium">
        <color rgb="FFC28F00"/>
      </top>
      <bottom style="double">
        <color rgb="FFC28F00"/>
      </bottom>
    </border>
    <border>
      <left style="thin">
        <color rgb="FFC28F00"/>
      </left>
      <right style="thin"/>
      <top style="thin">
        <color rgb="FFC28F00"/>
      </top>
      <bottom style="thin">
        <color rgb="FFC28F00"/>
      </bottom>
    </border>
    <border>
      <left style="thin"/>
      <right>
        <color indexed="63"/>
      </right>
      <top style="thin">
        <color rgb="FFC28F00"/>
      </top>
      <bottom style="thin">
        <color rgb="FFC28F00"/>
      </bottom>
    </border>
    <border>
      <left style="thin">
        <color rgb="FFC28F00"/>
      </left>
      <right>
        <color indexed="63"/>
      </right>
      <top style="thin">
        <color rgb="FFC28F00"/>
      </top>
      <bottom style="medium">
        <color rgb="FFC28F00"/>
      </bottom>
    </border>
    <border>
      <left>
        <color indexed="63"/>
      </left>
      <right>
        <color indexed="63"/>
      </right>
      <top style="thin">
        <color rgb="FFC28F00"/>
      </top>
      <bottom style="medium">
        <color rgb="FFC28F00"/>
      </bottom>
    </border>
    <border>
      <left>
        <color indexed="63"/>
      </left>
      <right>
        <color indexed="63"/>
      </right>
      <top style="thin">
        <color rgb="FFC28F00"/>
      </top>
      <bottom style="thin">
        <color rgb="FFC28F00"/>
      </bottom>
    </border>
    <border>
      <left style="thin">
        <color rgb="FFC28F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C28F00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2" fillId="0" borderId="0" xfId="0" applyFont="1" applyAlignment="1">
      <alignment horizontal="justify" vertical="top" wrapText="1"/>
    </xf>
    <xf numFmtId="0" fontId="2" fillId="0" borderId="0" xfId="0" applyFont="1" applyAlignment="1">
      <alignment horizontal="right" vertical="top" wrapText="1"/>
    </xf>
    <xf numFmtId="0" fontId="3" fillId="0" borderId="0" xfId="57" applyFont="1" applyBorder="1" applyAlignment="1" applyProtection="1">
      <alignment horizontal="center" vertical="top"/>
      <protection locked="0"/>
    </xf>
    <xf numFmtId="0" fontId="7" fillId="0" borderId="0" xfId="0" applyFont="1" applyAlignment="1">
      <alignment/>
    </xf>
    <xf numFmtId="0" fontId="2" fillId="0" borderId="0" xfId="0" applyFont="1" applyBorder="1" applyAlignment="1">
      <alignment horizontal="justify" vertical="top" wrapText="1"/>
    </xf>
    <xf numFmtId="3" fontId="2" fillId="0" borderId="0" xfId="0" applyNumberFormat="1" applyFont="1" applyBorder="1" applyAlignment="1">
      <alignment horizontal="right" vertical="top" wrapText="1"/>
    </xf>
    <xf numFmtId="0" fontId="2" fillId="0" borderId="0" xfId="0" applyFont="1" applyAlignment="1">
      <alignment vertical="top" wrapText="1"/>
    </xf>
    <xf numFmtId="0" fontId="9" fillId="0" borderId="0" xfId="0" applyFont="1" applyAlignment="1">
      <alignment vertical="top" wrapText="1"/>
    </xf>
    <xf numFmtId="0" fontId="6" fillId="0" borderId="0" xfId="0" applyFont="1" applyAlignment="1">
      <alignment/>
    </xf>
    <xf numFmtId="0" fontId="1" fillId="0" borderId="0" xfId="0" applyFont="1" applyBorder="1" applyAlignment="1">
      <alignment vertical="top" wrapText="1"/>
    </xf>
    <xf numFmtId="2" fontId="1" fillId="0" borderId="0" xfId="0" applyNumberFormat="1" applyFont="1" applyBorder="1" applyAlignment="1">
      <alignment horizontal="right" vertical="top" wrapText="1"/>
    </xf>
    <xf numFmtId="0" fontId="9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5" fillId="0" borderId="0" xfId="0" applyFont="1" applyAlignment="1">
      <alignment/>
    </xf>
    <xf numFmtId="0" fontId="7" fillId="0" borderId="0" xfId="57" applyFont="1" applyBorder="1" applyAlignment="1" applyProtection="1">
      <alignment horizontal="center" vertical="top"/>
      <protection locked="0"/>
    </xf>
    <xf numFmtId="0" fontId="7" fillId="0" borderId="0" xfId="0" applyFont="1" applyAlignment="1">
      <alignment vertical="center"/>
    </xf>
    <xf numFmtId="0" fontId="1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top" wrapText="1"/>
    </xf>
    <xf numFmtId="217" fontId="2" fillId="0" borderId="0" xfId="0" applyNumberFormat="1" applyFont="1" applyBorder="1" applyAlignment="1">
      <alignment horizontal="right" vertical="top" wrapText="1"/>
    </xf>
    <xf numFmtId="0" fontId="6" fillId="0" borderId="0" xfId="57" applyFont="1" applyBorder="1" applyAlignment="1" applyProtection="1">
      <alignment horizontal="center" vertical="top"/>
      <protection locked="0"/>
    </xf>
    <xf numFmtId="0" fontId="6" fillId="0" borderId="0" xfId="0" applyFont="1" applyBorder="1" applyAlignment="1">
      <alignment horizontal="center"/>
    </xf>
    <xf numFmtId="0" fontId="6" fillId="0" borderId="0" xfId="57" applyFont="1" applyBorder="1" applyAlignment="1" applyProtection="1">
      <alignment vertical="top"/>
      <protection locked="0"/>
    </xf>
    <xf numFmtId="0" fontId="3" fillId="0" borderId="0" xfId="53" applyFont="1" applyBorder="1" applyAlignment="1" applyProtection="1">
      <alignment horizontal="center" vertical="top"/>
      <protection locked="0"/>
    </xf>
    <xf numFmtId="3" fontId="2" fillId="0" borderId="0" xfId="0" applyNumberFormat="1" applyFont="1" applyBorder="1" applyAlignment="1">
      <alignment horizontal="right"/>
    </xf>
    <xf numFmtId="0" fontId="6" fillId="0" borderId="0" xfId="57" applyFont="1" applyBorder="1" applyAlignment="1" applyProtection="1">
      <alignment horizontal="right" vertical="top"/>
      <protection locked="0"/>
    </xf>
    <xf numFmtId="0" fontId="5" fillId="0" borderId="10" xfId="57" applyFont="1" applyBorder="1" applyAlignment="1" applyProtection="1">
      <alignment horizontal="left" vertical="center"/>
      <protection/>
    </xf>
    <xf numFmtId="14" fontId="7" fillId="0" borderId="10" xfId="57" applyNumberFormat="1" applyFont="1" applyBorder="1" applyAlignment="1" applyProtection="1">
      <alignment horizontal="right" vertical="center" wrapText="1"/>
      <protection/>
    </xf>
    <xf numFmtId="0" fontId="2" fillId="0" borderId="10" xfId="0" applyFont="1" applyBorder="1" applyAlignment="1">
      <alignment horizontal="justify" vertical="top" wrapText="1"/>
    </xf>
    <xf numFmtId="3" fontId="2" fillId="0" borderId="10" xfId="0" applyNumberFormat="1" applyFont="1" applyBorder="1" applyAlignment="1">
      <alignment horizontal="right" vertical="top" wrapText="1"/>
    </xf>
    <xf numFmtId="3" fontId="1" fillId="0" borderId="11" xfId="0" applyNumberFormat="1" applyFont="1" applyBorder="1" applyAlignment="1">
      <alignment horizontal="right" vertical="top" wrapText="1"/>
    </xf>
    <xf numFmtId="3" fontId="1" fillId="0" borderId="12" xfId="0" applyNumberFormat="1" applyFont="1" applyBorder="1" applyAlignment="1">
      <alignment horizontal="right" vertical="top" wrapText="1"/>
    </xf>
    <xf numFmtId="0" fontId="2" fillId="0" borderId="13" xfId="0" applyFont="1" applyBorder="1" applyAlignment="1">
      <alignment horizontal="justify" vertical="top" wrapText="1"/>
    </xf>
    <xf numFmtId="3" fontId="2" fillId="0" borderId="13" xfId="0" applyNumberFormat="1" applyFont="1" applyBorder="1" applyAlignment="1">
      <alignment horizontal="right" vertical="top" wrapText="1"/>
    </xf>
    <xf numFmtId="3" fontId="1" fillId="0" borderId="14" xfId="0" applyNumberFormat="1" applyFont="1" applyBorder="1" applyAlignment="1">
      <alignment horizontal="right" vertical="top" wrapText="1"/>
    </xf>
    <xf numFmtId="0" fontId="2" fillId="0" borderId="15" xfId="0" applyFont="1" applyBorder="1" applyAlignment="1">
      <alignment horizontal="justify" vertical="top" wrapText="1"/>
    </xf>
    <xf numFmtId="3" fontId="2" fillId="0" borderId="15" xfId="0" applyNumberFormat="1" applyFont="1" applyBorder="1" applyAlignment="1">
      <alignment horizontal="right" vertical="top" wrapText="1"/>
    </xf>
    <xf numFmtId="3" fontId="13" fillId="0" borderId="0" xfId="0" applyNumberFormat="1" applyFont="1" applyBorder="1" applyAlignment="1">
      <alignment horizontal="center" vertical="top" wrapText="1"/>
    </xf>
    <xf numFmtId="3" fontId="1" fillId="0" borderId="0" xfId="0" applyNumberFormat="1" applyFont="1" applyBorder="1" applyAlignment="1">
      <alignment vertical="top" wrapText="1"/>
    </xf>
    <xf numFmtId="3" fontId="1" fillId="0" borderId="0" xfId="0" applyNumberFormat="1" applyFont="1" applyBorder="1" applyAlignment="1">
      <alignment horizontal="right" vertical="top" wrapText="1"/>
    </xf>
    <xf numFmtId="3" fontId="1" fillId="0" borderId="10" xfId="0" applyNumberFormat="1" applyFont="1" applyBorder="1" applyAlignment="1">
      <alignment horizontal="right" vertical="top" wrapText="1"/>
    </xf>
    <xf numFmtId="0" fontId="2" fillId="0" borderId="10" xfId="0" applyFont="1" applyBorder="1" applyAlignment="1">
      <alignment vertical="top" wrapText="1"/>
    </xf>
    <xf numFmtId="192" fontId="7" fillId="0" borderId="10" xfId="0" applyNumberFormat="1" applyFont="1" applyBorder="1" applyAlignment="1">
      <alignment/>
    </xf>
    <xf numFmtId="0" fontId="1" fillId="0" borderId="10" xfId="0" applyFont="1" applyBorder="1" applyAlignment="1">
      <alignment vertical="top" wrapText="1"/>
    </xf>
    <xf numFmtId="217" fontId="1" fillId="0" borderId="10" xfId="0" applyNumberFormat="1" applyFont="1" applyBorder="1" applyAlignment="1">
      <alignment horizontal="right" vertical="top" wrapText="1"/>
    </xf>
    <xf numFmtId="217" fontId="2" fillId="0" borderId="10" xfId="0" applyNumberFormat="1" applyFont="1" applyBorder="1" applyAlignment="1">
      <alignment horizontal="right" vertical="top" wrapText="1"/>
    </xf>
    <xf numFmtId="2" fontId="1" fillId="0" borderId="16" xfId="0" applyNumberFormat="1" applyFont="1" applyBorder="1" applyAlignment="1">
      <alignment horizontal="right" vertical="top" wrapText="1"/>
    </xf>
    <xf numFmtId="2" fontId="1" fillId="0" borderId="16" xfId="0" applyNumberFormat="1" applyFont="1" applyBorder="1" applyAlignment="1">
      <alignment horizontal="right"/>
    </xf>
    <xf numFmtId="0" fontId="7" fillId="0" borderId="0" xfId="0" applyFont="1" applyBorder="1" applyAlignment="1">
      <alignment vertical="top" wrapText="1"/>
    </xf>
    <xf numFmtId="192" fontId="2" fillId="0" borderId="0" xfId="0" applyNumberFormat="1" applyFont="1" applyBorder="1" applyAlignment="1">
      <alignment horizontal="right" vertical="top" wrapText="1"/>
    </xf>
    <xf numFmtId="192" fontId="2" fillId="0" borderId="10" xfId="0" applyNumberFormat="1" applyFont="1" applyBorder="1" applyAlignment="1">
      <alignment horizontal="right" vertical="top" wrapText="1"/>
    </xf>
    <xf numFmtId="0" fontId="1" fillId="0" borderId="12" xfId="0" applyFont="1" applyBorder="1" applyAlignment="1">
      <alignment vertical="top" wrapText="1"/>
    </xf>
    <xf numFmtId="192" fontId="1" fillId="0" borderId="12" xfId="0" applyNumberFormat="1" applyFont="1" applyBorder="1" applyAlignment="1">
      <alignment horizontal="right" vertical="top" wrapText="1"/>
    </xf>
    <xf numFmtId="3" fontId="1" fillId="0" borderId="16" xfId="0" applyNumberFormat="1" applyFont="1" applyBorder="1" applyAlignment="1">
      <alignment vertical="top" wrapText="1"/>
    </xf>
    <xf numFmtId="0" fontId="12" fillId="0" borderId="10" xfId="0" applyFont="1" applyBorder="1" applyAlignment="1">
      <alignment/>
    </xf>
    <xf numFmtId="0" fontId="1" fillId="0" borderId="12" xfId="0" applyFont="1" applyBorder="1" applyAlignment="1">
      <alignment wrapText="1"/>
    </xf>
    <xf numFmtId="0" fontId="2" fillId="0" borderId="12" xfId="0" applyFont="1" applyBorder="1" applyAlignment="1">
      <alignment vertical="top" wrapText="1"/>
    </xf>
    <xf numFmtId="192" fontId="2" fillId="0" borderId="12" xfId="0" applyNumberFormat="1" applyFont="1" applyBorder="1" applyAlignment="1">
      <alignment horizontal="right" vertical="top" wrapText="1"/>
    </xf>
    <xf numFmtId="0" fontId="16" fillId="0" borderId="10" xfId="0" applyFont="1" applyBorder="1" applyAlignment="1">
      <alignment horizontal="center" vertical="top" wrapText="1"/>
    </xf>
    <xf numFmtId="3" fontId="16" fillId="0" borderId="13" xfId="0" applyNumberFormat="1" applyFont="1" applyBorder="1" applyAlignment="1">
      <alignment horizontal="center" vertical="center" wrapText="1"/>
    </xf>
    <xf numFmtId="3" fontId="16" fillId="0" borderId="10" xfId="0" applyNumberFormat="1" applyFont="1" applyBorder="1" applyAlignment="1">
      <alignment horizontal="center" vertical="center" wrapText="1"/>
    </xf>
    <xf numFmtId="3" fontId="16" fillId="0" borderId="15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1" fillId="0" borderId="19" xfId="0" applyFont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0" fontId="7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14" fontId="0" fillId="0" borderId="10" xfId="57" applyNumberFormat="1" applyFont="1" applyBorder="1" applyAlignment="1" applyProtection="1">
      <alignment horizontal="center" vertical="center" wrapText="1"/>
      <protection/>
    </xf>
    <xf numFmtId="3" fontId="5" fillId="33" borderId="10" xfId="59" applyNumberFormat="1" applyFont="1" applyFill="1" applyBorder="1" applyAlignment="1" applyProtection="1">
      <alignment vertical="center"/>
      <protection/>
    </xf>
    <xf numFmtId="0" fontId="5" fillId="33" borderId="10" xfId="59" applyNumberFormat="1" applyFont="1" applyFill="1" applyBorder="1" applyAlignment="1" applyProtection="1">
      <alignment vertical="center"/>
      <protection locked="0"/>
    </xf>
    <xf numFmtId="217" fontId="5" fillId="33" borderId="10" xfId="59" applyNumberFormat="1" applyFont="1" applyFill="1" applyBorder="1" applyAlignment="1" applyProtection="1">
      <alignment vertical="center"/>
      <protection locked="0"/>
    </xf>
    <xf numFmtId="217" fontId="5" fillId="33" borderId="10" xfId="59" applyNumberFormat="1" applyFont="1" applyFill="1" applyBorder="1" applyAlignment="1" applyProtection="1">
      <alignment vertical="center"/>
      <protection/>
    </xf>
    <xf numFmtId="217" fontId="7" fillId="33" borderId="10" xfId="59" applyNumberFormat="1" applyFont="1" applyFill="1" applyBorder="1" applyAlignment="1" applyProtection="1">
      <alignment vertical="center"/>
      <protection locked="0"/>
    </xf>
    <xf numFmtId="218" fontId="7" fillId="33" borderId="10" xfId="59" applyNumberFormat="1" applyFont="1" applyFill="1" applyBorder="1" applyAlignment="1" applyProtection="1">
      <alignment vertical="center"/>
      <protection locked="0"/>
    </xf>
    <xf numFmtId="3" fontId="5" fillId="33" borderId="10" xfId="59" applyNumberFormat="1" applyFont="1" applyFill="1" applyBorder="1" applyAlignment="1" applyProtection="1">
      <alignment vertical="center"/>
      <protection locked="0"/>
    </xf>
    <xf numFmtId="3" fontId="7" fillId="33" borderId="10" xfId="59" applyNumberFormat="1" applyFont="1" applyFill="1" applyBorder="1" applyAlignment="1" applyProtection="1">
      <alignment vertical="center"/>
      <protection locked="0"/>
    </xf>
    <xf numFmtId="0" fontId="6" fillId="0" borderId="10" xfId="58" applyFont="1" applyBorder="1" applyAlignment="1" applyProtection="1">
      <alignment vertical="top" wrapText="1"/>
      <protection/>
    </xf>
    <xf numFmtId="192" fontId="2" fillId="0" borderId="21" xfId="0" applyNumberFormat="1" applyFont="1" applyBorder="1" applyAlignment="1">
      <alignment horizontal="right" vertical="top" wrapText="1"/>
    </xf>
    <xf numFmtId="0" fontId="9" fillId="0" borderId="0" xfId="0" applyFont="1" applyAlignment="1">
      <alignment vertical="top" wrapText="1"/>
    </xf>
    <xf numFmtId="0" fontId="3" fillId="0" borderId="0" xfId="57" applyFont="1" applyBorder="1" applyAlignment="1" applyProtection="1">
      <alignment horizontal="center" vertical="top"/>
      <protection locked="0"/>
    </xf>
    <xf numFmtId="0" fontId="1" fillId="0" borderId="22" xfId="0" applyFont="1" applyBorder="1" applyAlignment="1">
      <alignment horizontal="justify" vertical="top" wrapText="1"/>
    </xf>
    <xf numFmtId="0" fontId="1" fillId="0" borderId="23" xfId="0" applyFont="1" applyBorder="1" applyAlignment="1">
      <alignment horizontal="justify" vertical="top" wrapText="1"/>
    </xf>
    <xf numFmtId="0" fontId="1" fillId="0" borderId="24" xfId="0" applyFont="1" applyBorder="1" applyAlignment="1">
      <alignment horizontal="justify" vertical="top" wrapText="1"/>
    </xf>
    <xf numFmtId="0" fontId="1" fillId="0" borderId="25" xfId="0" applyFont="1" applyBorder="1" applyAlignment="1">
      <alignment horizontal="justify" vertical="top" wrapText="1"/>
    </xf>
    <xf numFmtId="0" fontId="1" fillId="0" borderId="26" xfId="0" applyFont="1" applyBorder="1" applyAlignment="1">
      <alignment vertical="top" wrapText="1"/>
    </xf>
    <xf numFmtId="0" fontId="1" fillId="0" borderId="27" xfId="0" applyFont="1" applyBorder="1" applyAlignment="1">
      <alignment vertical="top" wrapText="1"/>
    </xf>
    <xf numFmtId="0" fontId="1" fillId="0" borderId="28" xfId="0" applyFont="1" applyBorder="1" applyAlignment="1">
      <alignment vertical="top" wrapText="1"/>
    </xf>
    <xf numFmtId="0" fontId="1" fillId="0" borderId="29" xfId="0" applyFont="1" applyBorder="1" applyAlignment="1">
      <alignment vertical="top" wrapText="1"/>
    </xf>
    <xf numFmtId="0" fontId="1" fillId="0" borderId="30" xfId="0" applyFont="1" applyBorder="1" applyAlignment="1">
      <alignment vertical="top" wrapText="1"/>
    </xf>
    <xf numFmtId="0" fontId="1" fillId="0" borderId="31" xfId="0" applyFont="1" applyBorder="1" applyAlignment="1">
      <alignment vertical="top" wrapText="1"/>
    </xf>
    <xf numFmtId="0" fontId="1" fillId="0" borderId="19" xfId="0" applyFont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0" fontId="3" fillId="0" borderId="0" xfId="53" applyFont="1" applyBorder="1" applyAlignment="1" applyProtection="1">
      <alignment horizontal="center" vertical="top"/>
      <protection locked="0"/>
    </xf>
    <xf numFmtId="0" fontId="1" fillId="0" borderId="17" xfId="0" applyFont="1" applyBorder="1" applyAlignment="1">
      <alignment vertical="top" wrapText="1"/>
    </xf>
    <xf numFmtId="0" fontId="1" fillId="0" borderId="32" xfId="0" applyFont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5" fillId="0" borderId="0" xfId="57" applyFont="1" applyBorder="1" applyAlignment="1" applyProtection="1">
      <alignment horizontal="center" vertical="top"/>
      <protection locked="0"/>
    </xf>
    <xf numFmtId="0" fontId="6" fillId="0" borderId="0" xfId="57" applyFont="1" applyBorder="1" applyAlignment="1" applyProtection="1">
      <alignment horizontal="center" vertical="top"/>
      <protection locked="0"/>
    </xf>
    <xf numFmtId="0" fontId="6" fillId="0" borderId="0" xfId="57" applyFont="1" applyBorder="1" applyAlignment="1" applyProtection="1">
      <alignment horizontal="right" vertical="top"/>
      <protection locked="0"/>
    </xf>
    <xf numFmtId="0" fontId="1" fillId="34" borderId="33" xfId="57" applyFont="1" applyFill="1" applyBorder="1" applyAlignment="1" applyProtection="1">
      <alignment horizontal="left" wrapText="1"/>
      <protection/>
    </xf>
    <xf numFmtId="0" fontId="1" fillId="34" borderId="0" xfId="57" applyFont="1" applyFill="1" applyBorder="1" applyAlignment="1" applyProtection="1">
      <alignment horizontal="left" wrapText="1"/>
      <protection/>
    </xf>
    <xf numFmtId="0" fontId="1" fillId="34" borderId="34" xfId="57" applyFont="1" applyFill="1" applyBorder="1" applyAlignment="1" applyProtection="1">
      <alignment horizontal="left" wrapText="1"/>
      <protection/>
    </xf>
    <xf numFmtId="0" fontId="6" fillId="0" borderId="0" xfId="57" applyFont="1" applyBorder="1" applyAlignment="1" applyProtection="1">
      <alignment horizontal="right"/>
      <protection locked="0"/>
    </xf>
    <xf numFmtId="0" fontId="5" fillId="0" borderId="0" xfId="0" applyFont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Баланс" xfId="57"/>
    <cellStyle name="Normal_Отч.парич.поток" xfId="58"/>
    <cellStyle name="Normal_Отч.собств.кап.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phold.com/en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phold.com/en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6"/>
  <sheetViews>
    <sheetView showGridLines="0" tabSelected="1" zoomScale="80" zoomScaleNormal="80" zoomScalePageLayoutView="0" workbookViewId="0" topLeftCell="A1">
      <selection activeCell="A1" sqref="A1:D1"/>
    </sheetView>
  </sheetViews>
  <sheetFormatPr defaultColWidth="9.140625" defaultRowHeight="12.75"/>
  <cols>
    <col min="1" max="1" width="56.140625" style="0" customWidth="1"/>
    <col min="2" max="2" width="6.57421875" style="13" bestFit="1" customWidth="1"/>
    <col min="3" max="3" width="13.8515625" style="0" customWidth="1"/>
    <col min="4" max="4" width="13.140625" style="0" bestFit="1" customWidth="1"/>
  </cols>
  <sheetData>
    <row r="1" spans="1:6" s="4" customFormat="1" ht="20.25">
      <c r="A1" s="102" t="s">
        <v>48</v>
      </c>
      <c r="B1" s="102"/>
      <c r="C1" s="102"/>
      <c r="D1" s="102"/>
      <c r="E1" s="3"/>
      <c r="F1" s="3"/>
    </row>
    <row r="2" spans="1:6" s="4" customFormat="1" ht="20.25">
      <c r="A2" s="89"/>
      <c r="B2" s="89"/>
      <c r="C2" s="89"/>
      <c r="D2" s="89"/>
      <c r="E2" s="3"/>
      <c r="F2" s="3"/>
    </row>
    <row r="3" spans="1:6" s="4" customFormat="1" ht="18.75" customHeight="1">
      <c r="A3" s="106" t="s">
        <v>46</v>
      </c>
      <c r="B3" s="106"/>
      <c r="C3" s="106"/>
      <c r="D3" s="106"/>
      <c r="E3" s="3"/>
      <c r="F3" s="3"/>
    </row>
    <row r="4" spans="1:6" s="4" customFormat="1" ht="15" customHeight="1">
      <c r="A4" s="107" t="s">
        <v>74</v>
      </c>
      <c r="B4" s="107"/>
      <c r="C4" s="107"/>
      <c r="D4" s="107"/>
      <c r="E4" s="3"/>
      <c r="F4" s="3"/>
    </row>
    <row r="5" spans="1:4" s="4" customFormat="1" ht="15">
      <c r="A5" s="108" t="s">
        <v>11</v>
      </c>
      <c r="B5" s="108"/>
      <c r="C5" s="108"/>
      <c r="D5" s="108"/>
    </row>
    <row r="6" spans="1:4" s="4" customFormat="1" ht="15.75">
      <c r="A6" s="29" t="s">
        <v>4</v>
      </c>
      <c r="B6" s="77" t="s">
        <v>29</v>
      </c>
      <c r="C6" s="30">
        <v>42643</v>
      </c>
      <c r="D6" s="30">
        <v>42369</v>
      </c>
    </row>
    <row r="7" spans="1:4" s="4" customFormat="1" ht="15.75">
      <c r="A7" s="109" t="s">
        <v>5</v>
      </c>
      <c r="B7" s="110"/>
      <c r="C7" s="110"/>
      <c r="D7" s="111"/>
    </row>
    <row r="8" spans="1:4" s="4" customFormat="1" ht="15">
      <c r="A8" s="31" t="s">
        <v>34</v>
      </c>
      <c r="B8" s="63">
        <v>1</v>
      </c>
      <c r="C8" s="32">
        <v>9</v>
      </c>
      <c r="D8" s="32">
        <v>5</v>
      </c>
    </row>
    <row r="9" spans="1:4" s="4" customFormat="1" ht="15">
      <c r="A9" s="31" t="s">
        <v>0</v>
      </c>
      <c r="B9" s="63">
        <v>2</v>
      </c>
      <c r="C9" s="32">
        <v>15802</v>
      </c>
      <c r="D9" s="32">
        <v>15802</v>
      </c>
    </row>
    <row r="10" spans="1:4" s="4" customFormat="1" ht="15">
      <c r="A10" s="31" t="s">
        <v>1</v>
      </c>
      <c r="B10" s="63">
        <v>2</v>
      </c>
      <c r="C10" s="32">
        <v>7741</v>
      </c>
      <c r="D10" s="32">
        <v>7741</v>
      </c>
    </row>
    <row r="11" spans="1:4" s="4" customFormat="1" ht="15">
      <c r="A11" s="31" t="s">
        <v>6</v>
      </c>
      <c r="B11" s="63">
        <v>2</v>
      </c>
      <c r="C11" s="32">
        <v>2400</v>
      </c>
      <c r="D11" s="32">
        <v>2400</v>
      </c>
    </row>
    <row r="12" spans="1:4" s="4" customFormat="1" ht="16.5" thickBot="1">
      <c r="A12" s="90" t="s">
        <v>35</v>
      </c>
      <c r="B12" s="91"/>
      <c r="C12" s="34">
        <f>SUM(C8:C11)</f>
        <v>25952</v>
      </c>
      <c r="D12" s="33">
        <f>SUM(D8:D11)</f>
        <v>25948</v>
      </c>
    </row>
    <row r="13" spans="1:4" s="4" customFormat="1" ht="15">
      <c r="A13" s="1"/>
      <c r="B13" s="12"/>
      <c r="C13" s="2"/>
      <c r="D13" s="2"/>
    </row>
    <row r="14" spans="1:4" s="4" customFormat="1" ht="15.75">
      <c r="A14" s="103" t="s">
        <v>7</v>
      </c>
      <c r="B14" s="104"/>
      <c r="C14" s="104"/>
      <c r="D14" s="105"/>
    </row>
    <row r="15" spans="1:4" s="4" customFormat="1" ht="15">
      <c r="A15" s="35" t="s">
        <v>2</v>
      </c>
      <c r="B15" s="62">
        <v>3</v>
      </c>
      <c r="C15" s="36">
        <v>3442</v>
      </c>
      <c r="D15" s="36">
        <v>845</v>
      </c>
    </row>
    <row r="16" spans="1:4" s="4" customFormat="1" ht="15">
      <c r="A16" s="31" t="s">
        <v>54</v>
      </c>
      <c r="B16" s="63">
        <v>4</v>
      </c>
      <c r="C16" s="32">
        <v>3210</v>
      </c>
      <c r="D16" s="32">
        <v>1618</v>
      </c>
    </row>
    <row r="17" spans="1:8" s="4" customFormat="1" ht="15">
      <c r="A17" s="31" t="s">
        <v>3</v>
      </c>
      <c r="B17" s="63">
        <v>5</v>
      </c>
      <c r="C17" s="32">
        <v>9500</v>
      </c>
      <c r="D17" s="32">
        <v>9788</v>
      </c>
      <c r="G17" s="19"/>
      <c r="H17" s="5"/>
    </row>
    <row r="18" spans="1:4" s="4" customFormat="1" ht="16.5" thickBot="1">
      <c r="A18" s="92" t="s">
        <v>36</v>
      </c>
      <c r="B18" s="93"/>
      <c r="C18" s="34">
        <f>SUM(C15:C17)</f>
        <v>16152</v>
      </c>
      <c r="D18" s="34">
        <f>SUM(D15:D17)</f>
        <v>12251</v>
      </c>
    </row>
    <row r="19" spans="1:4" s="4" customFormat="1" ht="16.5" thickBot="1">
      <c r="A19" s="94" t="s">
        <v>41</v>
      </c>
      <c r="B19" s="95"/>
      <c r="C19" s="37">
        <f>C12+C18</f>
        <v>42104</v>
      </c>
      <c r="D19" s="37">
        <f>D12+D18</f>
        <v>38199</v>
      </c>
    </row>
    <row r="20" s="4" customFormat="1" ht="15.75" customHeight="1" thickTop="1">
      <c r="B20" s="13"/>
    </row>
    <row r="21" spans="1:4" s="4" customFormat="1" ht="15.75" customHeight="1">
      <c r="A21" s="103" t="s">
        <v>13</v>
      </c>
      <c r="B21" s="104"/>
      <c r="C21" s="104"/>
      <c r="D21" s="105"/>
    </row>
    <row r="22" spans="1:4" s="4" customFormat="1" ht="15">
      <c r="A22" s="35" t="s">
        <v>8</v>
      </c>
      <c r="B22" s="62">
        <v>6</v>
      </c>
      <c r="C22" s="36">
        <v>20779</v>
      </c>
      <c r="D22" s="36">
        <v>20779</v>
      </c>
    </row>
    <row r="23" spans="1:4" s="4" customFormat="1" ht="15">
      <c r="A23" s="31" t="s">
        <v>12</v>
      </c>
      <c r="B23" s="62">
        <v>6</v>
      </c>
      <c r="C23" s="32">
        <v>9233</v>
      </c>
      <c r="D23" s="32">
        <v>9233</v>
      </c>
    </row>
    <row r="24" spans="1:4" s="4" customFormat="1" ht="15">
      <c r="A24" s="31" t="s">
        <v>52</v>
      </c>
      <c r="B24" s="62">
        <v>6</v>
      </c>
      <c r="C24" s="32">
        <v>2289</v>
      </c>
      <c r="D24" s="32">
        <v>2203</v>
      </c>
    </row>
    <row r="25" spans="1:4" s="4" customFormat="1" ht="15">
      <c r="A25" s="31" t="s">
        <v>16</v>
      </c>
      <c r="B25" s="62">
        <v>6</v>
      </c>
      <c r="C25" s="45">
        <v>5036</v>
      </c>
      <c r="D25" s="32">
        <v>4734</v>
      </c>
    </row>
    <row r="26" spans="1:4" s="4" customFormat="1" ht="16.5" thickBot="1">
      <c r="A26" s="90" t="s">
        <v>9</v>
      </c>
      <c r="B26" s="91"/>
      <c r="C26" s="34">
        <f>SUM(C22:C25)</f>
        <v>37337</v>
      </c>
      <c r="D26" s="33">
        <f>SUM(D22:D25)</f>
        <v>36949</v>
      </c>
    </row>
    <row r="27" spans="1:4" s="4" customFormat="1" ht="15">
      <c r="A27" s="7"/>
      <c r="B27" s="12"/>
      <c r="C27" s="2"/>
      <c r="D27" s="2"/>
    </row>
    <row r="28" spans="1:4" s="4" customFormat="1" ht="15.75">
      <c r="A28" s="103" t="s">
        <v>50</v>
      </c>
      <c r="B28" s="104"/>
      <c r="C28" s="104"/>
      <c r="D28" s="105"/>
    </row>
    <row r="29" spans="1:4" s="4" customFormat="1" ht="15">
      <c r="A29" s="35" t="s">
        <v>59</v>
      </c>
      <c r="B29" s="62">
        <v>7</v>
      </c>
      <c r="C29" s="36">
        <v>4548</v>
      </c>
      <c r="D29" s="36">
        <v>1147</v>
      </c>
    </row>
    <row r="30" spans="1:4" s="4" customFormat="1" ht="15">
      <c r="A30" s="38" t="s">
        <v>55</v>
      </c>
      <c r="B30" s="64">
        <v>8</v>
      </c>
      <c r="C30" s="39">
        <v>219</v>
      </c>
      <c r="D30" s="39">
        <v>103</v>
      </c>
    </row>
    <row r="31" spans="1:4" s="4" customFormat="1" ht="15.75">
      <c r="A31" s="96" t="s">
        <v>40</v>
      </c>
      <c r="B31" s="97"/>
      <c r="C31" s="43">
        <f>SUM(C29:C30)</f>
        <v>4767</v>
      </c>
      <c r="D31" s="43">
        <f>SUM(D29:D30)</f>
        <v>1250</v>
      </c>
    </row>
    <row r="32" spans="1:4" s="4" customFormat="1" ht="16.5" thickBot="1">
      <c r="A32" s="98" t="s">
        <v>10</v>
      </c>
      <c r="B32" s="99"/>
      <c r="C32" s="34">
        <f>C31</f>
        <v>4767</v>
      </c>
      <c r="D32" s="34">
        <f>D31</f>
        <v>1250</v>
      </c>
    </row>
    <row r="33" spans="1:4" s="4" customFormat="1" ht="16.5" thickBot="1">
      <c r="A33" s="10"/>
      <c r="B33" s="40"/>
      <c r="C33" s="41"/>
      <c r="D33" s="42"/>
    </row>
    <row r="34" spans="1:4" s="4" customFormat="1" ht="17.25" thickBot="1" thickTop="1">
      <c r="A34" s="100" t="s">
        <v>42</v>
      </c>
      <c r="B34" s="101"/>
      <c r="C34" s="56">
        <f>C26+C32</f>
        <v>42104</v>
      </c>
      <c r="D34" s="56">
        <f>D26+D32</f>
        <v>38199</v>
      </c>
    </row>
    <row r="35" spans="1:4" s="4" customFormat="1" ht="15.75" thickTop="1">
      <c r="A35" s="35" t="s">
        <v>73</v>
      </c>
      <c r="B35" s="62">
        <v>9</v>
      </c>
      <c r="C35" s="36">
        <v>294</v>
      </c>
      <c r="D35" s="36">
        <v>0</v>
      </c>
    </row>
    <row r="36" spans="1:4" s="4" customFormat="1" ht="15">
      <c r="A36" s="19"/>
      <c r="B36" s="24"/>
      <c r="C36" s="19"/>
      <c r="D36" s="19"/>
    </row>
    <row r="37" spans="1:4" s="4" customFormat="1" ht="15">
      <c r="A37" s="8" t="s">
        <v>78</v>
      </c>
      <c r="B37" s="12"/>
      <c r="C37" s="8"/>
      <c r="D37" s="9"/>
    </row>
    <row r="38" spans="1:4" s="4" customFormat="1" ht="15" customHeight="1">
      <c r="A38" s="8" t="s">
        <v>14</v>
      </c>
      <c r="B38" s="12"/>
      <c r="C38" s="88" t="s">
        <v>53</v>
      </c>
      <c r="D38" s="88"/>
    </row>
    <row r="39" s="4" customFormat="1" ht="15">
      <c r="B39" s="13"/>
    </row>
    <row r="40" s="4" customFormat="1" ht="15">
      <c r="B40" s="13"/>
    </row>
    <row r="41" s="4" customFormat="1" ht="15">
      <c r="B41" s="13"/>
    </row>
    <row r="42" s="4" customFormat="1" ht="15">
      <c r="B42" s="13"/>
    </row>
    <row r="43" s="4" customFormat="1" ht="15">
      <c r="B43" s="13"/>
    </row>
    <row r="44" s="4" customFormat="1" ht="15">
      <c r="B44" s="13"/>
    </row>
    <row r="45" s="4" customFormat="1" ht="15">
      <c r="B45" s="13"/>
    </row>
    <row r="46" s="4" customFormat="1" ht="15">
      <c r="B46" s="13"/>
    </row>
    <row r="47" s="4" customFormat="1" ht="15">
      <c r="B47" s="13"/>
    </row>
    <row r="48" s="4" customFormat="1" ht="15">
      <c r="B48" s="13"/>
    </row>
    <row r="49" s="4" customFormat="1" ht="15">
      <c r="B49" s="13"/>
    </row>
    <row r="50" s="4" customFormat="1" ht="15">
      <c r="B50" s="13"/>
    </row>
    <row r="51" s="4" customFormat="1" ht="15">
      <c r="B51" s="13"/>
    </row>
    <row r="52" s="4" customFormat="1" ht="15">
      <c r="B52" s="13"/>
    </row>
    <row r="53" s="4" customFormat="1" ht="15">
      <c r="B53" s="13"/>
    </row>
    <row r="54" s="4" customFormat="1" ht="15">
      <c r="B54" s="13"/>
    </row>
    <row r="55" s="4" customFormat="1" ht="15">
      <c r="B55" s="13"/>
    </row>
    <row r="56" s="4" customFormat="1" ht="15">
      <c r="B56" s="13"/>
    </row>
    <row r="57" s="4" customFormat="1" ht="15">
      <c r="B57" s="13"/>
    </row>
    <row r="58" s="4" customFormat="1" ht="15">
      <c r="B58" s="13"/>
    </row>
    <row r="59" s="4" customFormat="1" ht="15">
      <c r="B59" s="13"/>
    </row>
    <row r="60" s="4" customFormat="1" ht="15">
      <c r="B60" s="13"/>
    </row>
    <row r="61" s="4" customFormat="1" ht="15">
      <c r="B61" s="13"/>
    </row>
    <row r="62" s="4" customFormat="1" ht="15">
      <c r="B62" s="13"/>
    </row>
    <row r="63" s="4" customFormat="1" ht="15">
      <c r="B63" s="13"/>
    </row>
    <row r="64" s="4" customFormat="1" ht="15">
      <c r="B64" s="13"/>
    </row>
    <row r="65" s="4" customFormat="1" ht="15">
      <c r="B65" s="13"/>
    </row>
    <row r="66" s="4" customFormat="1" ht="15">
      <c r="B66" s="13"/>
    </row>
  </sheetData>
  <sheetProtection/>
  <mergeCells count="17">
    <mergeCell ref="A1:D1"/>
    <mergeCell ref="A28:D28"/>
    <mergeCell ref="A3:D3"/>
    <mergeCell ref="A4:D4"/>
    <mergeCell ref="A5:D5"/>
    <mergeCell ref="A7:D7"/>
    <mergeCell ref="A14:D14"/>
    <mergeCell ref="A21:D21"/>
    <mergeCell ref="C38:D38"/>
    <mergeCell ref="A2:D2"/>
    <mergeCell ref="A12:B12"/>
    <mergeCell ref="A18:B18"/>
    <mergeCell ref="A19:B19"/>
    <mergeCell ref="A26:B26"/>
    <mergeCell ref="A31:B31"/>
    <mergeCell ref="A32:B32"/>
    <mergeCell ref="A34:B3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22:D23 C8:D8 C35:D35 C29:D30 C15:D16">
      <formula1>0</formula1>
      <formula2>9999999999999990</formula2>
    </dataValidation>
  </dataValidations>
  <hyperlinks>
    <hyperlink ref="A1:D1" r:id="rId1" display="STARA PLANINA HOLD PLC"/>
  </hyperlinks>
  <printOptions horizontalCentered="1"/>
  <pageMargins left="0.3937007874015748" right="0.3937007874015748" top="0.984251968503937" bottom="0.5905511811023623" header="0.31496062992125984" footer="0.31496062992125984"/>
  <pageSetup horizontalDpi="300" verticalDpi="3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showGridLines="0" zoomScale="80" zoomScaleNormal="80" zoomScalePageLayoutView="0" workbookViewId="0" topLeftCell="A1">
      <selection activeCell="A1" sqref="A1:D1"/>
    </sheetView>
  </sheetViews>
  <sheetFormatPr defaultColWidth="9.140625" defaultRowHeight="12.75"/>
  <cols>
    <col min="1" max="1" width="58.140625" style="0" customWidth="1"/>
    <col min="2" max="2" width="7.28125" style="0" customWidth="1"/>
    <col min="3" max="3" width="14.421875" style="0" customWidth="1"/>
    <col min="4" max="4" width="16.8515625" style="0" customWidth="1"/>
  </cols>
  <sheetData>
    <row r="1" spans="1:6" s="4" customFormat="1" ht="20.25">
      <c r="A1" s="102" t="s">
        <v>48</v>
      </c>
      <c r="B1" s="102"/>
      <c r="C1" s="102"/>
      <c r="D1" s="102"/>
      <c r="E1" s="3"/>
      <c r="F1" s="3"/>
    </row>
    <row r="2" spans="1:6" s="4" customFormat="1" ht="20.25">
      <c r="A2" s="89"/>
      <c r="B2" s="89"/>
      <c r="C2" s="89"/>
      <c r="D2" s="89"/>
      <c r="E2" s="3"/>
      <c r="F2" s="3"/>
    </row>
    <row r="3" spans="1:6" s="4" customFormat="1" ht="15" customHeight="1">
      <c r="A3" s="106" t="s">
        <v>45</v>
      </c>
      <c r="B3" s="106"/>
      <c r="C3" s="106"/>
      <c r="D3" s="106"/>
      <c r="E3" s="3"/>
      <c r="F3" s="3"/>
    </row>
    <row r="4" spans="1:6" s="4" customFormat="1" ht="15" customHeight="1">
      <c r="A4" s="107" t="s">
        <v>74</v>
      </c>
      <c r="B4" s="107"/>
      <c r="C4" s="107"/>
      <c r="D4" s="107"/>
      <c r="E4" s="25"/>
      <c r="F4" s="3"/>
    </row>
    <row r="5" spans="1:4" s="4" customFormat="1" ht="15">
      <c r="A5" s="108" t="s">
        <v>11</v>
      </c>
      <c r="B5" s="108"/>
      <c r="C5" s="108"/>
      <c r="D5" s="108"/>
    </row>
    <row r="6" spans="1:4" s="4" customFormat="1" ht="15.75">
      <c r="A6" s="29"/>
      <c r="B6" s="77" t="s">
        <v>29</v>
      </c>
      <c r="C6" s="30">
        <v>42643</v>
      </c>
      <c r="D6" s="30">
        <v>42277</v>
      </c>
    </row>
    <row r="7" spans="1:4" s="4" customFormat="1" ht="15">
      <c r="A7" s="44" t="s">
        <v>68</v>
      </c>
      <c r="B7" s="61">
        <v>10</v>
      </c>
      <c r="C7" s="45">
        <v>5609</v>
      </c>
      <c r="D7" s="45">
        <v>5326</v>
      </c>
    </row>
    <row r="8" spans="1:4" s="4" customFormat="1" ht="15">
      <c r="A8" s="44" t="s">
        <v>56</v>
      </c>
      <c r="B8" s="61">
        <v>11</v>
      </c>
      <c r="C8" s="45">
        <v>158</v>
      </c>
      <c r="D8" s="45">
        <v>233</v>
      </c>
    </row>
    <row r="9" spans="1:4" s="4" customFormat="1" ht="15">
      <c r="A9" s="44" t="s">
        <v>75</v>
      </c>
      <c r="B9" s="61">
        <v>12</v>
      </c>
      <c r="C9" s="45">
        <v>78</v>
      </c>
      <c r="D9" s="45">
        <v>73</v>
      </c>
    </row>
    <row r="10" spans="1:4" ht="15">
      <c r="A10" s="44" t="s">
        <v>57</v>
      </c>
      <c r="B10" s="61">
        <v>13</v>
      </c>
      <c r="C10" s="45">
        <v>-13</v>
      </c>
      <c r="D10" s="45">
        <v>-9</v>
      </c>
    </row>
    <row r="11" spans="1:4" ht="15">
      <c r="A11" s="44" t="s">
        <v>58</v>
      </c>
      <c r="B11" s="61">
        <v>14</v>
      </c>
      <c r="C11" s="45">
        <v>-105</v>
      </c>
      <c r="D11" s="45">
        <v>-85</v>
      </c>
    </row>
    <row r="12" spans="1:4" ht="15">
      <c r="A12" s="67" t="s">
        <v>72</v>
      </c>
      <c r="B12" s="61"/>
      <c r="C12" s="45">
        <v>-2</v>
      </c>
      <c r="D12" s="45">
        <v>-1</v>
      </c>
    </row>
    <row r="13" spans="1:4" ht="15">
      <c r="A13" s="44" t="s">
        <v>38</v>
      </c>
      <c r="B13" s="61">
        <v>15</v>
      </c>
      <c r="C13" s="45">
        <v>-489</v>
      </c>
      <c r="D13" s="45">
        <v>-512</v>
      </c>
    </row>
    <row r="14" spans="1:4" ht="15">
      <c r="A14" s="44" t="s">
        <v>37</v>
      </c>
      <c r="B14" s="61">
        <v>16</v>
      </c>
      <c r="C14" s="45">
        <v>-200</v>
      </c>
      <c r="D14" s="45">
        <v>-59</v>
      </c>
    </row>
    <row r="15" spans="1:4" s="18" customFormat="1" ht="15.75">
      <c r="A15" s="10"/>
      <c r="B15" s="10"/>
      <c r="C15" s="27"/>
      <c r="D15" s="6"/>
    </row>
    <row r="16" spans="1:4" ht="15.75">
      <c r="A16" s="65" t="s">
        <v>15</v>
      </c>
      <c r="B16" s="66"/>
      <c r="C16" s="47">
        <f>SUM(C7:C15)</f>
        <v>5036</v>
      </c>
      <c r="D16" s="47">
        <f>SUM(D7:D15)</f>
        <v>4966</v>
      </c>
    </row>
    <row r="17" spans="1:4" s="18" customFormat="1" ht="15.75">
      <c r="A17" s="10"/>
      <c r="B17" s="10"/>
      <c r="C17" s="22"/>
      <c r="D17" s="22"/>
    </row>
    <row r="18" spans="1:4" ht="15">
      <c r="A18" s="67" t="s">
        <v>51</v>
      </c>
      <c r="B18" s="68"/>
      <c r="C18" s="48"/>
      <c r="D18" s="48"/>
    </row>
    <row r="19" spans="1:4" ht="15.75">
      <c r="A19" s="65" t="s">
        <v>16</v>
      </c>
      <c r="B19" s="66"/>
      <c r="C19" s="47">
        <f>C16-C18</f>
        <v>5036</v>
      </c>
      <c r="D19" s="47">
        <f>D16-D18</f>
        <v>4966</v>
      </c>
    </row>
    <row r="20" spans="1:4" s="18" customFormat="1" ht="16.5" thickBot="1">
      <c r="A20" s="10"/>
      <c r="B20" s="10"/>
      <c r="C20" s="6"/>
      <c r="D20" s="6"/>
    </row>
    <row r="21" spans="1:4" ht="17.25" thickBot="1" thickTop="1">
      <c r="A21" s="69" t="s">
        <v>17</v>
      </c>
      <c r="B21" s="70"/>
      <c r="C21" s="49">
        <f>C19/21000</f>
        <v>0.2398095238095238</v>
      </c>
      <c r="D21" s="50">
        <f>D19/21000</f>
        <v>0.23647619047619048</v>
      </c>
    </row>
    <row r="22" spans="1:4" ht="16.5" thickTop="1">
      <c r="A22" s="10"/>
      <c r="B22" s="10"/>
      <c r="C22" s="11"/>
      <c r="D22" s="11"/>
    </row>
    <row r="23" spans="1:2" ht="14.25">
      <c r="A23" s="8"/>
      <c r="B23" s="8"/>
    </row>
    <row r="24" spans="1:4" s="4" customFormat="1" ht="15" customHeight="1">
      <c r="A24" s="8" t="s">
        <v>14</v>
      </c>
      <c r="B24" s="8"/>
      <c r="C24" s="88" t="s">
        <v>53</v>
      </c>
      <c r="D24" s="88"/>
    </row>
    <row r="25" spans="1:4" s="4" customFormat="1" ht="15">
      <c r="A25" s="8"/>
      <c r="B25" s="8"/>
      <c r="C25" s="8"/>
      <c r="D25" s="9"/>
    </row>
  </sheetData>
  <sheetProtection/>
  <mergeCells count="6">
    <mergeCell ref="A1:D1"/>
    <mergeCell ref="C24:D24"/>
    <mergeCell ref="A3:D3"/>
    <mergeCell ref="A5:D5"/>
    <mergeCell ref="A2:D2"/>
    <mergeCell ref="A4:D4"/>
  </mergeCells>
  <hyperlinks>
    <hyperlink ref="A1:D1" r:id="rId1" display="STARA PLANINA HOLD PLC"/>
  </hyperlinks>
  <printOptions horizontalCentered="1"/>
  <pageMargins left="0.3937007874015748" right="0.3937007874015748" top="0.984251968503937" bottom="0.5905511811023623" header="0.5118110236220472" footer="0.5118110236220472"/>
  <pageSetup fitToHeight="1" fitToWidth="1" horizontalDpi="300" verticalDpi="3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9"/>
  <sheetViews>
    <sheetView showGridLines="0" zoomScale="80" zoomScaleNormal="80" zoomScalePageLayoutView="0" workbookViewId="0" topLeftCell="A1">
      <selection activeCell="A1" sqref="A1:C1"/>
    </sheetView>
  </sheetViews>
  <sheetFormatPr defaultColWidth="9.140625" defaultRowHeight="12.75"/>
  <cols>
    <col min="1" max="1" width="72.00390625" style="0" customWidth="1"/>
    <col min="2" max="3" width="13.140625" style="0" bestFit="1" customWidth="1"/>
  </cols>
  <sheetData>
    <row r="1" spans="1:6" s="4" customFormat="1" ht="20.25">
      <c r="A1" s="102" t="s">
        <v>48</v>
      </c>
      <c r="B1" s="102"/>
      <c r="C1" s="102"/>
      <c r="D1" s="26"/>
      <c r="E1" s="3"/>
      <c r="F1" s="3"/>
    </row>
    <row r="2" spans="1:5" s="4" customFormat="1" ht="20.25">
      <c r="A2" s="89"/>
      <c r="B2" s="89"/>
      <c r="C2" s="89"/>
      <c r="D2" s="3"/>
      <c r="E2" s="3"/>
    </row>
    <row r="3" spans="1:5" s="4" customFormat="1" ht="15" customHeight="1">
      <c r="A3" s="106" t="s">
        <v>47</v>
      </c>
      <c r="B3" s="106"/>
      <c r="C3" s="106"/>
      <c r="D3" s="3"/>
      <c r="E3" s="3"/>
    </row>
    <row r="4" spans="1:5" s="4" customFormat="1" ht="15" customHeight="1">
      <c r="A4" s="107" t="s">
        <v>74</v>
      </c>
      <c r="B4" s="107"/>
      <c r="C4" s="107"/>
      <c r="D4" s="25"/>
      <c r="E4" s="3"/>
    </row>
    <row r="5" spans="1:5" s="4" customFormat="1" ht="15" customHeight="1">
      <c r="A5" s="23"/>
      <c r="B5" s="23"/>
      <c r="C5" s="23"/>
      <c r="D5" s="16"/>
      <c r="E5" s="3"/>
    </row>
    <row r="6" spans="1:3" s="4" customFormat="1" ht="15">
      <c r="A6" s="108" t="s">
        <v>11</v>
      </c>
      <c r="B6" s="108"/>
      <c r="C6" s="108"/>
    </row>
    <row r="7" spans="1:3" ht="15.75">
      <c r="A7" s="46" t="s">
        <v>26</v>
      </c>
      <c r="B7" s="30">
        <v>42643</v>
      </c>
      <c r="C7" s="30">
        <v>42277</v>
      </c>
    </row>
    <row r="8" spans="1:3" ht="15">
      <c r="A8" s="44" t="s">
        <v>18</v>
      </c>
      <c r="B8" s="53">
        <v>-284</v>
      </c>
      <c r="C8" s="53">
        <v>-118</v>
      </c>
    </row>
    <row r="9" spans="1:3" ht="15">
      <c r="A9" s="44" t="s">
        <v>69</v>
      </c>
      <c r="B9" s="53"/>
      <c r="C9" s="53">
        <v>506</v>
      </c>
    </row>
    <row r="10" spans="1:3" ht="15">
      <c r="A10" s="44" t="s">
        <v>19</v>
      </c>
      <c r="B10" s="53">
        <v>-783</v>
      </c>
      <c r="C10" s="53">
        <v>-681</v>
      </c>
    </row>
    <row r="11" spans="1:3" ht="15">
      <c r="A11" s="44" t="s">
        <v>49</v>
      </c>
      <c r="B11" s="53">
        <v>-135</v>
      </c>
      <c r="C11" s="53">
        <v>-67</v>
      </c>
    </row>
    <row r="12" spans="1:3" ht="15">
      <c r="A12" s="44" t="s">
        <v>44</v>
      </c>
      <c r="B12" s="53">
        <v>82</v>
      </c>
      <c r="C12" s="53">
        <v>164</v>
      </c>
    </row>
    <row r="13" spans="1:3" ht="15">
      <c r="A13" s="44" t="s">
        <v>77</v>
      </c>
      <c r="B13" s="87"/>
      <c r="C13" s="87">
        <v>-1</v>
      </c>
    </row>
    <row r="14" spans="1:3" ht="16.5" thickBot="1">
      <c r="A14" s="54" t="s">
        <v>20</v>
      </c>
      <c r="B14" s="55">
        <f>SUM(B8:B12)</f>
        <v>-1120</v>
      </c>
      <c r="C14" s="55">
        <v>-197</v>
      </c>
    </row>
    <row r="15" spans="1:3" ht="15">
      <c r="A15" s="51"/>
      <c r="B15" s="52"/>
      <c r="C15" s="52"/>
    </row>
    <row r="16" spans="1:3" ht="15.75">
      <c r="A16" s="57" t="s">
        <v>27</v>
      </c>
      <c r="B16" s="86"/>
      <c r="C16" s="46"/>
    </row>
    <row r="17" spans="1:3" ht="15">
      <c r="A17" s="44" t="s">
        <v>62</v>
      </c>
      <c r="B17" s="53">
        <v>-6</v>
      </c>
      <c r="C17" s="53">
        <v>-2</v>
      </c>
    </row>
    <row r="18" spans="1:3" ht="15">
      <c r="A18" s="44" t="s">
        <v>61</v>
      </c>
      <c r="B18" s="53">
        <v>-2370</v>
      </c>
      <c r="C18" s="53">
        <v>-1150</v>
      </c>
    </row>
    <row r="19" spans="1:3" ht="15">
      <c r="A19" s="44" t="s">
        <v>70</v>
      </c>
      <c r="B19" s="53">
        <v>600</v>
      </c>
      <c r="C19" s="53">
        <v>300</v>
      </c>
    </row>
    <row r="20" spans="1:3" ht="15">
      <c r="A20" s="44" t="s">
        <v>43</v>
      </c>
      <c r="B20" s="53">
        <v>5</v>
      </c>
      <c r="C20" s="53">
        <v>77</v>
      </c>
    </row>
    <row r="21" spans="1:3" ht="15">
      <c r="A21" s="44" t="s">
        <v>71</v>
      </c>
      <c r="B21" s="53">
        <v>3260</v>
      </c>
      <c r="C21" s="53">
        <v>2919</v>
      </c>
    </row>
    <row r="22" spans="1:3" ht="15">
      <c r="A22" s="44" t="s">
        <v>60</v>
      </c>
      <c r="B22" s="53"/>
      <c r="C22" s="53">
        <v>-6</v>
      </c>
    </row>
    <row r="23" spans="1:3" ht="16.5" thickBot="1">
      <c r="A23" s="58" t="s">
        <v>21</v>
      </c>
      <c r="B23" s="55">
        <f>SUM(B17:B22)</f>
        <v>1489</v>
      </c>
      <c r="C23" s="55">
        <v>2138</v>
      </c>
    </row>
    <row r="24" spans="1:3" ht="15">
      <c r="A24" s="51"/>
      <c r="B24" s="52"/>
      <c r="C24" s="52"/>
    </row>
    <row r="25" spans="1:3" ht="15.75">
      <c r="A25" s="46" t="s">
        <v>66</v>
      </c>
      <c r="B25" s="53"/>
      <c r="C25" s="53"/>
    </row>
    <row r="26" spans="1:3" ht="15">
      <c r="A26" s="44" t="s">
        <v>28</v>
      </c>
      <c r="B26" s="53">
        <v>-657</v>
      </c>
      <c r="C26" s="53">
        <v>-317</v>
      </c>
    </row>
    <row r="27" spans="1:3" ht="16.5" thickBot="1">
      <c r="A27" s="54" t="s">
        <v>22</v>
      </c>
      <c r="B27" s="55">
        <f>SUM(B26)</f>
        <v>-657</v>
      </c>
      <c r="C27" s="55">
        <v>-317</v>
      </c>
    </row>
    <row r="28" spans="1:3" ht="15">
      <c r="A28" s="51"/>
      <c r="B28" s="52"/>
      <c r="C28" s="52"/>
    </row>
    <row r="29" spans="1:3" ht="15">
      <c r="A29" s="44" t="s">
        <v>24</v>
      </c>
      <c r="B29" s="53">
        <f>B14+B23+B27</f>
        <v>-288</v>
      </c>
      <c r="C29" s="53">
        <v>1624</v>
      </c>
    </row>
    <row r="30" spans="1:3" ht="15.75" thickBot="1">
      <c r="A30" s="59" t="s">
        <v>23</v>
      </c>
      <c r="B30" s="60">
        <v>9788</v>
      </c>
      <c r="C30" s="60">
        <v>6192</v>
      </c>
    </row>
    <row r="31" spans="1:3" s="20" customFormat="1" ht="15">
      <c r="A31" s="51"/>
      <c r="B31" s="52"/>
      <c r="C31" s="52"/>
    </row>
    <row r="32" spans="1:3" ht="16.5" thickBot="1">
      <c r="A32" s="54" t="s">
        <v>25</v>
      </c>
      <c r="B32" s="55">
        <f>B30+B29</f>
        <v>9500</v>
      </c>
      <c r="C32" s="55">
        <v>7816</v>
      </c>
    </row>
    <row r="34" ht="14.25">
      <c r="A34" s="8"/>
    </row>
    <row r="35" spans="1:3" s="4" customFormat="1" ht="15" customHeight="1">
      <c r="A35" s="8" t="s">
        <v>14</v>
      </c>
      <c r="B35" s="88" t="s">
        <v>53</v>
      </c>
      <c r="C35" s="88"/>
    </row>
    <row r="36" spans="1:3" s="4" customFormat="1" ht="15">
      <c r="A36" s="8"/>
      <c r="B36" s="8"/>
      <c r="C36" s="9"/>
    </row>
    <row r="39" ht="15">
      <c r="A39" s="21"/>
    </row>
  </sheetData>
  <sheetProtection/>
  <mergeCells count="6">
    <mergeCell ref="A1:C1"/>
    <mergeCell ref="B35:C35"/>
    <mergeCell ref="A3:C3"/>
    <mergeCell ref="A6:C6"/>
    <mergeCell ref="A2:C2"/>
    <mergeCell ref="A4:C4"/>
  </mergeCells>
  <dataValidations count="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17:B19 B30:C30 B23:C28 C8:C19 B8:B15">
      <formula1>-999999999999999</formula1>
      <formula2>999999999</formula2>
    </dataValidation>
  </dataValidations>
  <printOptions horizontalCentered="1"/>
  <pageMargins left="0.33" right="0.25" top="0.984251968503937" bottom="0.7874015748031497" header="0.31496062992125984" footer="0.31496062992125984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3"/>
  <sheetViews>
    <sheetView showGridLines="0" zoomScale="80" zoomScaleNormal="80" zoomScalePageLayoutView="0" workbookViewId="0" topLeftCell="A1">
      <selection activeCell="A39" sqref="A39"/>
    </sheetView>
  </sheetViews>
  <sheetFormatPr defaultColWidth="9.140625" defaultRowHeight="12.75"/>
  <cols>
    <col min="1" max="1" width="36.140625" style="4" customWidth="1"/>
    <col min="2" max="2" width="10.28125" style="4" customWidth="1"/>
    <col min="3" max="3" width="13.28125" style="4" customWidth="1"/>
    <col min="4" max="4" width="14.28125" style="4" customWidth="1"/>
    <col min="5" max="5" width="12.57421875" style="4" customWidth="1"/>
    <col min="6" max="16384" width="9.140625" style="4" customWidth="1"/>
  </cols>
  <sheetData>
    <row r="1" spans="1:5" ht="20.25">
      <c r="A1" s="102" t="s">
        <v>48</v>
      </c>
      <c r="B1" s="102"/>
      <c r="C1" s="102"/>
      <c r="D1" s="102"/>
      <c r="E1" s="102"/>
    </row>
    <row r="2" spans="1:5" ht="20.25">
      <c r="A2" s="89"/>
      <c r="B2" s="89"/>
      <c r="C2" s="89"/>
      <c r="D2" s="89"/>
      <c r="E2" s="89"/>
    </row>
    <row r="3" spans="1:5" ht="15.75">
      <c r="A3" s="113" t="s">
        <v>39</v>
      </c>
      <c r="B3" s="113"/>
      <c r="C3" s="113"/>
      <c r="D3" s="113"/>
      <c r="E3" s="113"/>
    </row>
    <row r="4" spans="1:5" ht="15">
      <c r="A4" s="107" t="s">
        <v>74</v>
      </c>
      <c r="B4" s="107"/>
      <c r="C4" s="107"/>
      <c r="D4" s="107"/>
      <c r="E4" s="107"/>
    </row>
    <row r="5" spans="1:5" ht="15">
      <c r="A5" s="14"/>
      <c r="B5" s="28"/>
      <c r="C5" s="112" t="s">
        <v>11</v>
      </c>
      <c r="D5" s="112"/>
      <c r="E5" s="112"/>
    </row>
    <row r="6" spans="1:5" ht="28.5">
      <c r="A6" s="71"/>
      <c r="B6" s="72" t="s">
        <v>31</v>
      </c>
      <c r="C6" s="72" t="s">
        <v>32</v>
      </c>
      <c r="D6" s="72" t="s">
        <v>33</v>
      </c>
      <c r="E6" s="73" t="s">
        <v>30</v>
      </c>
    </row>
    <row r="7" spans="1:5" ht="27" customHeight="1">
      <c r="A7" s="74" t="s">
        <v>67</v>
      </c>
      <c r="B7" s="78">
        <v>20779</v>
      </c>
      <c r="C7" s="79">
        <v>9233</v>
      </c>
      <c r="D7" s="78">
        <v>4517</v>
      </c>
      <c r="E7" s="78">
        <v>34529</v>
      </c>
    </row>
    <row r="8" spans="1:5" ht="27" customHeight="1">
      <c r="A8" s="75" t="s">
        <v>16</v>
      </c>
      <c r="B8" s="84"/>
      <c r="C8" s="84"/>
      <c r="D8" s="80">
        <v>4734</v>
      </c>
      <c r="E8" s="81">
        <f>D8</f>
        <v>4734</v>
      </c>
    </row>
    <row r="9" spans="1:5" ht="27" customHeight="1">
      <c r="A9" s="75" t="s">
        <v>64</v>
      </c>
      <c r="B9" s="84"/>
      <c r="C9" s="85"/>
      <c r="D9" s="82">
        <v>-2102</v>
      </c>
      <c r="E9" s="83">
        <f>D9</f>
        <v>-2102</v>
      </c>
    </row>
    <row r="10" spans="1:5" ht="27" customHeight="1">
      <c r="A10" s="75" t="s">
        <v>63</v>
      </c>
      <c r="B10" s="84"/>
      <c r="C10" s="85"/>
      <c r="D10" s="82">
        <v>-212</v>
      </c>
      <c r="E10" s="83">
        <v>-212</v>
      </c>
    </row>
    <row r="11" spans="1:5" s="17" customFormat="1" ht="27" customHeight="1">
      <c r="A11" s="76" t="s">
        <v>65</v>
      </c>
      <c r="B11" s="78">
        <v>20779</v>
      </c>
      <c r="C11" s="78">
        <f>SUM(C7:C10)</f>
        <v>9233</v>
      </c>
      <c r="D11" s="78">
        <f>SUM(D7:D10)</f>
        <v>6937</v>
      </c>
      <c r="E11" s="78">
        <f>SUM(E7:E10)</f>
        <v>36949</v>
      </c>
    </row>
    <row r="12" spans="1:5" s="17" customFormat="1" ht="27" customHeight="1">
      <c r="A12" s="74" t="s">
        <v>16</v>
      </c>
      <c r="B12" s="84"/>
      <c r="C12" s="84"/>
      <c r="D12" s="80">
        <v>5036</v>
      </c>
      <c r="E12" s="81">
        <f>SUM(B12:D12)</f>
        <v>5036</v>
      </c>
    </row>
    <row r="13" spans="1:5" s="17" customFormat="1" ht="27" customHeight="1">
      <c r="A13" s="75" t="s">
        <v>64</v>
      </c>
      <c r="B13" s="84"/>
      <c r="C13" s="84"/>
      <c r="D13" s="80">
        <v>-4269</v>
      </c>
      <c r="E13" s="81">
        <f>SUM(B13:D13)</f>
        <v>-4269</v>
      </c>
    </row>
    <row r="14" spans="1:5" s="17" customFormat="1" ht="27" customHeight="1">
      <c r="A14" s="75" t="s">
        <v>63</v>
      </c>
      <c r="B14" s="84"/>
      <c r="C14" s="84"/>
      <c r="D14" s="80">
        <v>-379</v>
      </c>
      <c r="E14" s="81">
        <f>SUM(B14:D14)</f>
        <v>-379</v>
      </c>
    </row>
    <row r="15" spans="1:5" s="17" customFormat="1" ht="27" customHeight="1">
      <c r="A15" s="76" t="s">
        <v>76</v>
      </c>
      <c r="B15" s="78">
        <f>SUM(B11:B14)</f>
        <v>20779</v>
      </c>
      <c r="C15" s="78">
        <f>SUM(C11:C14)</f>
        <v>9233</v>
      </c>
      <c r="D15" s="78">
        <f>SUM(D11:D14)</f>
        <v>7325</v>
      </c>
      <c r="E15" s="78">
        <f>SUM(E11:E14)</f>
        <v>37337</v>
      </c>
    </row>
    <row r="17" ht="15">
      <c r="A17" s="8"/>
    </row>
    <row r="18" spans="1:5" ht="15">
      <c r="A18" s="8" t="s">
        <v>14</v>
      </c>
      <c r="C18" s="8"/>
      <c r="D18" s="88" t="s">
        <v>53</v>
      </c>
      <c r="E18" s="88"/>
    </row>
    <row r="19" spans="1:2" ht="15">
      <c r="A19" s="8"/>
      <c r="B19" s="8"/>
    </row>
    <row r="20" ht="15">
      <c r="A20" s="15"/>
    </row>
    <row r="21" ht="15">
      <c r="A21" s="15"/>
    </row>
    <row r="23" ht="15">
      <c r="A23" s="15"/>
    </row>
  </sheetData>
  <sheetProtection/>
  <mergeCells count="6">
    <mergeCell ref="D18:E18"/>
    <mergeCell ref="A4:E4"/>
    <mergeCell ref="C5:E5"/>
    <mergeCell ref="A1:E1"/>
    <mergeCell ref="A2:E2"/>
    <mergeCell ref="A3:E3"/>
  </mergeCells>
  <printOptions horizontalCentered="1"/>
  <pageMargins left="0.23" right="0.25" top="0.984251968503937" bottom="0.984251968503937" header="0" footer="0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SPHold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Stara Planina Hold Plc</dc:title>
  <dc:subject/>
  <dc:creator>Chief Accountant</dc:creator>
  <cp:keywords/>
  <dc:description/>
  <cp:lastModifiedBy>Iskra</cp:lastModifiedBy>
  <cp:lastPrinted>2016-10-25T12:10:28Z</cp:lastPrinted>
  <dcterms:created xsi:type="dcterms:W3CDTF">2007-03-28T12:28:32Z</dcterms:created>
  <dcterms:modified xsi:type="dcterms:W3CDTF">2016-10-26T07:49:44Z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