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40331\BNB_trimese4ie\"/>
    </mc:Choice>
  </mc:AlternateContent>
  <xr:revisionPtr revIDLastSave="0" documentId="8_{C5823826-87E7-4C52-887B-D4574082E32C}" xr6:coauthVersionLast="36" xr6:coauthVersionMax="36" xr10:uidLastSave="{00000000-0000-0000-0000-000000000000}"/>
  <bookViews>
    <workbookView xWindow="0" yWindow="0" windowWidth="23040" windowHeight="8256" tabRatio="831" activeTab="1" xr2:uid="{BFC5F751-534E-4479-8C94-9FE5F8130591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84" i="143" l="1"/>
  <c r="F72" i="143"/>
  <c r="F68" i="143"/>
  <c r="F64" i="143"/>
  <c r="F61" i="143"/>
  <c r="F57" i="143"/>
  <c r="F53" i="143"/>
  <c r="F38" i="143"/>
  <c r="F31" i="143"/>
  <c r="F52" i="143" s="1"/>
  <c r="F81" i="143" s="1"/>
  <c r="F83" i="143" s="1"/>
  <c r="F87" i="143" s="1"/>
  <c r="F89" i="143" s="1"/>
  <c r="F23" i="143"/>
  <c r="F14" i="143"/>
  <c r="F44" i="116"/>
  <c r="F34" i="116"/>
  <c r="F23" i="116"/>
  <c r="F22" i="116" s="1"/>
  <c r="F53" i="116" s="1"/>
  <c r="F18" i="116"/>
  <c r="F14" i="116"/>
  <c r="F39" i="141"/>
  <c r="F38" i="141"/>
  <c r="F44" i="141" s="1"/>
  <c r="F54" i="116" s="1"/>
  <c r="F31" i="141"/>
  <c r="F25" i="141"/>
  <c r="F21" i="141"/>
  <c r="F15" i="141"/>
  <c r="F47" i="140"/>
  <c r="F44" i="140"/>
  <c r="F41" i="140"/>
  <c r="F35" i="140"/>
  <c r="F31" i="140"/>
  <c r="F28" i="140"/>
  <c r="F24" i="140"/>
  <c r="F19" i="140"/>
  <c r="F15" i="140"/>
  <c r="F52" i="140" s="1"/>
  <c r="C4" i="141" l="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</calcChain>
</file>

<file path=xl/sharedStrings.xml><?xml version="1.0" encoding="utf-8"?>
<sst xmlns="http://schemas.openxmlformats.org/spreadsheetml/2006/main" count="979" uniqueCount="689">
  <si>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</si>
  <si>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</si>
  <si>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</si>
  <si>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</si>
  <si>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</si>
  <si>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</si>
  <si>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</si>
  <si>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</si>
  <si>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</si>
  <si>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</si>
  <si>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</si>
  <si>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</si>
  <si>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</si>
  <si>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</si>
  <si>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</si>
  <si>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</si>
  <si>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</si>
  <si>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</si>
  <si>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</si>
  <si>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</si>
  <si>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</si>
  <si>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</si>
  <si>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</si>
  <si>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</si>
  <si>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</si>
  <si>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</si>
  <si>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</si>
  <si>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</si>
  <si>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</si>
  <si>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</si>
  <si>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</si>
  <si>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</si>
  <si>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</si>
  <si>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</si>
  <si>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</si>
  <si>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</si>
  <si>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</si>
  <si>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</si>
  <si>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</si>
  <si>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</si>
  <si>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</si>
  <si>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</si>
  <si>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</si>
  <si>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</si>
  <si>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</si>
  <si>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</si>
  <si>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</si>
  <si>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</si>
  <si>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</si>
  <si>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</si>
  <si>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</si>
  <si>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</si>
  <si>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</si>
  <si>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</si>
  <si>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</si>
  <si>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</si>
  <si>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</si>
  <si>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</si>
  <si>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</si>
  <si>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</si>
  <si>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</si>
  <si>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</si>
  <si>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</si>
  <si>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</si>
  <si>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</si>
  <si>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</si>
  <si>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</si>
  <si>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</si>
  <si>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</si>
  <si>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</si>
  <si>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</si>
  <si>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</si>
  <si>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</si>
  <si>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</si>
  <si>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</si>
  <si>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</si>
  <si>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</si>
  <si>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</si>
  <si>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</si>
  <si>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</si>
  <si>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</si>
  <si>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</si>
  <si>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</si>
  <si>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</si>
  <si>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</si>
  <si>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</si>
  <si>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</si>
  <si>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</si>
  <si>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</si>
  <si>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</si>
  <si>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</si>
  <si>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</si>
  <si>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</si>
  <si>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</si>
  <si>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</si>
  <si>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</si>
  <si>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</si>
  <si>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</si>
  <si>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</si>
  <si>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</si>
  <si>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</si>
  <si>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</si>
  <si>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</si>
  <si>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</si>
  <si>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</si>
  <si>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</si>
  <si>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</si>
  <si>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</si>
  <si>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</si>
  <si>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</si>
  <si>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</si>
  <si>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</si>
  <si>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</si>
  <si>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</si>
  <si>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</si>
  <si>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</si>
  <si>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</si>
  <si>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</si>
  <si>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</si>
  <si>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</si>
  <si>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</si>
  <si>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</si>
  <si>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</si>
  <si>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</si>
  <si>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</si>
  <si>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</si>
  <si>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</si>
  <si>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</si>
  <si>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</si>
  <si>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</si>
  <si>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</si>
  <si>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</si>
  <si>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</si>
  <si>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</si>
  <si>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</si>
  <si>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</si>
  <si>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</si>
  <si>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параграфи 71 и 84, буква а) от МСС 37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</si>
  <si>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</si>
  <si>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</si>
  <si>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</si>
  <si>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</si>
  <si>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</si>
  <si>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</si>
  <si>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</si>
  <si>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</si>
  <si>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</si>
  <si>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</si>
  <si>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</si>
  <si>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</si>
  <si>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</si>
  <si>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</si>
  <si>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</si>
  <si>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</si>
  <si>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</si>
  <si>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</si>
  <si>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</si>
  <si>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</si>
  <si>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</si>
  <si>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</si>
  <si>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</si>
  <si>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</si>
  <si>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</si>
  <si>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</si>
  <si>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</si>
  <si>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</si>
  <si>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</si>
  <si>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</si>
  <si>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</si>
  <si>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</si>
  <si>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</si>
  <si>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</si>
  <si>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</si>
  <si>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</si>
  <si>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</si>
  <si>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</si>
  <si>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</si>
  <si>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</si>
  <si>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</si>
  <si>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</si>
  <si>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</si>
  <si>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</si>
  <si>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</si>
  <si>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</si>
  <si>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</si>
  <si>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</si>
  <si>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</si>
  <si>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</si>
  <si>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</si>
  <si>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</si>
  <si>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</si>
  <si>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</si>
  <si>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</si>
  <si>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</si>
  <si>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</si>
  <si>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</si>
  <si>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</si>
  <si>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</si>
  <si>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</si>
  <si>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</si>
  <si>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</si>
  <si>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</si>
  <si>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</si>
  <si>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</si>
  <si>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</si>
  <si>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</si>
  <si>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</si>
  <si>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</si>
  <si>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</si>
  <si>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</si>
  <si>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</si>
  <si>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</si>
  <si>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</si>
  <si>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</si>
  <si>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</si>
  <si>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</si>
  <si>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</si>
  <si>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</si>
  <si>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</si>
  <si>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</si>
  <si>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</si>
  <si>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</si>
  <si>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</si>
  <si>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</si>
  <si>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</si>
  <si>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</si>
  <si>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</si>
  <si>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</si>
  <si>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</si>
  <si>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</si>
  <si>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</si>
  <si>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</si>
  <si>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</si>
  <si>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</si>
  <si>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</si>
  <si>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</si>
  <si>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</si>
  <si>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</si>
  <si>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</si>
  <si>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</si>
  <si>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</si>
  <si>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</si>
  <si>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</si>
  <si>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</si>
  <si>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</si>
  <si>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</si>
  <si>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</si>
  <si>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</si>
  <si>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</si>
  <si>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</si>
  <si>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</si>
  <si>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</si>
  <si>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</si>
  <si>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</si>
  <si>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</si>
  <si>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</si>
  <si>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</si>
  <si>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</si>
  <si>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</si>
  <si>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</si>
  <si>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</si>
  <si>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</si>
  <si>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</si>
  <si>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</si>
  <si>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</si>
  <si>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</si>
  <si>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</si>
  <si>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</si>
  <si>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</si>
  <si>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</si>
  <si>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</si>
  <si>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</si>
  <si>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</si>
  <si>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</si>
  <si>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</si>
  <si>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</si>
  <si>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Отчитане на хеджирането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</si>
  <si>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</si>
  <si>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</si>
  <si>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</si>
  <si>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</si>
  <si>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</si>
  <si>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</si>
  <si>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</si>
  <si>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</si>
  <si>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</si>
  <si>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</si>
  <si>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</si>
  <si>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</si>
  <si>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</si>
  <si>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</si>
  <si>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</si>
  <si>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</si>
  <si>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</si>
  <si>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</si>
  <si>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</si>
  <si>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</si>
  <si>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</si>
  <si>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</si>
  <si>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</si>
  <si>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</si>
  <si>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</si>
  <si>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</si>
  <si>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</si>
  <si>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</si>
  <si>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</si>
  <si>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</si>
  <si>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</si>
  <si>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</si>
  <si>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</si>
  <si>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</si>
  <si>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</si>
  <si>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</si>
  <si>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</si>
  <si>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</si>
  <si>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</si>
  <si>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</si>
  <si>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</si>
  <si>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</si>
  <si>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</si>
  <si>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</si>
  <si>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</si>
  <si>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</si>
  <si>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</si>
  <si>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</si>
  <si>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</si>
  <si>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</si>
  <si>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</si>
  <si>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</si>
  <si>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</si>
  <si>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</si>
  <si>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</si>
  <si>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</si>
  <si>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</si>
  <si>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</si>
  <si>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</si>
  <si>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</si>
  <si>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</si>
  <si>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</si>
  <si>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</si>
  <si>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</si>
  <si>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</si>
  <si>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</si>
  <si>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</si>
  <si>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</si>
  <si>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</si>
  <si>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</si>
  <si>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</si>
  <si>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</si>
  <si>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</si>
  <si>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</si>
  <si>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</si>
  <si>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</si>
  <si>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</si>
  <si>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</si>
  <si>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</si>
  <si>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</si>
  <si>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</si>
  <si>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</si>
  <si>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</si>
  <si>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</si>
  <si>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</si>
  <si>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</si>
  <si>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</si>
  <si>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</si>
  <si>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</si>
  <si>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</si>
  <si>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</si>
  <si>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</si>
  <si>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</si>
  <si>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</si>
  <si>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</si>
  <si>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</si>
  <si>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</si>
  <si>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</si>
  <si>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</si>
  <si>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</si>
  <si>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</si>
  <si>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</si>
  <si>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</si>
  <si>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</si>
  <si>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</si>
  <si>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</si>
  <si>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</si>
  <si>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</si>
  <si>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</si>
  <si>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</si>
  <si>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</si>
  <si>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</si>
  <si>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</si>
  <si>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</si>
  <si>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</si>
  <si>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</si>
  <si>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</si>
  <si>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</si>
  <si>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</si>
  <si>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</si>
  <si>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</si>
  <si>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</si>
  <si>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</si>
  <si>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</si>
  <si>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</si>
  <si>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</si>
  <si>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</si>
  <si>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</si>
  <si>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</si>
  <si>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</si>
  <si>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</si>
  <si>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</si>
  <si>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</si>
  <si>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</si>
  <si>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</si>
  <si>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</si>
  <si>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</si>
  <si>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</si>
  <si>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</si>
  <si>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</si>
  <si>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</si>
  <si>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Обезпечения, придобити чрез влизане във владение през отчетния период [държани към отчетната дата]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</si>
  <si>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</si>
  <si>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</si>
  <si>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</si>
  <si>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</si>
  <si>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</si>
  <si>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</si>
  <si>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</si>
  <si>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</si>
  <si>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</si>
  <si>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</si>
  <si>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</si>
  <si>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</si>
  <si>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</si>
  <si>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</si>
  <si>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</si>
  <si>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</si>
  <si>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</si>
  <si>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</si>
  <si>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</si>
  <si>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</si>
  <si>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</si>
  <si>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</si>
  <si>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</si>
  <si>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</si>
  <si>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</si>
  <si>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</si>
  <si>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</si>
  <si>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</si>
  <si>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</si>
  <si>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</si>
  <si>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</si>
  <si>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</si>
  <si>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</si>
  <si>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</si>
  <si>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</si>
  <si>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</si>
  <si>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</si>
  <si>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</si>
  <si>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</si>
  <si>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</si>
  <si>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</si>
  <si>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</si>
  <si>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</si>
  <si>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</si>
  <si>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</si>
  <si>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</si>
  <si>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</si>
  <si>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</si>
  <si>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</si>
  <si>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</si>
  <si>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</si>
  <si>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</si>
  <si>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</si>
  <si>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</si>
  <si>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</si>
  <si>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</si>
  <si>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</si>
  <si>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</si>
  <si>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</si>
  <si>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</si>
  <si>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</si>
  <si>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</si>
  <si>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</si>
  <si>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</si>
  <si>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</si>
  <si>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</si>
  <si>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</si>
  <si>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</si>
  <si>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</si>
  <si>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</si>
  <si>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</si>
  <si>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</si>
  <si>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</si>
  <si>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F 13.02.1</t>
  </si>
  <si>
    <t>13.2.1</t>
  </si>
  <si>
    <t>13.3.1</t>
  </si>
  <si>
    <t>F 13.03.1</t>
  </si>
  <si>
    <t>Натрупани обезпечения, придобити чрез влизане във владение</t>
  </si>
  <si>
    <t>F 18.01</t>
  </si>
  <si>
    <t>F 18.02</t>
  </si>
  <si>
    <t>Информация за обслужваните и необслужваните експозиции</t>
  </si>
  <si>
    <t>Входящи и изходящи потоци на необслужвани експозиции - кредити и аванси по сектор на контрагентите</t>
  </si>
  <si>
    <t>Кредити за търговски недвижими имоти (ТНИ) и допълнителна информация за кредити, обезпечени с недвижим имот</t>
  </si>
  <si>
    <t>F_18.01</t>
  </si>
  <si>
    <t>F_18.02</t>
  </si>
  <si>
    <t>F_18.03</t>
  </si>
  <si>
    <t>F_13.02.1</t>
  </si>
  <si>
    <t>F_13.03.1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</si>
  <si>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</si>
  <si>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</si>
  <si>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</si>
  <si>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</si>
  <si>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</si>
  <si>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</si>
  <si>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</si>
  <si>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</si>
  <si>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</si>
  <si>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</si>
  <si>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</si>
  <si>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</si>
  <si>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</si>
  <si>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</si>
  <si>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</si>
  <si>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</si>
  <si>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</si>
  <si>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</si>
  <si>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</si>
  <si>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</si>
  <si>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</si>
  <si>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</si>
  <si>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</si>
  <si>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</si>
  <si>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</si>
  <si>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</si>
  <si>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</si>
  <si>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</si>
  <si>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</si>
  <si>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</si>
  <si>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</si>
  <si>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</si>
  <si>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</si>
  <si>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</si>
  <si>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</si>
  <si>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</si>
  <si>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</si>
  <si>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</si>
  <si>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</si>
  <si>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</si>
  <si>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</si>
  <si>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</si>
  <si>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</si>
  <si>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</si>
  <si>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</si>
  <si>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</si>
  <si>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</si>
  <si>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</si>
  <si>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</si>
  <si>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</si>
  <si>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</si>
  <si>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</si>
  <si>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</si>
  <si>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</si>
  <si>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</si>
  <si>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</si>
  <si>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</si>
  <si>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</si>
  <si>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</si>
  <si>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</si>
  <si>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</si>
  <si>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</si>
  <si>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</si>
  <si>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</si>
  <si>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</si>
  <si>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</si>
  <si>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</si>
  <si>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</si>
  <si>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</si>
  <si>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</si>
  <si>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</si>
  <si>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</si>
  <si>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</si>
  <si>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</si>
  <si>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</si>
  <si>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</si>
  <si>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</si>
  <si>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</si>
  <si>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</si>
  <si>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</si>
  <si>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</si>
  <si>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</si>
  <si>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</si>
  <si>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</si>
  <si>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</si>
  <si>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</si>
  <si>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</si>
  <si>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</si>
  <si>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</si>
  <si>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</si>
  <si>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</si>
  <si>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</si>
  <si>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</si>
  <si>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</si>
  <si>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</si>
  <si>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</si>
  <si>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</si>
  <si>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</si>
  <si>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</si>
  <si>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</si>
  <si>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</si>
  <si>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</si>
  <si>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</si>
  <si>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</si>
  <si>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</si>
  <si>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</si>
  <si>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</si>
  <si>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</si>
  <si>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</si>
  <si>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</si>
  <si>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</si>
  <si>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</si>
  <si>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</si>
  <si>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</si>
  <si>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</si>
  <si>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</si>
  <si>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</si>
  <si>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</si>
  <si>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</si>
  <si>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</si>
  <si>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</si>
  <si>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</si>
  <si>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</si>
  <si>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</si>
  <si>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</si>
  <si>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</si>
  <si>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</si>
  <si>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</si>
  <si>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</si>
  <si>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</si>
  <si>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</si>
  <si>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</si>
  <si>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</si>
  <si>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</si>
  <si>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</si>
  <si>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</si>
  <si>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</si>
  <si>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</si>
  <si>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</si>
  <si>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</si>
  <si>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</si>
  <si>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</si>
  <si>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</si>
  <si>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</si>
  <si>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</si>
  <si>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</si>
  <si>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</si>
  <si>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</si>
  <si>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</si>
  <si>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</si>
  <si>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</si>
  <si>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</si>
  <si>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</si>
  <si>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</si>
  <si>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</si>
  <si>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</si>
  <si>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</si>
  <si>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</si>
  <si>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</si>
  <si>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</si>
  <si>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</si>
  <si>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</si>
  <si>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</si>
  <si>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</si>
  <si>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</si>
  <si>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</si>
  <si>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</si>
  <si>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</si>
  <si>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</si>
  <si>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</si>
  <si>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</si>
  <si>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</si>
  <si>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</si>
  <si>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</si>
  <si>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</si>
  <si>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</si>
  <si>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</si>
  <si>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</si>
  <si>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</si>
  <si>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CECB9790</t>
  </si>
  <si>
    <t>Централна кооперативна банка АД</t>
  </si>
  <si>
    <t>индивидуална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</si>
</sst>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7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Verdana"/>
      <family val="2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u/>
      <sz val="8"/>
      <color theme="0" tint="-0.249977111117893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9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2" fillId="7" borderId="1" applyNumberFormat="0" applyAlignment="0" applyProtection="0"/>
    <xf numFmtId="0" fontId="27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0" fillId="0" borderId="3" applyNumberFormat="0" applyFill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29" fillId="21" borderId="2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1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5" fillId="22" borderId="7" applyNumberFormat="0" applyFont="0" applyBorder="0" applyProtection="0">
      <alignment horizontal="center" vertical="center"/>
    </xf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5" fillId="23" borderId="7" applyFont="0" applyProtection="0">
      <alignment horizontal="right" vertical="center"/>
    </xf>
    <xf numFmtId="0" fontId="5" fillId="23" borderId="8" applyNumberFormat="0" applyFont="0" applyBorder="0" applyProtection="0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0" fillId="0" borderId="3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5" fillId="24" borderId="7" applyFont="0">
      <alignment horizontal="right" vertical="center"/>
      <protection locked="0"/>
    </xf>
    <xf numFmtId="0" fontId="5" fillId="25" borderId="9" applyNumberFormat="0" applyFont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4" borderId="0" applyNumberFormat="0" applyBorder="0" applyAlignment="0" applyProtection="0"/>
    <xf numFmtId="0" fontId="34" fillId="20" borderId="10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36" fillId="0" borderId="0" applyNumberFormat="0" applyFill="0" applyBorder="0" applyAlignment="0" applyProtection="0"/>
    <xf numFmtId="165" fontId="6" fillId="0" borderId="0" applyFill="0" applyBorder="0" applyAlignment="0" applyProtection="0"/>
    <xf numFmtId="165" fontId="5" fillId="0" borderId="0" applyFill="0" applyBorder="0" applyAlignment="0" applyProtection="0"/>
    <xf numFmtId="164" fontId="40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20" fillId="26" borderId="0" applyNumberFormat="0" applyBorder="0" applyAlignment="0" applyProtection="0"/>
    <xf numFmtId="0" fontId="5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6" fillId="0" borderId="0"/>
    <xf numFmtId="0" fontId="2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46" fillId="0" borderId="0"/>
    <xf numFmtId="0" fontId="40" fillId="0" borderId="0"/>
    <xf numFmtId="0" fontId="5" fillId="0" borderId="0"/>
    <xf numFmtId="0" fontId="3" fillId="0" borderId="0"/>
    <xf numFmtId="0" fontId="47" fillId="0" borderId="0"/>
    <xf numFmtId="0" fontId="45" fillId="0" borderId="0"/>
    <xf numFmtId="0" fontId="5" fillId="0" borderId="0"/>
    <xf numFmtId="0" fontId="5" fillId="0" borderId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43" fillId="0" borderId="11" applyNumberFormat="0" applyFill="0" applyAlignment="0" applyProtection="0"/>
    <xf numFmtId="0" fontId="21" fillId="20" borderId="10" applyNumberFormat="0" applyAlignment="0" applyProtection="0"/>
    <xf numFmtId="0" fontId="21" fillId="20" borderId="1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3" borderId="0" applyNumberFormat="0" applyBorder="0" applyAlignment="0" applyProtection="0"/>
    <xf numFmtId="0" fontId="34" fillId="20" borderId="10" applyNumberFormat="0" applyAlignment="0" applyProtection="0"/>
    <xf numFmtId="0" fontId="44" fillId="26" borderId="0" applyNumberFormat="0" applyBorder="0" applyAlignment="0" applyProtection="0"/>
    <xf numFmtId="3" fontId="5" fillId="27" borderId="7" applyFont="0">
      <alignment horizontal="right" vertical="center"/>
    </xf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28" fillId="20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3" fontId="5" fillId="31" borderId="7" applyFont="0">
      <alignment horizontal="right" vertical="center"/>
      <protection locked="0"/>
    </xf>
    <xf numFmtId="0" fontId="48" fillId="0" borderId="0" applyNumberFormat="0" applyFill="0" applyBorder="0" applyAlignment="0" applyProtection="0"/>
    <xf numFmtId="0" fontId="49" fillId="0" borderId="0"/>
    <xf numFmtId="0" fontId="45" fillId="0" borderId="0"/>
    <xf numFmtId="0" fontId="58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2" fillId="0" borderId="0"/>
    <xf numFmtId="0" fontId="73" fillId="0" borderId="0"/>
    <xf numFmtId="0" fontId="45" fillId="0" borderId="0"/>
    <xf numFmtId="0" fontId="45" fillId="0" borderId="0"/>
    <xf numFmtId="0" fontId="1" fillId="0" borderId="0"/>
  </cellStyleXfs>
  <cellXfs count="209">
    <xf numFmtId="0" fontId="0" fillId="0" borderId="0" xfId="0"/>
    <xf numFmtId="0" fontId="50" fillId="0" borderId="0" xfId="0" applyFont="1"/>
    <xf numFmtId="0" fontId="53" fillId="0" borderId="0" xfId="0" applyFont="1"/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182" applyFont="1"/>
    <xf numFmtId="0" fontId="53" fillId="0" borderId="0" xfId="0" applyFont="1" applyAlignment="1">
      <alignment vertical="center"/>
    </xf>
    <xf numFmtId="0" fontId="53" fillId="0" borderId="17" xfId="0" applyFont="1" applyBorder="1" applyAlignment="1">
      <alignment vertical="center"/>
    </xf>
    <xf numFmtId="0" fontId="50" fillId="0" borderId="17" xfId="0" applyFont="1" applyBorder="1" applyAlignment="1">
      <alignment horizontal="center" vertical="center"/>
    </xf>
    <xf numFmtId="0" fontId="53" fillId="0" borderId="21" xfId="0" applyFont="1" applyBorder="1" applyAlignment="1">
      <alignment vertical="center"/>
    </xf>
    <xf numFmtId="0" fontId="50" fillId="0" borderId="17" xfId="0" applyFont="1" applyBorder="1"/>
    <xf numFmtId="0" fontId="50" fillId="29" borderId="26" xfId="0" applyFont="1" applyFill="1" applyBorder="1" applyAlignment="1">
      <alignment vertical="center"/>
    </xf>
    <xf numFmtId="0" fontId="50" fillId="29" borderId="27" xfId="0" applyFont="1" applyFill="1" applyBorder="1" applyAlignment="1">
      <alignment vertical="center"/>
    </xf>
    <xf numFmtId="0" fontId="53" fillId="0" borderId="0" xfId="0" applyFont="1" applyAlignment="1">
      <alignment horizontal="center"/>
    </xf>
    <xf numFmtId="0" fontId="51" fillId="0" borderId="0" xfId="0" applyFont="1"/>
    <xf numFmtId="0" fontId="50" fillId="0" borderId="21" xfId="0" applyFont="1" applyBorder="1" applyAlignment="1">
      <alignment horizontal="center"/>
    </xf>
    <xf numFmtId="0" fontId="52" fillId="29" borderId="0" xfId="0" applyFont="1" applyFill="1" applyAlignment="1">
      <alignment horizontal="left" vertical="center" wrapText="1"/>
    </xf>
    <xf numFmtId="0" fontId="50" fillId="29" borderId="19" xfId="0" applyFont="1" applyFill="1" applyBorder="1" applyAlignment="1">
      <alignment horizontal="center" textRotation="90" wrapText="1"/>
    </xf>
    <xf numFmtId="0" fontId="52" fillId="29" borderId="17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textRotation="90" wrapText="1"/>
    </xf>
    <xf numFmtId="0" fontId="52" fillId="29" borderId="7" xfId="182" applyFont="1" applyFill="1" applyBorder="1" applyAlignment="1">
      <alignment horizontal="center" vertical="center" wrapText="1"/>
    </xf>
    <xf numFmtId="0" fontId="50" fillId="0" borderId="20" xfId="182" applyFont="1" applyBorder="1" applyAlignment="1">
      <alignment horizontal="left" vertical="center" wrapText="1"/>
    </xf>
    <xf numFmtId="0" fontId="52" fillId="29" borderId="25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vertical="center" textRotation="90" wrapText="1"/>
    </xf>
    <xf numFmtId="0" fontId="52" fillId="0" borderId="17" xfId="0" applyFont="1" applyBorder="1" applyAlignment="1">
      <alignment horizontal="left" vertical="center"/>
    </xf>
    <xf numFmtId="0" fontId="53" fillId="29" borderId="18" xfId="0" applyFont="1" applyFill="1" applyBorder="1" applyAlignment="1">
      <alignment horizontal="center" textRotation="90" wrapText="1"/>
    </xf>
    <xf numFmtId="0" fontId="53" fillId="29" borderId="19" xfId="0" applyFont="1" applyFill="1" applyBorder="1" applyAlignment="1">
      <alignment horizontal="center" textRotation="90" wrapText="1"/>
    </xf>
    <xf numFmtId="0" fontId="52" fillId="29" borderId="7" xfId="182" applyFont="1" applyFill="1" applyBorder="1" applyAlignment="1">
      <alignment vertical="center"/>
    </xf>
    <xf numFmtId="0" fontId="52" fillId="29" borderId="7" xfId="182" applyFont="1" applyFill="1" applyBorder="1"/>
    <xf numFmtId="0" fontId="50" fillId="0" borderId="22" xfId="182" applyFont="1" applyBorder="1" applyAlignment="1">
      <alignment horizontal="center" vertical="center"/>
    </xf>
    <xf numFmtId="0" fontId="52" fillId="0" borderId="19" xfId="182" applyFont="1" applyBorder="1" applyAlignment="1">
      <alignment horizontal="left" vertical="center"/>
    </xf>
    <xf numFmtId="0" fontId="50" fillId="0" borderId="19" xfId="182" applyFont="1" applyBorder="1" applyAlignment="1">
      <alignment horizontal="center" vertical="center"/>
    </xf>
    <xf numFmtId="0" fontId="50" fillId="0" borderId="19" xfId="182" applyFont="1" applyBorder="1" applyAlignment="1">
      <alignment horizontal="left" vertical="center"/>
    </xf>
    <xf numFmtId="0" fontId="52" fillId="0" borderId="20" xfId="182" applyFont="1" applyBorder="1" applyAlignment="1">
      <alignment horizontal="left" vertical="center"/>
    </xf>
    <xf numFmtId="0" fontId="50" fillId="0" borderId="19" xfId="182" applyFont="1" applyBorder="1" applyAlignment="1">
      <alignment horizontal="left" vertical="center" wrapText="1"/>
    </xf>
    <xf numFmtId="0" fontId="50" fillId="0" borderId="20" xfId="182" applyFont="1" applyBorder="1" applyAlignment="1">
      <alignment horizontal="left" vertical="center"/>
    </xf>
    <xf numFmtId="0" fontId="50" fillId="0" borderId="0" xfId="182" applyFont="1" applyAlignment="1">
      <alignment horizontal="left" vertical="center"/>
    </xf>
    <xf numFmtId="0" fontId="50" fillId="29" borderId="7" xfId="182" applyFont="1" applyFill="1" applyBorder="1" applyAlignment="1">
      <alignment horizontal="center" vertical="center"/>
    </xf>
    <xf numFmtId="0" fontId="52" fillId="0" borderId="0" xfId="182" applyFont="1" applyAlignment="1">
      <alignment horizontal="left" vertical="center"/>
    </xf>
    <xf numFmtId="0" fontId="50" fillId="0" borderId="18" xfId="182" applyFont="1" applyBorder="1" applyAlignment="1">
      <alignment horizontal="center" vertical="center"/>
    </xf>
    <xf numFmtId="0" fontId="52" fillId="0" borderId="25" xfId="182" applyFont="1" applyBorder="1" applyAlignment="1">
      <alignment horizontal="left" vertical="center"/>
    </xf>
    <xf numFmtId="0" fontId="52" fillId="29" borderId="7" xfId="238" applyFont="1" applyFill="1" applyBorder="1" applyAlignment="1">
      <alignment horizontal="center" vertical="center" wrapText="1"/>
    </xf>
    <xf numFmtId="0" fontId="50" fillId="0" borderId="0" xfId="182" applyFont="1" applyAlignment="1">
      <alignment horizontal="center" vertical="center"/>
    </xf>
    <xf numFmtId="0" fontId="52" fillId="0" borderId="0" xfId="182" applyFont="1" applyAlignment="1">
      <alignment horizontal="center" vertical="center"/>
    </xf>
    <xf numFmtId="0" fontId="50" fillId="0" borderId="24" xfId="182" applyFont="1" applyBorder="1" applyAlignment="1">
      <alignment horizontal="left" vertical="center"/>
    </xf>
    <xf numFmtId="0" fontId="54" fillId="29" borderId="22" xfId="0" applyFont="1" applyFill="1" applyBorder="1" applyAlignment="1">
      <alignment horizontal="center" wrapText="1"/>
    </xf>
    <xf numFmtId="0" fontId="59" fillId="27" borderId="0" xfId="180" applyFont="1" applyFill="1" applyAlignment="1">
      <alignment vertical="center"/>
    </xf>
    <xf numFmtId="0" fontId="60" fillId="27" borderId="0" xfId="141" applyFont="1" applyFill="1" applyBorder="1" applyAlignment="1"/>
    <xf numFmtId="0" fontId="61" fillId="0" borderId="0" xfId="182" applyFont="1" applyAlignment="1">
      <alignment horizontal="left" vertical="center"/>
    </xf>
    <xf numFmtId="0" fontId="62" fillId="28" borderId="17" xfId="0" applyFont="1" applyFill="1" applyBorder="1" applyAlignment="1">
      <alignment wrapText="1"/>
    </xf>
    <xf numFmtId="0" fontId="63" fillId="30" borderId="17" xfId="0" applyFont="1" applyFill="1" applyBorder="1" applyAlignment="1">
      <alignment horizontal="left"/>
    </xf>
    <xf numFmtId="0" fontId="64" fillId="28" borderId="17" xfId="0" applyFont="1" applyFill="1" applyBorder="1" applyAlignment="1">
      <alignment horizontal="left"/>
    </xf>
    <xf numFmtId="0" fontId="64" fillId="0" borderId="0" xfId="182" applyFont="1" applyAlignment="1">
      <alignment horizontal="left" vertical="center"/>
    </xf>
    <xf numFmtId="14" fontId="63" fillId="30" borderId="17" xfId="0" applyNumberFormat="1" applyFont="1" applyFill="1" applyBorder="1" applyAlignment="1">
      <alignment horizontal="left"/>
    </xf>
    <xf numFmtId="49" fontId="64" fillId="28" borderId="0" xfId="201" applyNumberFormat="1" applyFont="1" applyFill="1" applyAlignment="1">
      <alignment horizontal="center" vertical="center"/>
    </xf>
    <xf numFmtId="49" fontId="63" fillId="30" borderId="17" xfId="0" applyNumberFormat="1" applyFont="1" applyFill="1" applyBorder="1" applyAlignment="1">
      <alignment horizontal="left"/>
    </xf>
    <xf numFmtId="0" fontId="64" fillId="28" borderId="29" xfId="218" applyFont="1" applyFill="1" applyBorder="1" applyAlignment="1">
      <alignment horizontal="left" vertical="top" wrapText="1"/>
    </xf>
    <xf numFmtId="0" fontId="64" fillId="28" borderId="29" xfId="218" applyFont="1" applyFill="1" applyBorder="1" applyAlignment="1">
      <alignment horizontal="left" vertical="top"/>
    </xf>
    <xf numFmtId="0" fontId="64" fillId="28" borderId="0" xfId="218" applyFont="1" applyFill="1" applyAlignment="1">
      <alignment horizontal="left" vertical="top"/>
    </xf>
    <xf numFmtId="0" fontId="64" fillId="0" borderId="0" xfId="0" applyFont="1"/>
    <xf numFmtId="0" fontId="62" fillId="28" borderId="17" xfId="0" applyFont="1" applyFill="1" applyBorder="1" applyAlignment="1">
      <alignment horizontal="right" wrapText="1"/>
    </xf>
    <xf numFmtId="0" fontId="62" fillId="28" borderId="17" xfId="0" applyFont="1" applyFill="1" applyBorder="1" applyAlignment="1">
      <alignment horizontal="left"/>
    </xf>
    <xf numFmtId="0" fontId="62" fillId="28" borderId="17" xfId="0" applyFont="1" applyFill="1" applyBorder="1" applyAlignment="1">
      <alignment horizontal="left" wrapText="1"/>
    </xf>
    <xf numFmtId="0" fontId="64" fillId="0" borderId="0" xfId="182" applyFont="1"/>
    <xf numFmtId="0" fontId="64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64" fillId="0" borderId="0" xfId="0" applyFont="1" applyAlignment="1">
      <alignment horizontal="center"/>
    </xf>
    <xf numFmtId="0" fontId="66" fillId="28" borderId="17" xfId="0" applyFont="1" applyFill="1" applyBorder="1" applyAlignment="1">
      <alignment wrapText="1"/>
    </xf>
    <xf numFmtId="0" fontId="67" fillId="28" borderId="29" xfId="218" applyFont="1" applyFill="1" applyBorder="1" applyAlignment="1">
      <alignment horizontal="left" vertical="top" wrapText="1"/>
    </xf>
    <xf numFmtId="0" fontId="52" fillId="29" borderId="7" xfId="0" applyFont="1" applyFill="1" applyBorder="1" applyAlignment="1">
      <alignment horizontal="center" vertical="center" wrapText="1"/>
    </xf>
    <xf numFmtId="0" fontId="53" fillId="0" borderId="12" xfId="0" applyFont="1" applyBorder="1" applyAlignment="1">
      <alignment vertical="center" wrapText="1"/>
    </xf>
    <xf numFmtId="0" fontId="52" fillId="0" borderId="0" xfId="0" applyFont="1" applyAlignment="1">
      <alignment horizontal="left" vertical="top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4" fillId="29" borderId="22" xfId="0" applyFont="1" applyFill="1" applyBorder="1" applyAlignment="1">
      <alignment horizontal="center" vertical="center" wrapText="1"/>
    </xf>
    <xf numFmtId="0" fontId="54" fillId="29" borderId="19" xfId="0" applyFont="1" applyFill="1" applyBorder="1" applyAlignment="1">
      <alignment horizontal="center" vertical="center" wrapText="1"/>
    </xf>
    <xf numFmtId="0" fontId="54" fillId="29" borderId="18" xfId="0" applyFont="1" applyFill="1" applyBorder="1" applyAlignment="1">
      <alignment horizontal="center" vertical="center" wrapText="1"/>
    </xf>
    <xf numFmtId="0" fontId="52" fillId="29" borderId="23" xfId="0" applyFont="1" applyFill="1" applyBorder="1" applyAlignment="1">
      <alignment horizontal="center" vertical="center" wrapText="1"/>
    </xf>
    <xf numFmtId="0" fontId="52" fillId="29" borderId="21" xfId="0" applyFont="1" applyFill="1" applyBorder="1" applyAlignment="1">
      <alignment horizontal="left" vertical="center" wrapText="1"/>
    </xf>
    <xf numFmtId="0" fontId="52" fillId="29" borderId="24" xfId="0" applyFont="1" applyFill="1" applyBorder="1" applyAlignment="1">
      <alignment horizontal="left" vertical="center" wrapText="1"/>
    </xf>
    <xf numFmtId="0" fontId="52" fillId="29" borderId="22" xfId="0" applyFont="1" applyFill="1" applyBorder="1" applyAlignment="1">
      <alignment horizontal="center" vertical="center" wrapText="1"/>
    </xf>
    <xf numFmtId="0" fontId="53" fillId="29" borderId="7" xfId="0" applyFont="1" applyFill="1" applyBorder="1" applyAlignment="1">
      <alignment horizontal="center" vertical="center" wrapText="1"/>
    </xf>
    <xf numFmtId="0" fontId="50" fillId="29" borderId="7" xfId="0" quotePrefix="1" applyFont="1" applyFill="1" applyBorder="1" applyAlignment="1">
      <alignment horizontal="center" vertical="center" wrapText="1"/>
    </xf>
    <xf numFmtId="0" fontId="52" fillId="28" borderId="14" xfId="0" applyFont="1" applyFill="1" applyBorder="1" applyAlignment="1">
      <alignment horizontal="left" vertical="center" wrapText="1"/>
    </xf>
    <xf numFmtId="0" fontId="53" fillId="0" borderId="14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 indent="1"/>
    </xf>
    <xf numFmtId="0" fontId="53" fillId="0" borderId="16" xfId="0" applyFont="1" applyBorder="1" applyAlignment="1">
      <alignment horizontal="left" vertical="center" wrapText="1"/>
    </xf>
    <xf numFmtId="0" fontId="50" fillId="28" borderId="13" xfId="0" applyFont="1" applyFill="1" applyBorder="1" applyAlignment="1">
      <alignment horizontal="left" vertical="center" wrapText="1" indent="1"/>
    </xf>
    <xf numFmtId="0" fontId="53" fillId="0" borderId="12" xfId="0" applyFont="1" applyBorder="1" applyAlignment="1">
      <alignment horizontal="left" vertical="center" wrapText="1"/>
    </xf>
    <xf numFmtId="0" fontId="50" fillId="28" borderId="19" xfId="0" applyFont="1" applyFill="1" applyBorder="1" applyAlignment="1">
      <alignment horizontal="center" vertical="center" wrapText="1"/>
    </xf>
    <xf numFmtId="0" fontId="50" fillId="28" borderId="13" xfId="0" applyFont="1" applyFill="1" applyBorder="1" applyAlignment="1">
      <alignment horizontal="center" vertical="center" wrapText="1"/>
    </xf>
    <xf numFmtId="0" fontId="52" fillId="28" borderId="12" xfId="0" applyFont="1" applyFill="1" applyBorder="1" applyAlignment="1">
      <alignment horizontal="left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28" borderId="12" xfId="0" applyFont="1" applyFill="1" applyBorder="1" applyAlignment="1">
      <alignment horizontal="left" vertical="center" wrapText="1" indent="1"/>
    </xf>
    <xf numFmtId="0" fontId="52" fillId="0" borderId="12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left" vertical="center" wrapText="1" indent="1"/>
    </xf>
    <xf numFmtId="0" fontId="50" fillId="28" borderId="12" xfId="0" applyFont="1" applyFill="1" applyBorder="1" applyAlignment="1">
      <alignment horizontal="center" vertical="center" wrapText="1"/>
    </xf>
    <xf numFmtId="0" fontId="56" fillId="0" borderId="12" xfId="0" applyFont="1" applyBorder="1" applyAlignment="1">
      <alignment horizontal="left" vertical="center" wrapText="1"/>
    </xf>
    <xf numFmtId="0" fontId="57" fillId="0" borderId="12" xfId="0" applyFont="1" applyBorder="1" applyAlignment="1">
      <alignment horizontal="center" vertical="center" wrapText="1"/>
    </xf>
    <xf numFmtId="0" fontId="52" fillId="28" borderId="13" xfId="0" applyFont="1" applyFill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wrapText="1"/>
    </xf>
    <xf numFmtId="0" fontId="50" fillId="0" borderId="7" xfId="0" applyFont="1" applyBorder="1" applyAlignment="1">
      <alignment horizontal="center" vertical="center" wrapText="1"/>
    </xf>
    <xf numFmtId="0" fontId="53" fillId="0" borderId="7" xfId="0" applyFont="1" applyBorder="1" applyAlignment="1">
      <alignment vertical="center" wrapText="1"/>
    </xf>
    <xf numFmtId="0" fontId="52" fillId="0" borderId="16" xfId="0" applyFont="1" applyBorder="1" applyAlignment="1">
      <alignment horizontal="left" vertical="center" wrapText="1"/>
    </xf>
    <xf numFmtId="0" fontId="53" fillId="0" borderId="14" xfId="0" applyFont="1" applyBorder="1" applyAlignment="1">
      <alignment vertical="center" wrapText="1"/>
    </xf>
    <xf numFmtId="0" fontId="53" fillId="0" borderId="15" xfId="0" applyFont="1" applyBorder="1" applyAlignment="1">
      <alignment vertical="center" wrapText="1"/>
    </xf>
    <xf numFmtId="0" fontId="53" fillId="0" borderId="16" xfId="0" applyFont="1" applyBorder="1" applyAlignment="1">
      <alignment vertical="center" wrapText="1"/>
    </xf>
    <xf numFmtId="0" fontId="53" fillId="0" borderId="13" xfId="0" applyFont="1" applyBorder="1" applyAlignment="1">
      <alignment vertical="center" wrapText="1"/>
    </xf>
    <xf numFmtId="0" fontId="53" fillId="0" borderId="12" xfId="182" applyFont="1" applyBorder="1" applyAlignment="1">
      <alignment horizontal="left" vertical="center" wrapText="1"/>
    </xf>
    <xf numFmtId="0" fontId="53" fillId="0" borderId="15" xfId="0" applyFont="1" applyBorder="1" applyAlignment="1">
      <alignment horizontal="left" vertical="center" wrapText="1"/>
    </xf>
    <xf numFmtId="0" fontId="52" fillId="28" borderId="12" xfId="0" applyFont="1" applyFill="1" applyBorder="1" applyAlignment="1">
      <alignment vertical="center" wrapText="1"/>
    </xf>
    <xf numFmtId="0" fontId="52" fillId="28" borderId="16" xfId="0" applyFont="1" applyFill="1" applyBorder="1" applyAlignment="1">
      <alignment horizontal="left" vertical="center" wrapText="1"/>
    </xf>
    <xf numFmtId="0" fontId="50" fillId="29" borderId="24" xfId="0" quotePrefix="1" applyFont="1" applyFill="1" applyBorder="1" applyAlignment="1">
      <alignment horizontal="center" vertical="center" wrapText="1"/>
    </xf>
    <xf numFmtId="0" fontId="53" fillId="0" borderId="13" xfId="0" applyFont="1" applyBorder="1" applyAlignment="1">
      <alignment horizontal="left" vertical="center" wrapText="1"/>
    </xf>
    <xf numFmtId="0" fontId="53" fillId="28" borderId="12" xfId="0" applyFont="1" applyFill="1" applyBorder="1" applyAlignment="1">
      <alignment horizontal="left" vertical="center" wrapText="1" indent="2"/>
    </xf>
    <xf numFmtId="0" fontId="52" fillId="0" borderId="12" xfId="0" applyFont="1" applyBorder="1" applyAlignment="1">
      <alignment vertical="center" wrapText="1"/>
    </xf>
    <xf numFmtId="0" fontId="52" fillId="0" borderId="7" xfId="0" applyFont="1" applyBorder="1" applyAlignment="1">
      <alignment vertical="center" wrapText="1"/>
    </xf>
    <xf numFmtId="0" fontId="53" fillId="0" borderId="12" xfId="0" applyFont="1" applyBorder="1" applyAlignment="1">
      <alignment horizontal="left" vertical="center" wrapText="1" indent="2"/>
    </xf>
    <xf numFmtId="0" fontId="52" fillId="0" borderId="14" xfId="0" applyFont="1" applyBorder="1" applyAlignment="1">
      <alignment horizontal="justify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left" vertical="center" wrapText="1"/>
    </xf>
    <xf numFmtId="0" fontId="52" fillId="0" borderId="12" xfId="0" applyFont="1" applyBorder="1" applyAlignment="1">
      <alignment horizontal="justify" vertical="center" wrapText="1"/>
    </xf>
    <xf numFmtId="0" fontId="50" fillId="28" borderId="12" xfId="0" applyFont="1" applyFill="1" applyBorder="1" applyAlignment="1">
      <alignment horizontal="left" vertical="center" wrapText="1"/>
    </xf>
    <xf numFmtId="0" fontId="65" fillId="0" borderId="12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justify" vertical="center" wrapText="1"/>
    </xf>
    <xf numFmtId="0" fontId="52" fillId="0" borderId="7" xfId="0" applyFont="1" applyBorder="1" applyAlignment="1">
      <alignment horizontal="justify" vertical="center" wrapText="1"/>
    </xf>
    <xf numFmtId="0" fontId="52" fillId="0" borderId="16" xfId="0" applyFont="1" applyBorder="1" applyAlignment="1">
      <alignment horizontal="justify" vertical="center" wrapText="1"/>
    </xf>
    <xf numFmtId="0" fontId="50" fillId="0" borderId="12" xfId="0" applyFont="1" applyBorder="1" applyAlignment="1">
      <alignment horizontal="justify" vertical="center" wrapText="1"/>
    </xf>
    <xf numFmtId="0" fontId="50" fillId="0" borderId="19" xfId="0" applyFont="1" applyBorder="1" applyAlignment="1">
      <alignment horizontal="center" vertical="center" wrapText="1"/>
    </xf>
    <xf numFmtId="0" fontId="53" fillId="0" borderId="19" xfId="0" applyFont="1" applyBorder="1" applyAlignment="1">
      <alignment vertical="center" wrapText="1"/>
    </xf>
    <xf numFmtId="0" fontId="52" fillId="0" borderId="15" xfId="0" applyFont="1" applyBorder="1" applyAlignment="1">
      <alignment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left" vertical="center" wrapText="1"/>
    </xf>
    <xf numFmtId="0" fontId="50" fillId="0" borderId="15" xfId="0" applyFont="1" applyBorder="1" applyAlignment="1">
      <alignment horizontal="left" vertical="center" wrapText="1"/>
    </xf>
    <xf numFmtId="0" fontId="53" fillId="0" borderId="12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left" vertical="center" wrapText="1" indent="4"/>
    </xf>
    <xf numFmtId="0" fontId="50" fillId="28" borderId="16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 wrapText="1" indent="1"/>
    </xf>
    <xf numFmtId="0" fontId="52" fillId="0" borderId="0" xfId="0" applyFont="1" applyAlignment="1">
      <alignment horizontal="justify"/>
    </xf>
    <xf numFmtId="0" fontId="52" fillId="0" borderId="13" xfId="0" applyFont="1" applyBorder="1" applyAlignment="1">
      <alignment horizontal="left" vertical="center" wrapText="1"/>
    </xf>
    <xf numFmtId="0" fontId="59" fillId="0" borderId="0" xfId="0" applyFont="1" applyAlignment="1">
      <alignment shrinkToFit="1"/>
    </xf>
    <xf numFmtId="0" fontId="59" fillId="0" borderId="0" xfId="0" applyFont="1"/>
    <xf numFmtId="0" fontId="68" fillId="0" borderId="0" xfId="0" applyFont="1"/>
    <xf numFmtId="0" fontId="71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69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70" fillId="27" borderId="0" xfId="180" applyFont="1" applyFill="1" applyAlignment="1">
      <alignment vertical="center"/>
    </xf>
    <xf numFmtId="0" fontId="69" fillId="27" borderId="0" xfId="141" applyFont="1" applyFill="1" applyBorder="1" applyAlignment="1"/>
    <xf numFmtId="3" fontId="50" fillId="0" borderId="0" xfId="0" applyNumberFormat="1" applyFont="1"/>
    <xf numFmtId="0" fontId="54" fillId="30" borderId="7" xfId="0" applyFont="1" applyFill="1" applyBorder="1" applyAlignment="1">
      <alignment horizontal="left"/>
    </xf>
    <xf numFmtId="0" fontId="50" fillId="28" borderId="7" xfId="0" applyFont="1" applyFill="1" applyBorder="1" applyAlignment="1">
      <alignment horizontal="left"/>
    </xf>
    <xf numFmtId="14" fontId="54" fillId="30" borderId="7" xfId="0" applyNumberFormat="1" applyFont="1" applyFill="1" applyBorder="1" applyAlignment="1">
      <alignment horizontal="left"/>
    </xf>
    <xf numFmtId="49" fontId="63" fillId="30" borderId="7" xfId="0" applyNumberFormat="1" applyFont="1" applyFill="1" applyBorder="1" applyAlignment="1">
      <alignment horizontal="left"/>
    </xf>
    <xf numFmtId="3" fontId="50" fillId="0" borderId="0" xfId="0" applyNumberFormat="1" applyFont="1" applyAlignment="1">
      <alignment vertical="center"/>
    </xf>
    <xf numFmtId="49" fontId="50" fillId="0" borderId="19" xfId="182" applyNumberFormat="1" applyFont="1" applyBorder="1" applyAlignment="1">
      <alignment horizontal="center" vertical="center"/>
    </xf>
    <xf numFmtId="0" fontId="52" fillId="28" borderId="12" xfId="0" applyFont="1" applyFill="1" applyBorder="1" applyAlignment="1">
      <alignment horizontal="justify" vertical="center" wrapText="1"/>
    </xf>
    <xf numFmtId="3" fontId="50" fillId="0" borderId="0" xfId="0" applyNumberFormat="1" applyFont="1" applyAlignment="1">
      <alignment horizontal="center"/>
    </xf>
    <xf numFmtId="4" fontId="50" fillId="0" borderId="0" xfId="0" applyNumberFormat="1" applyFont="1"/>
    <xf numFmtId="3" fontId="52" fillId="0" borderId="16" xfId="0" applyNumberFormat="1" applyFont="1" applyFill="1" applyBorder="1" applyAlignment="1"/>
    <xf numFmtId="3" fontId="50" fillId="0" borderId="16" xfId="0" applyNumberFormat="1" applyFont="1" applyFill="1" applyBorder="1" applyAlignment="1"/>
    <xf numFmtId="3" fontId="50" fillId="28" borderId="16" xfId="0" applyNumberFormat="1" applyFont="1" applyFill="1" applyBorder="1" applyAlignment="1"/>
    <xf numFmtId="3" fontId="52" fillId="0" borderId="7" xfId="0" applyNumberFormat="1" applyFont="1" applyFill="1" applyBorder="1" applyAlignment="1"/>
    <xf numFmtId="3" fontId="50" fillId="0" borderId="12" xfId="0" applyNumberFormat="1" applyFont="1" applyFill="1" applyBorder="1" applyAlignment="1"/>
    <xf numFmtId="3" fontId="52" fillId="0" borderId="12" xfId="0" applyNumberFormat="1" applyFont="1" applyFill="1" applyBorder="1" applyAlignment="1"/>
    <xf numFmtId="3" fontId="72" fillId="0" borderId="16" xfId="0" applyNumberFormat="1" applyFont="1" applyFill="1" applyBorder="1" applyAlignment="1"/>
    <xf numFmtId="3" fontId="52" fillId="0" borderId="14" xfId="0" applyNumberFormat="1" applyFont="1" applyFill="1" applyBorder="1" applyAlignment="1"/>
    <xf numFmtId="3" fontId="50" fillId="28" borderId="12" xfId="0" applyNumberFormat="1" applyFont="1" applyFill="1" applyBorder="1" applyAlignment="1"/>
    <xf numFmtId="3" fontId="52" fillId="28" borderId="15" xfId="0" applyNumberFormat="1" applyFont="1" applyFill="1" applyBorder="1" applyAlignment="1"/>
    <xf numFmtId="3" fontId="50" fillId="28" borderId="15" xfId="0" applyNumberFormat="1" applyFont="1" applyFill="1" applyBorder="1" applyAlignment="1"/>
    <xf numFmtId="3" fontId="50" fillId="0" borderId="13" xfId="0" applyNumberFormat="1" applyFont="1" applyFill="1" applyBorder="1" applyAlignment="1"/>
    <xf numFmtId="3" fontId="50" fillId="0" borderId="15" xfId="0" applyNumberFormat="1" applyFont="1" applyFill="1" applyBorder="1" applyAlignment="1"/>
    <xf numFmtId="0" fontId="52" fillId="29" borderId="8" xfId="182" applyFont="1" applyFill="1" applyBorder="1" applyAlignment="1">
      <alignment horizontal="center" vertical="center"/>
    </xf>
    <xf numFmtId="0" fontId="52" fillId="29" borderId="29" xfId="182" applyFont="1" applyFill="1" applyBorder="1" applyAlignment="1">
      <alignment horizontal="center" vertical="center"/>
    </xf>
    <xf numFmtId="0" fontId="52" fillId="29" borderId="23" xfId="182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0" fillId="0" borderId="0" xfId="0" applyFont="1"/>
    <xf numFmtId="0" fontId="52" fillId="0" borderId="0" xfId="0" applyFont="1" applyAlignment="1">
      <alignment horizontal="left" vertical="top"/>
    </xf>
    <xf numFmtId="0" fontId="50" fillId="29" borderId="24" xfId="0" applyFont="1" applyFill="1" applyBorder="1" applyAlignment="1">
      <alignment horizontal="center" vertical="center"/>
    </xf>
    <xf numFmtId="0" fontId="50" fillId="29" borderId="20" xfId="0" applyFont="1" applyFill="1" applyBorder="1" applyAlignment="1">
      <alignment horizontal="center" vertical="center"/>
    </xf>
    <xf numFmtId="0" fontId="50" fillId="29" borderId="25" xfId="0" applyFont="1" applyFill="1" applyBorder="1" applyAlignment="1">
      <alignment horizontal="center" vertical="center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</cellXfs>
  <cellStyles count="249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11" xfId="244" xr:uid="{00000000-0005-0000-0000-0000FE000000}"/>
    <cellStyle name="Normal 12" xfId="246" xr:uid="{00000000-0005-0000-0000-000003000000}"/>
    <cellStyle name="Normal 13" xfId="248" xr:uid="{00000000-0005-0000-0000-00000201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8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 5 2" xfId="247" xr:uid="{00000000-0005-0000-0000-000006000000}"/>
    <cellStyle name="Normal 2 5 2 2" xfId="239" xr:uid="{00000000-0005-0000-0000-0000BD000000}"/>
    <cellStyle name="Normal 2 5 2 2 2" xfId="243" xr:uid="{00000000-0005-0000-0000-0000BE000000}"/>
    <cellStyle name="Normal 2_~0149226" xfId="188" xr:uid="{00000000-0005-0000-0000-0000BF000000}"/>
    <cellStyle name="Normal 3" xfId="189" xr:uid="{00000000-0005-0000-0000-0000C2000000}"/>
    <cellStyle name="Normal 3 2" xfId="190" xr:uid="{00000000-0005-0000-0000-0000C3000000}"/>
    <cellStyle name="Normal 3 2 2" xfId="237" xr:uid="{00000000-0005-0000-0000-0000C4000000}"/>
    <cellStyle name="Normal 3 3" xfId="191" xr:uid="{00000000-0005-0000-0000-0000C5000000}"/>
    <cellStyle name="Normal 3 4" xfId="192" xr:uid="{00000000-0005-0000-0000-0000C6000000}"/>
    <cellStyle name="Normal 3 5" xfId="240" xr:uid="{00000000-0005-0000-0000-0000C7000000}"/>
    <cellStyle name="Normal 3 6" xfId="245" xr:uid="{00000000-0005-0000-0000-000009000000}"/>
    <cellStyle name="Normal 3_~1520012" xfId="193" xr:uid="{00000000-0005-0000-0000-0000C8000000}"/>
    <cellStyle name="Normal 4" xfId="194" xr:uid="{00000000-0005-0000-0000-0000C9000000}"/>
    <cellStyle name="Normal 4 2" xfId="236" xr:uid="{00000000-0005-0000-0000-0000CA000000}"/>
    <cellStyle name="Normal 5" xfId="195" xr:uid="{00000000-0005-0000-0000-0000CB000000}"/>
    <cellStyle name="Normal 5 2" xfId="196" xr:uid="{00000000-0005-0000-0000-0000CC000000}"/>
    <cellStyle name="Normal 5_20130128_ITS on reporting_Annex I_CA" xfId="197" xr:uid="{00000000-0005-0000-0000-0000CD000000}"/>
    <cellStyle name="Normal 6" xfId="198" xr:uid="{00000000-0005-0000-0000-0000CE000000}"/>
    <cellStyle name="Normal 7" xfId="199" xr:uid="{00000000-0005-0000-0000-0000CF000000}"/>
    <cellStyle name="Normal 7 2" xfId="200" xr:uid="{00000000-0005-0000-0000-0000D0000000}"/>
    <cellStyle name="Normal 8" xfId="201" xr:uid="{00000000-0005-0000-0000-0000D1000000}"/>
    <cellStyle name="Normal 8 2" xfId="233" xr:uid="{00000000-0005-0000-0000-0000D2000000}"/>
    <cellStyle name="Normal 9" xfId="242" xr:uid="{00000000-0005-0000-0000-0000D3000000}"/>
    <cellStyle name="Notas" xfId="202" xr:uid="{00000000-0005-0000-0000-0000D5000000}"/>
    <cellStyle name="Note" xfId="203" xr:uid="{00000000-0005-0000-0000-0000D6000000}"/>
    <cellStyle name="Note 2" xfId="204" xr:uid="{00000000-0005-0000-0000-0000D7000000}"/>
    <cellStyle name="optionalExposure" xfId="234" xr:uid="{00000000-0005-0000-0000-0000D8000000}"/>
    <cellStyle name="Összesen" xfId="205" xr:uid="{00000000-0005-0000-0000-0000D9000000}"/>
    <cellStyle name="Output" xfId="206" xr:uid="{00000000-0005-0000-0000-0000DA000000}"/>
    <cellStyle name="Output 2" xfId="207" xr:uid="{00000000-0005-0000-0000-0000DB000000}"/>
    <cellStyle name="Porcentual 2" xfId="208" xr:uid="{00000000-0005-0000-0000-0000DC000000}"/>
    <cellStyle name="Porcentual 2 2" xfId="209" xr:uid="{00000000-0005-0000-0000-0000DD000000}"/>
    <cellStyle name="Prozent 2" xfId="210" xr:uid="{00000000-0005-0000-0000-0000DE000000}"/>
    <cellStyle name="Rossz" xfId="211" xr:uid="{00000000-0005-0000-0000-0000DF000000}"/>
    <cellStyle name="Salida" xfId="212" xr:uid="{00000000-0005-0000-0000-0000E0000000}"/>
    <cellStyle name="Semleges" xfId="213" xr:uid="{00000000-0005-0000-0000-0000E1000000}"/>
    <cellStyle name="showExposure" xfId="214" xr:uid="{00000000-0005-0000-0000-0000E2000000}"/>
    <cellStyle name="Standard 2" xfId="215" xr:uid="{00000000-0005-0000-0000-0000E3000000}"/>
    <cellStyle name="Standard 3" xfId="216" xr:uid="{00000000-0005-0000-0000-0000E4000000}"/>
    <cellStyle name="Standard 3 2" xfId="217" xr:uid="{00000000-0005-0000-0000-0000E5000000}"/>
    <cellStyle name="Standard 4" xfId="218" xr:uid="{00000000-0005-0000-0000-0000E6000000}"/>
    <cellStyle name="Standard_20100129_1559 Jentsch_COREP ON 20100129 COREP preliminary proposal_CR SA" xfId="219" xr:uid="{00000000-0005-0000-0000-0000E7000000}"/>
    <cellStyle name="Számítás" xfId="220" xr:uid="{00000000-0005-0000-0000-0000E8000000}"/>
    <cellStyle name="Texto de advertencia" xfId="221" xr:uid="{00000000-0005-0000-0000-0000E9000000}"/>
    <cellStyle name="Texto explicativo" xfId="222" xr:uid="{00000000-0005-0000-0000-0000EA000000}"/>
    <cellStyle name="Title" xfId="223" xr:uid="{00000000-0005-0000-0000-0000EB000000}"/>
    <cellStyle name="Title 2" xfId="224" xr:uid="{00000000-0005-0000-0000-0000EC000000}"/>
    <cellStyle name="Titolo" xfId="235" xr:uid="{00000000-0005-0000-0000-0000ED000000}"/>
    <cellStyle name="Título" xfId="225" xr:uid="{00000000-0005-0000-0000-0000EE000000}"/>
    <cellStyle name="Título 1" xfId="226" xr:uid="{00000000-0005-0000-0000-0000EF000000}"/>
    <cellStyle name="Título 2" xfId="227" xr:uid="{00000000-0005-0000-0000-0000F0000000}"/>
    <cellStyle name="Título 3" xfId="228" xr:uid="{00000000-0005-0000-0000-0000F1000000}"/>
    <cellStyle name="Título_20091015 DE_Proposed amendments to CR SEC_MKR" xfId="229" xr:uid="{00000000-0005-0000-0000-0000F2000000}"/>
    <cellStyle name="Total 2" xfId="230" xr:uid="{00000000-0005-0000-0000-0000F3000000}"/>
    <cellStyle name="Warning Text" xfId="231" xr:uid="{00000000-0005-0000-0000-0000F4000000}"/>
    <cellStyle name="Warning Text 2" xfId="232" xr:uid="{00000000-0005-0000-0000-0000F5000000}"/>
    <cellStyle name="Нормален 2" xfId="241" xr:uid="{00000000-0005-0000-0000-0000F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E68"/>
  <sheetViews>
    <sheetView workbookViewId="0"/>
  </sheetViews>
  <sheetFormatPr defaultColWidth="5.109375" defaultRowHeight="18" customHeight="1"/>
  <cols>
    <col min="1" max="1" width="1.44140625" style="36" customWidth="1"/>
    <col min="2" max="2" width="12.109375" style="36" customWidth="1"/>
    <col min="3" max="3" width="12.5546875" style="42" customWidth="1"/>
    <col min="4" max="4" width="132" style="36" customWidth="1"/>
    <col min="5" max="5" width="11.6640625" style="36" customWidth="1"/>
    <col min="6" max="16384" width="5.109375" style="36"/>
  </cols>
  <sheetData>
    <row r="1" spans="2:5" s="48" customFormat="1" ht="18" customHeight="1">
      <c r="B1" s="46" t="s">
        <v>595</v>
      </c>
      <c r="C1" s="47"/>
      <c r="D1" s="47"/>
    </row>
    <row r="2" spans="2:5" s="52" customFormat="1" ht="13.2">
      <c r="B2" s="49" t="s">
        <v>70</v>
      </c>
      <c r="C2" s="169" t="s">
        <v>686</v>
      </c>
      <c r="D2" s="170" t="s">
        <v>687</v>
      </c>
    </row>
    <row r="3" spans="2:5" s="52" customFormat="1" ht="13.2">
      <c r="B3" s="49" t="s">
        <v>71</v>
      </c>
      <c r="C3" s="171">
        <v>45382</v>
      </c>
      <c r="D3" s="54"/>
    </row>
    <row r="4" spans="2:5" s="52" customFormat="1" ht="21">
      <c r="B4" s="49" t="s">
        <v>72</v>
      </c>
      <c r="C4" s="172" t="s">
        <v>688</v>
      </c>
      <c r="D4"/>
    </row>
    <row r="5" spans="2:5" s="52" customFormat="1" ht="20.399999999999999">
      <c r="B5" s="56" t="s">
        <v>73</v>
      </c>
      <c r="C5" s="57" t="s">
        <v>74</v>
      </c>
      <c r="D5" s="58"/>
    </row>
    <row r="6" spans="2:5" ht="6.75" customHeight="1"/>
    <row r="7" spans="2:5" s="38" customFormat="1" ht="17.25" customHeight="1">
      <c r="B7" s="38" t="s">
        <v>448</v>
      </c>
      <c r="C7" s="43"/>
    </row>
    <row r="8" spans="2:5" ht="6.75" customHeight="1"/>
    <row r="9" spans="2:5" ht="18" customHeight="1">
      <c r="B9" s="191" t="s">
        <v>356</v>
      </c>
      <c r="C9" s="192"/>
      <c r="D9" s="193"/>
      <c r="E9" s="44"/>
    </row>
    <row r="10" spans="2:5" ht="40.5" customHeight="1">
      <c r="B10" s="20" t="s">
        <v>357</v>
      </c>
      <c r="C10" s="20" t="s">
        <v>358</v>
      </c>
      <c r="D10" s="27" t="s">
        <v>359</v>
      </c>
      <c r="E10" s="41" t="s">
        <v>447</v>
      </c>
    </row>
    <row r="11" spans="2:5" ht="13.2">
      <c r="B11" s="37"/>
      <c r="C11" s="37"/>
      <c r="D11" s="28" t="s">
        <v>360</v>
      </c>
      <c r="E11" s="37"/>
    </row>
    <row r="12" spans="2:5" ht="13.2">
      <c r="B12" s="29"/>
      <c r="C12" s="29"/>
      <c r="D12" s="30" t="s">
        <v>361</v>
      </c>
      <c r="E12" s="29"/>
    </row>
    <row r="13" spans="2:5" ht="13.2">
      <c r="B13" s="31" t="s">
        <v>362</v>
      </c>
      <c r="C13" s="31" t="s">
        <v>363</v>
      </c>
      <c r="D13" s="32" t="s">
        <v>364</v>
      </c>
      <c r="E13" s="31" t="s">
        <v>286</v>
      </c>
    </row>
    <row r="14" spans="2:5" ht="13.2">
      <c r="B14" s="31" t="s">
        <v>365</v>
      </c>
      <c r="C14" s="31" t="s">
        <v>366</v>
      </c>
      <c r="D14" s="32" t="s">
        <v>367</v>
      </c>
      <c r="E14" s="31" t="s">
        <v>287</v>
      </c>
    </row>
    <row r="15" spans="2:5" ht="13.2">
      <c r="B15" s="31" t="s">
        <v>368</v>
      </c>
      <c r="C15" s="31" t="s">
        <v>369</v>
      </c>
      <c r="D15" s="32" t="s">
        <v>0</v>
      </c>
      <c r="E15" s="31" t="s">
        <v>288</v>
      </c>
    </row>
    <row r="16" spans="2:5" ht="13.2">
      <c r="B16" s="31">
        <v>2</v>
      </c>
      <c r="C16" s="31" t="s">
        <v>370</v>
      </c>
      <c r="D16" s="30" t="s">
        <v>371</v>
      </c>
      <c r="E16" s="31" t="s">
        <v>289</v>
      </c>
    </row>
    <row r="17" spans="2:5" ht="13.2">
      <c r="B17" s="31">
        <v>3</v>
      </c>
      <c r="C17" s="31" t="s">
        <v>372</v>
      </c>
      <c r="D17" s="33" t="s">
        <v>373</v>
      </c>
      <c r="E17" s="31" t="s">
        <v>290</v>
      </c>
    </row>
    <row r="18" spans="2:5" ht="13.2">
      <c r="B18" s="31"/>
      <c r="C18" s="31"/>
      <c r="D18" s="30" t="s">
        <v>374</v>
      </c>
      <c r="E18" s="31"/>
    </row>
    <row r="19" spans="2:5" ht="13.2">
      <c r="B19" s="31">
        <v>4.0999999999999996</v>
      </c>
      <c r="C19" s="31" t="s">
        <v>375</v>
      </c>
      <c r="D19" s="32" t="s">
        <v>376</v>
      </c>
      <c r="E19" s="31" t="s">
        <v>291</v>
      </c>
    </row>
    <row r="20" spans="2:5" ht="26.4">
      <c r="B20" s="31" t="s">
        <v>377</v>
      </c>
      <c r="C20" s="31" t="s">
        <v>378</v>
      </c>
      <c r="D20" s="34" t="s">
        <v>379</v>
      </c>
      <c r="E20" s="31" t="s">
        <v>292</v>
      </c>
    </row>
    <row r="21" spans="2:5" ht="26.4">
      <c r="B21" s="31" t="s">
        <v>380</v>
      </c>
      <c r="C21" s="31" t="s">
        <v>381</v>
      </c>
      <c r="D21" s="34" t="s">
        <v>382</v>
      </c>
      <c r="E21" s="31" t="s">
        <v>293</v>
      </c>
    </row>
    <row r="22" spans="2:5" ht="26.4">
      <c r="B22" s="31" t="s">
        <v>383</v>
      </c>
      <c r="C22" s="31" t="s">
        <v>384</v>
      </c>
      <c r="D22" s="34" t="s">
        <v>385</v>
      </c>
      <c r="E22" s="31" t="s">
        <v>294</v>
      </c>
    </row>
    <row r="23" spans="2:5" ht="13.2">
      <c r="B23" s="31" t="s">
        <v>386</v>
      </c>
      <c r="C23" s="31" t="s">
        <v>387</v>
      </c>
      <c r="D23" s="34" t="s">
        <v>388</v>
      </c>
      <c r="E23" s="31" t="s">
        <v>295</v>
      </c>
    </row>
    <row r="24" spans="2:5" ht="13.2">
      <c r="B24" s="31">
        <v>4.5</v>
      </c>
      <c r="C24" s="31" t="s">
        <v>389</v>
      </c>
      <c r="D24" s="35" t="s">
        <v>390</v>
      </c>
      <c r="E24" s="31" t="s">
        <v>296</v>
      </c>
    </row>
    <row r="25" spans="2:5" ht="13.2">
      <c r="B25" s="31"/>
      <c r="C25" s="31"/>
      <c r="D25" s="33" t="s">
        <v>1</v>
      </c>
      <c r="E25" s="31"/>
    </row>
    <row r="26" spans="2:5" ht="13.2">
      <c r="B26" s="31">
        <v>5.0999999999999996</v>
      </c>
      <c r="C26" s="31" t="s">
        <v>391</v>
      </c>
      <c r="D26" s="35" t="s">
        <v>4</v>
      </c>
      <c r="E26" s="31" t="s">
        <v>297</v>
      </c>
    </row>
    <row r="27" spans="2:5" ht="13.2">
      <c r="B27" s="31"/>
      <c r="C27" s="31"/>
      <c r="D27" s="33" t="s">
        <v>2</v>
      </c>
      <c r="E27" s="31"/>
    </row>
    <row r="28" spans="2:5" ht="13.2">
      <c r="B28" s="31">
        <v>6.1</v>
      </c>
      <c r="C28" s="31" t="s">
        <v>392</v>
      </c>
      <c r="D28" s="32" t="s">
        <v>3</v>
      </c>
      <c r="E28" s="31" t="s">
        <v>298</v>
      </c>
    </row>
    <row r="29" spans="2:5" ht="13.2">
      <c r="B29" s="31"/>
      <c r="C29" s="31" t="s">
        <v>393</v>
      </c>
      <c r="D29" s="30" t="s">
        <v>394</v>
      </c>
      <c r="E29" s="31" t="s">
        <v>446</v>
      </c>
    </row>
    <row r="30" spans="2:5" ht="13.2">
      <c r="B30" s="31">
        <v>7.1</v>
      </c>
      <c r="C30" s="31" t="s">
        <v>395</v>
      </c>
      <c r="D30" s="32" t="s">
        <v>396</v>
      </c>
      <c r="E30" s="31" t="s">
        <v>299</v>
      </c>
    </row>
    <row r="31" spans="2:5" s="38" customFormat="1" ht="13.2">
      <c r="B31" s="31"/>
      <c r="C31" s="31"/>
      <c r="D31" s="30" t="s">
        <v>397</v>
      </c>
      <c r="E31" s="31"/>
    </row>
    <row r="32" spans="2:5" s="38" customFormat="1" ht="13.2">
      <c r="B32" s="31">
        <v>8.1</v>
      </c>
      <c r="C32" s="31" t="s">
        <v>398</v>
      </c>
      <c r="D32" s="32" t="s">
        <v>399</v>
      </c>
      <c r="E32" s="31" t="s">
        <v>300</v>
      </c>
    </row>
    <row r="33" spans="2:5" s="38" customFormat="1" ht="13.2">
      <c r="B33" s="31">
        <v>8.1999999999999993</v>
      </c>
      <c r="C33" s="31" t="s">
        <v>400</v>
      </c>
      <c r="D33" s="32" t="s">
        <v>401</v>
      </c>
      <c r="E33" s="31" t="s">
        <v>301</v>
      </c>
    </row>
    <row r="34" spans="2:5" ht="13.2">
      <c r="B34" s="31"/>
      <c r="C34" s="31"/>
      <c r="D34" s="30" t="s">
        <v>449</v>
      </c>
      <c r="E34" s="31"/>
    </row>
    <row r="35" spans="2:5" ht="13.2">
      <c r="B35" s="31" t="s">
        <v>402</v>
      </c>
      <c r="C35" s="31" t="s">
        <v>403</v>
      </c>
      <c r="D35" s="32" t="s">
        <v>5</v>
      </c>
      <c r="E35" s="31" t="s">
        <v>302</v>
      </c>
    </row>
    <row r="36" spans="2:5" ht="13.2">
      <c r="B36" s="31">
        <v>9.1999999999999993</v>
      </c>
      <c r="C36" s="31" t="s">
        <v>404</v>
      </c>
      <c r="D36" s="32" t="s">
        <v>6</v>
      </c>
      <c r="E36" s="31" t="s">
        <v>303</v>
      </c>
    </row>
    <row r="37" spans="2:5" ht="13.2">
      <c r="B37" s="31">
        <v>10</v>
      </c>
      <c r="C37" s="31" t="s">
        <v>405</v>
      </c>
      <c r="D37" s="30" t="s">
        <v>406</v>
      </c>
      <c r="E37" s="31" t="s">
        <v>304</v>
      </c>
    </row>
    <row r="38" spans="2:5" ht="13.2">
      <c r="B38" s="31"/>
      <c r="C38" s="31"/>
      <c r="D38" s="30" t="s">
        <v>276</v>
      </c>
      <c r="E38" s="31"/>
    </row>
    <row r="39" spans="2:5" ht="13.2">
      <c r="B39" s="31">
        <v>11.1</v>
      </c>
      <c r="C39" s="31" t="s">
        <v>407</v>
      </c>
      <c r="D39" s="35" t="s">
        <v>408</v>
      </c>
      <c r="E39" s="31" t="s">
        <v>305</v>
      </c>
    </row>
    <row r="40" spans="2:5" ht="13.2">
      <c r="B40" s="31">
        <v>11.3</v>
      </c>
      <c r="C40" s="31" t="s">
        <v>409</v>
      </c>
      <c r="D40" s="32" t="s">
        <v>410</v>
      </c>
      <c r="E40" s="31" t="s">
        <v>306</v>
      </c>
    </row>
    <row r="41" spans="2:5" ht="13.2">
      <c r="B41" s="31">
        <v>11.4</v>
      </c>
      <c r="C41" s="31" t="s">
        <v>411</v>
      </c>
      <c r="D41" s="35" t="s">
        <v>412</v>
      </c>
      <c r="E41" s="31" t="s">
        <v>307</v>
      </c>
    </row>
    <row r="42" spans="2:5" ht="13.2">
      <c r="B42" s="31"/>
      <c r="C42" s="36"/>
      <c r="D42" s="30" t="s">
        <v>7</v>
      </c>
      <c r="E42" s="35"/>
    </row>
    <row r="43" spans="2:5" ht="13.2">
      <c r="B43" s="31">
        <v>12.1</v>
      </c>
      <c r="C43" s="31" t="s">
        <v>413</v>
      </c>
      <c r="D43" s="35" t="s">
        <v>7</v>
      </c>
      <c r="E43" s="31" t="s">
        <v>308</v>
      </c>
    </row>
    <row r="44" spans="2:5" ht="13.2">
      <c r="B44" s="31">
        <v>12.2</v>
      </c>
      <c r="C44" s="31" t="s">
        <v>414</v>
      </c>
      <c r="D44" s="35" t="s">
        <v>415</v>
      </c>
      <c r="E44" s="31" t="s">
        <v>309</v>
      </c>
    </row>
    <row r="45" spans="2:5" ht="13.2">
      <c r="B45" s="31"/>
      <c r="C45" s="31"/>
      <c r="D45" s="33" t="s">
        <v>416</v>
      </c>
      <c r="E45" s="31"/>
    </row>
    <row r="46" spans="2:5" ht="13.2">
      <c r="B46" s="31">
        <v>13.1</v>
      </c>
      <c r="C46" s="31" t="s">
        <v>417</v>
      </c>
      <c r="D46" s="35" t="s">
        <v>450</v>
      </c>
      <c r="E46" s="31" t="s">
        <v>310</v>
      </c>
    </row>
    <row r="47" spans="2:5" ht="13.2">
      <c r="B47" s="174" t="s">
        <v>493</v>
      </c>
      <c r="C47" s="31" t="s">
        <v>492</v>
      </c>
      <c r="D47" s="35" t="s">
        <v>418</v>
      </c>
      <c r="E47" s="31" t="s">
        <v>505</v>
      </c>
    </row>
    <row r="48" spans="2:5" ht="13.2">
      <c r="B48" s="174" t="s">
        <v>494</v>
      </c>
      <c r="C48" s="31" t="s">
        <v>495</v>
      </c>
      <c r="D48" s="35" t="s">
        <v>496</v>
      </c>
      <c r="E48" s="31" t="s">
        <v>506</v>
      </c>
    </row>
    <row r="49" spans="2:5" ht="13.2">
      <c r="B49" s="31">
        <v>14</v>
      </c>
      <c r="C49" s="31" t="s">
        <v>419</v>
      </c>
      <c r="D49" s="30" t="s">
        <v>420</v>
      </c>
      <c r="E49" s="31" t="s">
        <v>311</v>
      </c>
    </row>
    <row r="50" spans="2:5" ht="13.2">
      <c r="B50" s="31">
        <v>15</v>
      </c>
      <c r="C50" s="31" t="s">
        <v>421</v>
      </c>
      <c r="D50" s="30" t="s">
        <v>422</v>
      </c>
      <c r="E50" s="31" t="s">
        <v>312</v>
      </c>
    </row>
    <row r="51" spans="2:5" ht="13.2">
      <c r="B51" s="31"/>
      <c r="C51" s="31"/>
      <c r="D51" s="33" t="s">
        <v>423</v>
      </c>
      <c r="E51" s="31"/>
    </row>
    <row r="52" spans="2:5" ht="13.2">
      <c r="B52" s="31">
        <v>16.100000000000001</v>
      </c>
      <c r="C52" s="31" t="s">
        <v>424</v>
      </c>
      <c r="D52" s="32" t="s">
        <v>425</v>
      </c>
      <c r="E52" s="31" t="s">
        <v>313</v>
      </c>
    </row>
    <row r="53" spans="2:5" ht="26.4">
      <c r="B53" s="31">
        <v>16.2</v>
      </c>
      <c r="C53" s="31" t="s">
        <v>426</v>
      </c>
      <c r="D53" s="34" t="s">
        <v>427</v>
      </c>
      <c r="E53" s="31" t="s">
        <v>314</v>
      </c>
    </row>
    <row r="54" spans="2:5" ht="13.2">
      <c r="B54" s="31">
        <v>16.3</v>
      </c>
      <c r="C54" s="31" t="s">
        <v>428</v>
      </c>
      <c r="D54" s="32" t="s">
        <v>451</v>
      </c>
      <c r="E54" s="31" t="s">
        <v>315</v>
      </c>
    </row>
    <row r="55" spans="2:5" ht="13.2">
      <c r="B55" s="31">
        <v>16.399999999999999</v>
      </c>
      <c r="C55" s="31" t="s">
        <v>429</v>
      </c>
      <c r="D55" s="32" t="s">
        <v>452</v>
      </c>
      <c r="E55" s="31" t="s">
        <v>316</v>
      </c>
    </row>
    <row r="56" spans="2:5" ht="13.2">
      <c r="B56" s="31" t="s">
        <v>430</v>
      </c>
      <c r="C56" s="31" t="s">
        <v>431</v>
      </c>
      <c r="D56" s="32" t="s">
        <v>8</v>
      </c>
      <c r="E56" s="31" t="s">
        <v>317</v>
      </c>
    </row>
    <row r="57" spans="2:5" ht="13.2">
      <c r="B57" s="31">
        <v>16.5</v>
      </c>
      <c r="C57" s="31" t="s">
        <v>432</v>
      </c>
      <c r="D57" s="32" t="s">
        <v>433</v>
      </c>
      <c r="E57" s="31" t="s">
        <v>318</v>
      </c>
    </row>
    <row r="58" spans="2:5" ht="13.2">
      <c r="B58" s="31">
        <v>16.600000000000001</v>
      </c>
      <c r="C58" s="31" t="s">
        <v>434</v>
      </c>
      <c r="D58" s="32" t="s">
        <v>435</v>
      </c>
      <c r="E58" s="31" t="s">
        <v>319</v>
      </c>
    </row>
    <row r="59" spans="2:5" ht="13.2">
      <c r="B59" s="31">
        <v>16.7</v>
      </c>
      <c r="C59" s="31" t="s">
        <v>436</v>
      </c>
      <c r="D59" s="32" t="s">
        <v>437</v>
      </c>
      <c r="E59" s="31" t="s">
        <v>320</v>
      </c>
    </row>
    <row r="60" spans="2:5" ht="13.2">
      <c r="B60" s="31"/>
      <c r="C60" s="31"/>
      <c r="D60" s="33" t="s">
        <v>438</v>
      </c>
      <c r="E60" s="31"/>
    </row>
    <row r="61" spans="2:5" ht="13.2">
      <c r="B61" s="31">
        <v>17.100000000000001</v>
      </c>
      <c r="C61" s="31" t="s">
        <v>439</v>
      </c>
      <c r="D61" s="35" t="s">
        <v>440</v>
      </c>
      <c r="E61" s="31" t="s">
        <v>321</v>
      </c>
    </row>
    <row r="62" spans="2:5" ht="26.4">
      <c r="B62" s="31">
        <v>17.2</v>
      </c>
      <c r="C62" s="31" t="s">
        <v>441</v>
      </c>
      <c r="D62" s="21" t="s">
        <v>453</v>
      </c>
      <c r="E62" s="31" t="s">
        <v>322</v>
      </c>
    </row>
    <row r="63" spans="2:5" ht="13.2">
      <c r="B63" s="31">
        <v>17.3</v>
      </c>
      <c r="C63" s="31" t="s">
        <v>442</v>
      </c>
      <c r="D63" s="35" t="s">
        <v>454</v>
      </c>
      <c r="E63" s="31" t="s">
        <v>323</v>
      </c>
    </row>
    <row r="64" spans="2:5" ht="13.2">
      <c r="B64" s="31">
        <v>18</v>
      </c>
      <c r="C64" s="31" t="s">
        <v>443</v>
      </c>
      <c r="D64" s="35" t="s">
        <v>499</v>
      </c>
      <c r="E64" s="31" t="s">
        <v>502</v>
      </c>
    </row>
    <row r="65" spans="1:5" ht="13.2">
      <c r="B65" s="31">
        <v>18.100000000000001</v>
      </c>
      <c r="C65" s="31" t="s">
        <v>497</v>
      </c>
      <c r="D65" s="35" t="s">
        <v>500</v>
      </c>
      <c r="E65" s="31" t="s">
        <v>503</v>
      </c>
    </row>
    <row r="66" spans="1:5" ht="13.2">
      <c r="B66" s="31">
        <v>18.2</v>
      </c>
      <c r="C66" s="31" t="s">
        <v>498</v>
      </c>
      <c r="D66" s="35" t="s">
        <v>501</v>
      </c>
      <c r="E66" s="31" t="s">
        <v>504</v>
      </c>
    </row>
    <row r="67" spans="1:5" ht="13.2">
      <c r="B67" s="39">
        <v>19</v>
      </c>
      <c r="C67" s="39" t="s">
        <v>444</v>
      </c>
      <c r="D67" s="40" t="s">
        <v>445</v>
      </c>
      <c r="E67" s="39" t="s">
        <v>324</v>
      </c>
    </row>
    <row r="68" spans="1:5" ht="13.2">
      <c r="A68" s="5"/>
      <c r="B68" s="5"/>
      <c r="D68" s="38"/>
    </row>
  </sheetData>
  <mergeCells count="1">
    <mergeCell ref="B9:D9"/>
  </mergeCells>
  <dataValidations count="1">
    <dataValidation type="list" allowBlank="1" showInputMessage="1" showErrorMessage="1" sqref="C4" xr:uid="{E28B844F-02CA-4CB8-9593-A9C439ADE06A}">
      <formula1>"индивидуална,консолидирана"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cellComments="asDisplayed" r:id="rId1"/>
  <headerFooter>
    <oddHeader>&amp;CBG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G56"/>
  <sheetViews>
    <sheetView tabSelected="1" topLeftCell="A45" workbookViewId="0">
      <selection activeCell="K49" sqref="K49"/>
    </sheetView>
  </sheetViews>
  <sheetFormatPr defaultColWidth="9.109375" defaultRowHeight="13.2"/>
  <cols>
    <col min="1" max="1" width="2.6640625" style="154" customWidth="1"/>
    <col min="2" max="2" width="12.33203125" style="4" customWidth="1"/>
    <col min="3" max="3" width="60.33203125" style="1" customWidth="1"/>
    <col min="4" max="4" width="25.5546875" style="2" customWidth="1"/>
    <col min="5" max="5" width="14.109375" style="2" customWidth="1"/>
    <col min="6" max="6" width="19" style="3" customWidth="1"/>
    <col min="7" max="16384" width="9.109375" style="1"/>
  </cols>
  <sheetData>
    <row r="1" spans="1:6" s="155" customFormat="1" ht="11.4">
      <c r="A1" s="154" t="s">
        <v>283</v>
      </c>
      <c r="B1" s="166" t="s">
        <v>595</v>
      </c>
      <c r="C1" s="167"/>
      <c r="D1" s="167"/>
      <c r="E1" s="156"/>
      <c r="F1" s="165"/>
    </row>
    <row r="2" spans="1:6" s="59" customFormat="1" ht="11.4">
      <c r="A2" s="154"/>
      <c r="B2" s="70" t="s">
        <v>70</v>
      </c>
      <c r="C2" s="50" t="str">
        <f>Index!C2</f>
        <v>CECB9790</v>
      </c>
      <c r="D2" s="51" t="str">
        <f>Index!D2</f>
        <v>Централна кооперативна банка АД</v>
      </c>
      <c r="E2" s="68"/>
      <c r="F2" s="69"/>
    </row>
    <row r="3" spans="1:6" s="59" customFormat="1" ht="22.8">
      <c r="A3" s="154"/>
      <c r="B3" s="70" t="s">
        <v>71</v>
      </c>
      <c r="C3" s="53">
        <f>Index!C3</f>
        <v>45382</v>
      </c>
      <c r="D3" s="54"/>
      <c r="E3" s="68"/>
      <c r="F3" s="69"/>
    </row>
    <row r="4" spans="1:6" s="59" customFormat="1" ht="22.8">
      <c r="A4" s="154"/>
      <c r="B4" s="70" t="s">
        <v>72</v>
      </c>
      <c r="C4" s="55" t="str">
        <f>Index!C4</f>
        <v>индивидуална</v>
      </c>
      <c r="D4" s="54"/>
      <c r="E4" s="68"/>
      <c r="F4" s="69"/>
    </row>
    <row r="5" spans="1:6" s="59" customFormat="1" ht="22.8">
      <c r="A5" s="154"/>
      <c r="B5" s="71" t="s">
        <v>73</v>
      </c>
      <c r="C5" s="57" t="s">
        <v>74</v>
      </c>
      <c r="D5" s="60" t="s">
        <v>75</v>
      </c>
      <c r="E5" s="61" t="s">
        <v>325</v>
      </c>
      <c r="F5" s="63"/>
    </row>
    <row r="6" spans="1:6" ht="32.25" customHeight="1">
      <c r="B6" s="194" t="s">
        <v>78</v>
      </c>
      <c r="C6" s="195"/>
      <c r="D6" s="195"/>
      <c r="E6" s="195"/>
    </row>
    <row r="7" spans="1:6" s="155" customFormat="1" ht="10.199999999999999">
      <c r="A7" s="154">
        <v>6</v>
      </c>
      <c r="B7" s="165"/>
      <c r="D7" s="156"/>
      <c r="E7" s="156"/>
      <c r="F7" s="165" t="s">
        <v>596</v>
      </c>
    </row>
    <row r="8" spans="1:6">
      <c r="B8" s="196" t="s">
        <v>79</v>
      </c>
      <c r="C8" s="195"/>
    </row>
    <row r="9" spans="1:6">
      <c r="B9" s="74"/>
    </row>
    <row r="10" spans="1:6">
      <c r="B10" s="74"/>
    </row>
    <row r="12" spans="1:6" ht="26.4">
      <c r="B12" s="75"/>
      <c r="C12" s="87"/>
      <c r="D12" s="83" t="s">
        <v>67</v>
      </c>
      <c r="E12" s="45" t="s">
        <v>80</v>
      </c>
      <c r="F12" s="72" t="s">
        <v>81</v>
      </c>
    </row>
    <row r="13" spans="1:6" ht="39.6">
      <c r="B13" s="76"/>
      <c r="C13" s="16"/>
      <c r="D13" s="84"/>
      <c r="E13" s="17"/>
      <c r="F13" s="90" t="s">
        <v>326</v>
      </c>
    </row>
    <row r="14" spans="1:6">
      <c r="B14" s="77"/>
      <c r="C14" s="18"/>
      <c r="D14" s="85"/>
      <c r="E14" s="19"/>
      <c r="F14" s="91" t="s">
        <v>457</v>
      </c>
    </row>
    <row r="15" spans="1:6" ht="26.4">
      <c r="A15" s="154" t="s">
        <v>510</v>
      </c>
      <c r="B15" s="91" t="s">
        <v>457</v>
      </c>
      <c r="C15" s="92" t="s">
        <v>82</v>
      </c>
      <c r="D15" s="93" t="s">
        <v>83</v>
      </c>
      <c r="E15" s="94"/>
      <c r="F15" s="178">
        <f>SUM(F16:F18)</f>
        <v>2066270</v>
      </c>
    </row>
    <row r="16" spans="1:6" ht="26.4">
      <c r="A16" s="154" t="s">
        <v>511</v>
      </c>
      <c r="B16" s="91" t="s">
        <v>458</v>
      </c>
      <c r="C16" s="95" t="s">
        <v>84</v>
      </c>
      <c r="D16" s="96" t="s">
        <v>280</v>
      </c>
      <c r="E16" s="94"/>
      <c r="F16" s="179">
        <v>398944</v>
      </c>
    </row>
    <row r="17" spans="1:7" ht="26.4">
      <c r="A17" s="154" t="s">
        <v>512</v>
      </c>
      <c r="B17" s="91" t="s">
        <v>459</v>
      </c>
      <c r="C17" s="97" t="s">
        <v>85</v>
      </c>
      <c r="D17" s="98" t="s">
        <v>281</v>
      </c>
      <c r="E17" s="99"/>
      <c r="F17" s="179">
        <v>1630626</v>
      </c>
      <c r="G17" s="168"/>
    </row>
    <row r="18" spans="1:7" ht="26.4">
      <c r="A18" s="154" t="s">
        <v>513</v>
      </c>
      <c r="B18" s="91" t="s">
        <v>460</v>
      </c>
      <c r="C18" s="97" t="s">
        <v>86</v>
      </c>
      <c r="D18" s="98" t="s">
        <v>282</v>
      </c>
      <c r="E18" s="100">
        <v>5</v>
      </c>
      <c r="F18" s="179">
        <v>36700</v>
      </c>
    </row>
    <row r="19" spans="1:7">
      <c r="A19" s="154" t="s">
        <v>514</v>
      </c>
      <c r="B19" s="91" t="s">
        <v>461</v>
      </c>
      <c r="C19" s="101" t="s">
        <v>87</v>
      </c>
      <c r="D19" s="98" t="s">
        <v>88</v>
      </c>
      <c r="E19" s="102"/>
      <c r="F19" s="178">
        <f>SUM(F20:F23)</f>
        <v>27739</v>
      </c>
    </row>
    <row r="20" spans="1:7">
      <c r="A20" s="154" t="s">
        <v>515</v>
      </c>
      <c r="B20" s="91" t="s">
        <v>462</v>
      </c>
      <c r="C20" s="103" t="s">
        <v>89</v>
      </c>
      <c r="D20" s="98" t="s">
        <v>88</v>
      </c>
      <c r="E20" s="102">
        <v>10</v>
      </c>
      <c r="F20" s="179">
        <v>265</v>
      </c>
    </row>
    <row r="21" spans="1:7">
      <c r="A21" s="154" t="s">
        <v>516</v>
      </c>
      <c r="B21" s="91" t="s">
        <v>463</v>
      </c>
      <c r="C21" s="103" t="s">
        <v>90</v>
      </c>
      <c r="D21" s="98" t="s">
        <v>91</v>
      </c>
      <c r="E21" s="102">
        <v>4</v>
      </c>
      <c r="F21" s="179">
        <v>22590</v>
      </c>
      <c r="G21" s="168"/>
    </row>
    <row r="22" spans="1:7" ht="26.4">
      <c r="A22" s="154" t="s">
        <v>517</v>
      </c>
      <c r="B22" s="91" t="s">
        <v>464</v>
      </c>
      <c r="C22" s="103" t="s">
        <v>92</v>
      </c>
      <c r="D22" s="98" t="s">
        <v>277</v>
      </c>
      <c r="E22" s="102">
        <v>4</v>
      </c>
      <c r="F22" s="179">
        <v>4884</v>
      </c>
    </row>
    <row r="23" spans="1:7" ht="26.4">
      <c r="A23" s="154" t="s">
        <v>518</v>
      </c>
      <c r="B23" s="91" t="s">
        <v>466</v>
      </c>
      <c r="C23" s="103" t="s">
        <v>93</v>
      </c>
      <c r="D23" s="98" t="s">
        <v>278</v>
      </c>
      <c r="E23" s="102">
        <v>4</v>
      </c>
      <c r="F23" s="178">
        <v>0</v>
      </c>
    </row>
    <row r="24" spans="1:7" ht="39.6">
      <c r="A24" s="154" t="s">
        <v>602</v>
      </c>
      <c r="B24" s="91" t="s">
        <v>528</v>
      </c>
      <c r="C24" s="104" t="s">
        <v>11</v>
      </c>
      <c r="D24" s="98" t="s">
        <v>94</v>
      </c>
      <c r="E24" s="105">
        <v>4</v>
      </c>
      <c r="F24" s="178">
        <f>SUM(F25:F27)</f>
        <v>197614</v>
      </c>
    </row>
    <row r="25" spans="1:7">
      <c r="A25" s="154" t="s">
        <v>603</v>
      </c>
      <c r="B25" s="91" t="s">
        <v>529</v>
      </c>
      <c r="C25" s="106" t="s">
        <v>90</v>
      </c>
      <c r="D25" s="98" t="s">
        <v>91</v>
      </c>
      <c r="E25" s="105">
        <v>4</v>
      </c>
      <c r="F25" s="179">
        <v>194720</v>
      </c>
    </row>
    <row r="26" spans="1:7" ht="26.4">
      <c r="A26" s="154" t="s">
        <v>604</v>
      </c>
      <c r="B26" s="91" t="s">
        <v>530</v>
      </c>
      <c r="C26" s="106" t="s">
        <v>92</v>
      </c>
      <c r="D26" s="98" t="s">
        <v>277</v>
      </c>
      <c r="E26" s="105">
        <v>4</v>
      </c>
      <c r="F26" s="179">
        <v>2894</v>
      </c>
    </row>
    <row r="27" spans="1:7" ht="26.4">
      <c r="A27" s="154" t="s">
        <v>605</v>
      </c>
      <c r="B27" s="91" t="s">
        <v>531</v>
      </c>
      <c r="C27" s="106" t="s">
        <v>93</v>
      </c>
      <c r="D27" s="98" t="s">
        <v>278</v>
      </c>
      <c r="E27" s="105">
        <v>4</v>
      </c>
      <c r="F27" s="178">
        <v>0</v>
      </c>
    </row>
    <row r="28" spans="1:7" ht="39.6">
      <c r="A28" s="154" t="s">
        <v>519</v>
      </c>
      <c r="B28" s="91" t="s">
        <v>467</v>
      </c>
      <c r="C28" s="104" t="s">
        <v>95</v>
      </c>
      <c r="D28" s="98" t="s">
        <v>96</v>
      </c>
      <c r="E28" s="107">
        <v>4</v>
      </c>
      <c r="F28" s="178">
        <f>SUM(F29:F30)</f>
        <v>0</v>
      </c>
    </row>
    <row r="29" spans="1:7" ht="26.4">
      <c r="A29" s="154" t="s">
        <v>521</v>
      </c>
      <c r="B29" s="91" t="s">
        <v>469</v>
      </c>
      <c r="C29" s="103" t="s">
        <v>92</v>
      </c>
      <c r="D29" s="98" t="s">
        <v>277</v>
      </c>
      <c r="E29" s="107">
        <v>4</v>
      </c>
      <c r="F29" s="178">
        <v>0</v>
      </c>
    </row>
    <row r="30" spans="1:7" ht="26.4">
      <c r="A30" s="154" t="s">
        <v>522</v>
      </c>
      <c r="B30" s="91" t="s">
        <v>470</v>
      </c>
      <c r="C30" s="103" t="s">
        <v>93</v>
      </c>
      <c r="D30" s="98" t="s">
        <v>278</v>
      </c>
      <c r="E30" s="107">
        <v>4</v>
      </c>
      <c r="F30" s="178">
        <v>0</v>
      </c>
    </row>
    <row r="31" spans="1:7" ht="26.4">
      <c r="A31" s="154" t="s">
        <v>619</v>
      </c>
      <c r="B31" s="91" t="s">
        <v>532</v>
      </c>
      <c r="C31" s="104" t="s">
        <v>9</v>
      </c>
      <c r="D31" s="98" t="s">
        <v>97</v>
      </c>
      <c r="E31" s="102">
        <v>4</v>
      </c>
      <c r="F31" s="178">
        <f>SUM(F32:F34)</f>
        <v>708848</v>
      </c>
    </row>
    <row r="32" spans="1:7">
      <c r="A32" s="154" t="s">
        <v>620</v>
      </c>
      <c r="B32" s="91" t="s">
        <v>533</v>
      </c>
      <c r="C32" s="95" t="s">
        <v>90</v>
      </c>
      <c r="D32" s="98" t="s">
        <v>91</v>
      </c>
      <c r="E32" s="102">
        <v>4</v>
      </c>
      <c r="F32" s="179">
        <v>19050</v>
      </c>
    </row>
    <row r="33" spans="1:6" ht="26.4">
      <c r="A33" s="154" t="s">
        <v>621</v>
      </c>
      <c r="B33" s="91" t="s">
        <v>534</v>
      </c>
      <c r="C33" s="95" t="s">
        <v>92</v>
      </c>
      <c r="D33" s="98" t="s">
        <v>277</v>
      </c>
      <c r="E33" s="102">
        <v>4</v>
      </c>
      <c r="F33" s="179">
        <v>689798</v>
      </c>
    </row>
    <row r="34" spans="1:6" ht="26.4">
      <c r="A34" s="154" t="s">
        <v>622</v>
      </c>
      <c r="B34" s="91" t="s">
        <v>535</v>
      </c>
      <c r="C34" s="95" t="s">
        <v>93</v>
      </c>
      <c r="D34" s="98" t="s">
        <v>278</v>
      </c>
      <c r="E34" s="102">
        <v>4</v>
      </c>
      <c r="F34" s="178">
        <v>0</v>
      </c>
    </row>
    <row r="35" spans="1:6" ht="26.4">
      <c r="A35" s="154" t="s">
        <v>623</v>
      </c>
      <c r="B35" s="91" t="s">
        <v>536</v>
      </c>
      <c r="C35" s="104" t="s">
        <v>12</v>
      </c>
      <c r="D35" s="98" t="s">
        <v>98</v>
      </c>
      <c r="E35" s="102">
        <v>4</v>
      </c>
      <c r="F35" s="178">
        <f>SUM(F36:F38)</f>
        <v>5113246</v>
      </c>
    </row>
    <row r="36" spans="1:6" ht="26.4">
      <c r="A36" s="154" t="s">
        <v>624</v>
      </c>
      <c r="B36" s="91" t="s">
        <v>537</v>
      </c>
      <c r="C36" s="95" t="s">
        <v>92</v>
      </c>
      <c r="D36" s="98" t="s">
        <v>277</v>
      </c>
      <c r="E36" s="102">
        <v>4</v>
      </c>
      <c r="F36" s="179">
        <v>1624807</v>
      </c>
    </row>
    <row r="37" spans="1:6" ht="26.4">
      <c r="A37" s="154" t="s">
        <v>625</v>
      </c>
      <c r="B37" s="91" t="s">
        <v>538</v>
      </c>
      <c r="C37" s="95" t="s">
        <v>93</v>
      </c>
      <c r="D37" s="98" t="s">
        <v>278</v>
      </c>
      <c r="E37" s="102">
        <v>4</v>
      </c>
      <c r="F37" s="179">
        <v>3488439</v>
      </c>
    </row>
    <row r="38" spans="1:6" ht="39.6">
      <c r="A38" s="154" t="s">
        <v>637</v>
      </c>
      <c r="B38" s="91" t="s">
        <v>481</v>
      </c>
      <c r="C38" s="104" t="s">
        <v>99</v>
      </c>
      <c r="D38" s="98" t="s">
        <v>279</v>
      </c>
      <c r="E38" s="102">
        <v>11</v>
      </c>
      <c r="F38" s="178">
        <v>0</v>
      </c>
    </row>
    <row r="39" spans="1:6" ht="26.4">
      <c r="A39" s="154" t="s">
        <v>638</v>
      </c>
      <c r="B39" s="91" t="s">
        <v>482</v>
      </c>
      <c r="C39" s="101" t="s">
        <v>100</v>
      </c>
      <c r="D39" s="98" t="s">
        <v>101</v>
      </c>
      <c r="E39" s="102"/>
      <c r="F39" s="178">
        <v>0</v>
      </c>
    </row>
    <row r="40" spans="1:6" ht="52.8">
      <c r="A40" s="154" t="s">
        <v>635</v>
      </c>
      <c r="B40" s="91" t="s">
        <v>483</v>
      </c>
      <c r="C40" s="101" t="s">
        <v>327</v>
      </c>
      <c r="D40" s="98" t="s">
        <v>328</v>
      </c>
      <c r="E40" s="102">
        <v>40</v>
      </c>
      <c r="F40" s="178">
        <v>49416</v>
      </c>
    </row>
    <row r="41" spans="1:6">
      <c r="A41" s="154" t="s">
        <v>632</v>
      </c>
      <c r="B41" s="91" t="s">
        <v>484</v>
      </c>
      <c r="C41" s="104" t="s">
        <v>102</v>
      </c>
      <c r="D41" s="108"/>
      <c r="E41" s="102"/>
      <c r="F41" s="178">
        <f>SUM(F42:F43)</f>
        <v>193453</v>
      </c>
    </row>
    <row r="42" spans="1:6" ht="52.8">
      <c r="A42" s="154" t="s">
        <v>633</v>
      </c>
      <c r="B42" s="91" t="s">
        <v>485</v>
      </c>
      <c r="C42" s="95" t="s">
        <v>103</v>
      </c>
      <c r="D42" s="98" t="s">
        <v>507</v>
      </c>
      <c r="E42" s="102" t="s">
        <v>104</v>
      </c>
      <c r="F42" s="180">
        <v>145198</v>
      </c>
    </row>
    <row r="43" spans="1:6" ht="52.8">
      <c r="A43" s="154" t="s">
        <v>634</v>
      </c>
      <c r="B43" s="91" t="s">
        <v>486</v>
      </c>
      <c r="C43" s="95" t="s">
        <v>105</v>
      </c>
      <c r="D43" s="98" t="s">
        <v>508</v>
      </c>
      <c r="E43" s="102" t="s">
        <v>104</v>
      </c>
      <c r="F43" s="180">
        <v>48255</v>
      </c>
    </row>
    <row r="44" spans="1:6" ht="52.8">
      <c r="A44" s="154" t="s">
        <v>639</v>
      </c>
      <c r="B44" s="91" t="s">
        <v>487</v>
      </c>
      <c r="C44" s="104" t="s">
        <v>106</v>
      </c>
      <c r="D44" s="98" t="s">
        <v>107</v>
      </c>
      <c r="E44" s="102"/>
      <c r="F44" s="178">
        <f>SUM(F45:F46)</f>
        <v>2279</v>
      </c>
    </row>
    <row r="45" spans="1:6" ht="46.5" customHeight="1">
      <c r="A45" s="154" t="s">
        <v>640</v>
      </c>
      <c r="B45" s="91" t="s">
        <v>488</v>
      </c>
      <c r="C45" s="95" t="s">
        <v>69</v>
      </c>
      <c r="D45" s="98" t="s">
        <v>108</v>
      </c>
      <c r="E45" s="109"/>
      <c r="F45" s="179">
        <v>0</v>
      </c>
    </row>
    <row r="46" spans="1:6" ht="39.6">
      <c r="A46" s="154" t="s">
        <v>641</v>
      </c>
      <c r="B46" s="91" t="s">
        <v>489</v>
      </c>
      <c r="C46" s="95" t="s">
        <v>109</v>
      </c>
      <c r="D46" s="98" t="s">
        <v>509</v>
      </c>
      <c r="E46" s="102" t="s">
        <v>104</v>
      </c>
      <c r="F46" s="179">
        <v>2279</v>
      </c>
    </row>
    <row r="47" spans="1:6" ht="26.4">
      <c r="A47" s="154" t="s">
        <v>642</v>
      </c>
      <c r="B47" s="91" t="s">
        <v>490</v>
      </c>
      <c r="C47" s="104" t="s">
        <v>110</v>
      </c>
      <c r="D47" s="98" t="s">
        <v>111</v>
      </c>
      <c r="E47" s="102"/>
      <c r="F47" s="178">
        <f>SUM(F48:F49)</f>
        <v>4289</v>
      </c>
    </row>
    <row r="48" spans="1:6" ht="39.6">
      <c r="A48" s="154" t="s">
        <v>643</v>
      </c>
      <c r="B48" s="91" t="s">
        <v>491</v>
      </c>
      <c r="C48" s="95" t="s">
        <v>112</v>
      </c>
      <c r="D48" s="98" t="s">
        <v>113</v>
      </c>
      <c r="E48" s="102"/>
      <c r="F48" s="179">
        <v>6</v>
      </c>
    </row>
    <row r="49" spans="1:6" ht="66">
      <c r="A49" s="154" t="s">
        <v>644</v>
      </c>
      <c r="B49" s="91" t="s">
        <v>539</v>
      </c>
      <c r="C49" s="95" t="s">
        <v>114</v>
      </c>
      <c r="D49" s="98" t="s">
        <v>115</v>
      </c>
      <c r="E49" s="102"/>
      <c r="F49" s="179">
        <v>4283</v>
      </c>
    </row>
    <row r="50" spans="1:6" ht="26.4">
      <c r="A50" s="154" t="s">
        <v>645</v>
      </c>
      <c r="B50" s="91" t="s">
        <v>540</v>
      </c>
      <c r="C50" s="104" t="s">
        <v>116</v>
      </c>
      <c r="D50" s="98" t="s">
        <v>41</v>
      </c>
      <c r="E50" s="102"/>
      <c r="F50" s="178">
        <v>18603</v>
      </c>
    </row>
    <row r="51" spans="1:6" ht="66">
      <c r="A51" s="154" t="s">
        <v>647</v>
      </c>
      <c r="B51" s="91" t="s">
        <v>541</v>
      </c>
      <c r="C51" s="110" t="s">
        <v>117</v>
      </c>
      <c r="D51" s="98" t="s">
        <v>42</v>
      </c>
      <c r="E51" s="102"/>
      <c r="F51" s="178">
        <v>22981</v>
      </c>
    </row>
    <row r="52" spans="1:6" ht="26.4">
      <c r="A52" s="154" t="s">
        <v>648</v>
      </c>
      <c r="B52" s="91" t="s">
        <v>542</v>
      </c>
      <c r="C52" s="111" t="s">
        <v>118</v>
      </c>
      <c r="D52" s="112" t="s">
        <v>119</v>
      </c>
      <c r="E52" s="113"/>
      <c r="F52" s="181">
        <f>F15+F19+F24+F31+F35+F40+F41+F44+F47+F50+F51+F28</f>
        <v>8404738</v>
      </c>
    </row>
    <row r="54" spans="1:6">
      <c r="F54" s="176"/>
    </row>
    <row r="56" spans="1:6">
      <c r="F56" s="176"/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cellComments="asDisplayed" r:id="rId1"/>
  <headerFooter>
    <oddHeader>&amp;CBG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F45"/>
  <sheetViews>
    <sheetView topLeftCell="A34" zoomScale="70" zoomScaleNormal="70" workbookViewId="0">
      <selection activeCell="K40" sqref="K40"/>
    </sheetView>
  </sheetViews>
  <sheetFormatPr defaultColWidth="9.109375" defaultRowHeight="13.2"/>
  <cols>
    <col min="1" max="1" width="2.6640625" style="154" customWidth="1"/>
    <col min="2" max="2" width="12.33203125" style="4" customWidth="1"/>
    <col min="3" max="3" width="78" style="1" customWidth="1"/>
    <col min="4" max="4" width="22.88671875" style="1" customWidth="1"/>
    <col min="5" max="5" width="13.6640625" style="13" customWidth="1"/>
    <col min="6" max="6" width="19.6640625" style="1" customWidth="1"/>
    <col min="7" max="16384" width="9.109375" style="1"/>
  </cols>
  <sheetData>
    <row r="1" spans="1:6" s="155" customFormat="1" ht="11.4">
      <c r="A1" s="154" t="s">
        <v>284</v>
      </c>
      <c r="B1" s="166" t="s">
        <v>595</v>
      </c>
      <c r="C1" s="167"/>
      <c r="D1" s="167"/>
      <c r="E1" s="164"/>
    </row>
    <row r="2" spans="1:6" s="59" customFormat="1" ht="11.4">
      <c r="A2" s="154"/>
      <c r="B2" s="70" t="s">
        <v>70</v>
      </c>
      <c r="C2" s="50" t="str">
        <f>Index!C2</f>
        <v>CECB9790</v>
      </c>
      <c r="D2" s="51" t="str">
        <f>Index!D2</f>
        <v>Централна кооперативна банка АД</v>
      </c>
      <c r="E2" s="67"/>
    </row>
    <row r="3" spans="1:6" s="59" customFormat="1" ht="22.8">
      <c r="A3" s="154"/>
      <c r="B3" s="70" t="s">
        <v>71</v>
      </c>
      <c r="C3" s="53">
        <f>Index!C3</f>
        <v>45382</v>
      </c>
      <c r="D3" s="54"/>
      <c r="E3" s="67"/>
    </row>
    <row r="4" spans="1:6" s="59" customFormat="1" ht="22.8">
      <c r="A4" s="154"/>
      <c r="B4" s="70" t="s">
        <v>72</v>
      </c>
      <c r="C4" s="55" t="str">
        <f>Index!C4</f>
        <v>индивидуална</v>
      </c>
      <c r="D4" s="54"/>
      <c r="E4" s="67"/>
    </row>
    <row r="5" spans="1:6" s="59" customFormat="1" ht="22.8">
      <c r="A5" s="154"/>
      <c r="B5" s="71" t="s">
        <v>73</v>
      </c>
      <c r="C5" s="57" t="s">
        <v>74</v>
      </c>
      <c r="D5" s="60" t="s">
        <v>75</v>
      </c>
      <c r="E5" s="61" t="s">
        <v>76</v>
      </c>
      <c r="F5" s="62" t="s">
        <v>77</v>
      </c>
    </row>
    <row r="6" spans="1:6" ht="32.25" customHeight="1">
      <c r="B6" s="194" t="s">
        <v>351</v>
      </c>
      <c r="C6" s="195"/>
      <c r="D6" s="14"/>
    </row>
    <row r="7" spans="1:6" s="155" customFormat="1" ht="10.199999999999999">
      <c r="A7" s="154">
        <v>6</v>
      </c>
      <c r="B7" s="163"/>
      <c r="E7" s="164"/>
      <c r="F7" s="155" t="s">
        <v>596</v>
      </c>
    </row>
    <row r="8" spans="1:6">
      <c r="B8" s="203" t="s">
        <v>120</v>
      </c>
      <c r="C8" s="195"/>
    </row>
    <row r="9" spans="1:6">
      <c r="B9" s="78"/>
    </row>
    <row r="10" spans="1:6">
      <c r="B10" s="78"/>
    </row>
    <row r="11" spans="1:6">
      <c r="C11" s="78"/>
    </row>
    <row r="12" spans="1:6" ht="26.4">
      <c r="B12" s="200"/>
      <c r="C12" s="197"/>
      <c r="D12" s="83" t="s">
        <v>67</v>
      </c>
      <c r="E12" s="45" t="s">
        <v>80</v>
      </c>
      <c r="F12" s="89" t="s">
        <v>81</v>
      </c>
    </row>
    <row r="13" spans="1:6" ht="26.4">
      <c r="B13" s="201"/>
      <c r="C13" s="198"/>
      <c r="D13" s="84"/>
      <c r="E13" s="26"/>
      <c r="F13" s="90" t="s">
        <v>326</v>
      </c>
    </row>
    <row r="14" spans="1:6" ht="13.2" customHeight="1">
      <c r="B14" s="202"/>
      <c r="C14" s="199"/>
      <c r="D14" s="85"/>
      <c r="E14" s="25"/>
      <c r="F14" s="91" t="s">
        <v>457</v>
      </c>
    </row>
    <row r="15" spans="1:6" ht="52.8">
      <c r="A15" s="154" t="s">
        <v>510</v>
      </c>
      <c r="B15" s="91" t="s">
        <v>457</v>
      </c>
      <c r="C15" s="123" t="s">
        <v>68</v>
      </c>
      <c r="D15" s="96" t="s">
        <v>121</v>
      </c>
      <c r="E15" s="94">
        <v>8</v>
      </c>
      <c r="F15" s="178">
        <f>SUM(F16:F20)</f>
        <v>12</v>
      </c>
    </row>
    <row r="16" spans="1:6" ht="52.8">
      <c r="A16" s="154" t="s">
        <v>511</v>
      </c>
      <c r="B16" s="91" t="s">
        <v>458</v>
      </c>
      <c r="C16" s="103" t="s">
        <v>89</v>
      </c>
      <c r="D16" s="98" t="s">
        <v>122</v>
      </c>
      <c r="E16" s="102">
        <v>10</v>
      </c>
      <c r="F16" s="182">
        <v>12</v>
      </c>
    </row>
    <row r="17" spans="1:6" ht="26.4">
      <c r="A17" s="154" t="s">
        <v>512</v>
      </c>
      <c r="B17" s="91" t="s">
        <v>459</v>
      </c>
      <c r="C17" s="103" t="s">
        <v>123</v>
      </c>
      <c r="D17" s="98" t="s">
        <v>124</v>
      </c>
      <c r="E17" s="102">
        <v>8</v>
      </c>
      <c r="F17" s="182">
        <v>0</v>
      </c>
    </row>
    <row r="18" spans="1:6" ht="66">
      <c r="A18" s="154" t="s">
        <v>513</v>
      </c>
      <c r="B18" s="91" t="s">
        <v>460</v>
      </c>
      <c r="C18" s="103" t="s">
        <v>125</v>
      </c>
      <c r="D18" s="98" t="s">
        <v>31</v>
      </c>
      <c r="E18" s="102">
        <v>8</v>
      </c>
      <c r="F18" s="182">
        <v>0</v>
      </c>
    </row>
    <row r="19" spans="1:6" ht="26.4">
      <c r="A19" s="154" t="s">
        <v>514</v>
      </c>
      <c r="B19" s="91" t="s">
        <v>461</v>
      </c>
      <c r="C19" s="103" t="s">
        <v>126</v>
      </c>
      <c r="D19" s="98" t="s">
        <v>32</v>
      </c>
      <c r="E19" s="102">
        <v>8</v>
      </c>
      <c r="F19" s="182">
        <v>0</v>
      </c>
    </row>
    <row r="20" spans="1:6" ht="26.4">
      <c r="A20" s="154" t="s">
        <v>515</v>
      </c>
      <c r="B20" s="91" t="s">
        <v>462</v>
      </c>
      <c r="C20" s="103" t="s">
        <v>127</v>
      </c>
      <c r="D20" s="98" t="s">
        <v>33</v>
      </c>
      <c r="E20" s="102">
        <v>8</v>
      </c>
      <c r="F20" s="182">
        <v>0</v>
      </c>
    </row>
    <row r="21" spans="1:6" ht="39.6">
      <c r="A21" s="154" t="s">
        <v>516</v>
      </c>
      <c r="B21" s="91" t="s">
        <v>463</v>
      </c>
      <c r="C21" s="101" t="s">
        <v>128</v>
      </c>
      <c r="D21" s="98" t="s">
        <v>129</v>
      </c>
      <c r="E21" s="102">
        <v>8</v>
      </c>
      <c r="F21" s="182">
        <f>SUM(F22:F24)</f>
        <v>0</v>
      </c>
    </row>
    <row r="22" spans="1:6" ht="66">
      <c r="A22" s="154" t="s">
        <v>517</v>
      </c>
      <c r="B22" s="91" t="s">
        <v>464</v>
      </c>
      <c r="C22" s="103" t="s">
        <v>125</v>
      </c>
      <c r="D22" s="98" t="s">
        <v>31</v>
      </c>
      <c r="E22" s="102">
        <v>8</v>
      </c>
      <c r="F22" s="182">
        <v>0</v>
      </c>
    </row>
    <row r="23" spans="1:6" ht="26.4">
      <c r="A23" s="154" t="s">
        <v>518</v>
      </c>
      <c r="B23" s="91" t="s">
        <v>466</v>
      </c>
      <c r="C23" s="103" t="s">
        <v>126</v>
      </c>
      <c r="D23" s="98" t="s">
        <v>32</v>
      </c>
      <c r="E23" s="102">
        <v>8</v>
      </c>
      <c r="F23" s="182">
        <v>0</v>
      </c>
    </row>
    <row r="24" spans="1:6" ht="26.4">
      <c r="A24" s="154" t="s">
        <v>519</v>
      </c>
      <c r="B24" s="91" t="s">
        <v>467</v>
      </c>
      <c r="C24" s="103" t="s">
        <v>127</v>
      </c>
      <c r="D24" s="98" t="s">
        <v>33</v>
      </c>
      <c r="E24" s="102">
        <v>8</v>
      </c>
      <c r="F24" s="182">
        <v>0</v>
      </c>
    </row>
    <row r="25" spans="1:6" ht="39.6">
      <c r="A25" s="154" t="s">
        <v>520</v>
      </c>
      <c r="B25" s="91" t="s">
        <v>468</v>
      </c>
      <c r="C25" s="101" t="s">
        <v>329</v>
      </c>
      <c r="D25" s="98" t="s">
        <v>130</v>
      </c>
      <c r="E25" s="102">
        <v>8</v>
      </c>
      <c r="F25" s="183">
        <f>SUM(F26:F28)</f>
        <v>7590365</v>
      </c>
    </row>
    <row r="26" spans="1:6" ht="66">
      <c r="A26" s="154" t="s">
        <v>521</v>
      </c>
      <c r="B26" s="91" t="s">
        <v>469</v>
      </c>
      <c r="C26" s="103" t="s">
        <v>125</v>
      </c>
      <c r="D26" s="98" t="s">
        <v>31</v>
      </c>
      <c r="E26" s="102">
        <v>8</v>
      </c>
      <c r="F26" s="182">
        <v>7527493</v>
      </c>
    </row>
    <row r="27" spans="1:6" ht="26.4">
      <c r="A27" s="154" t="s">
        <v>522</v>
      </c>
      <c r="B27" s="91" t="s">
        <v>470</v>
      </c>
      <c r="C27" s="103" t="s">
        <v>126</v>
      </c>
      <c r="D27" s="98" t="s">
        <v>32</v>
      </c>
      <c r="E27" s="102">
        <v>8</v>
      </c>
      <c r="F27" s="182">
        <v>25690</v>
      </c>
    </row>
    <row r="28" spans="1:6" ht="26.4">
      <c r="A28" s="154" t="s">
        <v>523</v>
      </c>
      <c r="B28" s="91" t="s">
        <v>471</v>
      </c>
      <c r="C28" s="103" t="s">
        <v>127</v>
      </c>
      <c r="D28" s="98" t="s">
        <v>33</v>
      </c>
      <c r="E28" s="102">
        <v>8</v>
      </c>
      <c r="F28" s="182">
        <v>37182</v>
      </c>
    </row>
    <row r="29" spans="1:6" ht="29.25" customHeight="1">
      <c r="A29" s="154" t="s">
        <v>524</v>
      </c>
      <c r="B29" s="91" t="s">
        <v>472</v>
      </c>
      <c r="C29" s="101" t="s">
        <v>99</v>
      </c>
      <c r="D29" s="98" t="s">
        <v>34</v>
      </c>
      <c r="E29" s="107">
        <v>11</v>
      </c>
      <c r="F29" s="182">
        <v>0</v>
      </c>
    </row>
    <row r="30" spans="1:6" ht="39.6">
      <c r="A30" s="154" t="s">
        <v>606</v>
      </c>
      <c r="B30" s="91" t="s">
        <v>473</v>
      </c>
      <c r="C30" s="101" t="s">
        <v>100</v>
      </c>
      <c r="D30" s="98" t="s">
        <v>131</v>
      </c>
      <c r="E30" s="107"/>
      <c r="F30" s="182">
        <v>0</v>
      </c>
    </row>
    <row r="31" spans="1:6" ht="39.6">
      <c r="A31" s="154" t="s">
        <v>607</v>
      </c>
      <c r="B31" s="91" t="s">
        <v>474</v>
      </c>
      <c r="C31" s="104" t="s">
        <v>132</v>
      </c>
      <c r="D31" s="98" t="s">
        <v>133</v>
      </c>
      <c r="E31" s="102">
        <v>43</v>
      </c>
      <c r="F31" s="182">
        <f>SUM(F32:F37)</f>
        <v>2358</v>
      </c>
    </row>
    <row r="32" spans="1:6" ht="66">
      <c r="A32" s="154" t="s">
        <v>608</v>
      </c>
      <c r="B32" s="91" t="s">
        <v>475</v>
      </c>
      <c r="C32" s="95" t="s">
        <v>134</v>
      </c>
      <c r="D32" s="98" t="s">
        <v>35</v>
      </c>
      <c r="E32" s="102">
        <v>43</v>
      </c>
      <c r="F32" s="182">
        <v>1998</v>
      </c>
    </row>
    <row r="33" spans="1:6" ht="66">
      <c r="A33" s="154" t="s">
        <v>609</v>
      </c>
      <c r="B33" s="91" t="s">
        <v>476</v>
      </c>
      <c r="C33" s="95" t="s">
        <v>135</v>
      </c>
      <c r="D33" s="98" t="s">
        <v>36</v>
      </c>
      <c r="E33" s="102">
        <v>43</v>
      </c>
      <c r="F33" s="182">
        <v>0</v>
      </c>
    </row>
    <row r="34" spans="1:6" ht="26.4">
      <c r="A34" s="154" t="s">
        <v>626</v>
      </c>
      <c r="B34" s="91" t="s">
        <v>477</v>
      </c>
      <c r="C34" s="95" t="s">
        <v>136</v>
      </c>
      <c r="D34" s="98" t="s">
        <v>137</v>
      </c>
      <c r="E34" s="102">
        <v>43</v>
      </c>
      <c r="F34" s="182">
        <v>0</v>
      </c>
    </row>
    <row r="35" spans="1:6" ht="26.4">
      <c r="A35" s="154" t="s">
        <v>627</v>
      </c>
      <c r="B35" s="91" t="s">
        <v>478</v>
      </c>
      <c r="C35" s="95" t="s">
        <v>138</v>
      </c>
      <c r="D35" s="98" t="s">
        <v>139</v>
      </c>
      <c r="E35" s="102">
        <v>43</v>
      </c>
      <c r="F35" s="182">
        <v>0</v>
      </c>
    </row>
    <row r="36" spans="1:6" ht="66">
      <c r="A36" s="154" t="s">
        <v>628</v>
      </c>
      <c r="B36" s="91" t="s">
        <v>479</v>
      </c>
      <c r="C36" s="95" t="s">
        <v>140</v>
      </c>
      <c r="D36" s="98" t="s">
        <v>37</v>
      </c>
      <c r="E36" s="102" t="s">
        <v>141</v>
      </c>
      <c r="F36" s="182">
        <v>360</v>
      </c>
    </row>
    <row r="37" spans="1:6" ht="26.4">
      <c r="A37" s="154" t="s">
        <v>629</v>
      </c>
      <c r="B37" s="91" t="s">
        <v>480</v>
      </c>
      <c r="C37" s="95" t="s">
        <v>142</v>
      </c>
      <c r="D37" s="98" t="s">
        <v>143</v>
      </c>
      <c r="E37" s="102">
        <v>43</v>
      </c>
      <c r="F37" s="182">
        <v>0</v>
      </c>
    </row>
    <row r="38" spans="1:6" ht="26.4">
      <c r="A38" s="154" t="s">
        <v>637</v>
      </c>
      <c r="B38" s="91" t="s">
        <v>481</v>
      </c>
      <c r="C38" s="104" t="s">
        <v>144</v>
      </c>
      <c r="D38" s="98" t="s">
        <v>111</v>
      </c>
      <c r="E38" s="102"/>
      <c r="F38" s="183">
        <f>F39+F40</f>
        <v>12880</v>
      </c>
    </row>
    <row r="39" spans="1:6" ht="39.6">
      <c r="A39" s="154" t="s">
        <v>638</v>
      </c>
      <c r="B39" s="91" t="s">
        <v>482</v>
      </c>
      <c r="C39" s="95" t="s">
        <v>145</v>
      </c>
      <c r="D39" s="98" t="s">
        <v>113</v>
      </c>
      <c r="E39" s="102"/>
      <c r="F39" s="182">
        <f>5088+19</f>
        <v>5107</v>
      </c>
    </row>
    <row r="40" spans="1:6" ht="66">
      <c r="A40" s="154" t="s">
        <v>635</v>
      </c>
      <c r="B40" s="91" t="s">
        <v>483</v>
      </c>
      <c r="C40" s="106" t="s">
        <v>146</v>
      </c>
      <c r="D40" s="98" t="s">
        <v>147</v>
      </c>
      <c r="E40" s="102"/>
      <c r="F40" s="182">
        <v>7773</v>
      </c>
    </row>
    <row r="41" spans="1:6" ht="66">
      <c r="A41" s="154" t="s">
        <v>632</v>
      </c>
      <c r="B41" s="91" t="s">
        <v>484</v>
      </c>
      <c r="C41" s="101" t="s">
        <v>330</v>
      </c>
      <c r="D41" s="98" t="s">
        <v>38</v>
      </c>
      <c r="E41" s="102"/>
      <c r="F41" s="183">
        <v>0</v>
      </c>
    </row>
    <row r="42" spans="1:6" ht="26.4">
      <c r="A42" s="154" t="s">
        <v>633</v>
      </c>
      <c r="B42" s="91" t="s">
        <v>485</v>
      </c>
      <c r="C42" s="110" t="s">
        <v>148</v>
      </c>
      <c r="D42" s="98" t="s">
        <v>39</v>
      </c>
      <c r="E42" s="105"/>
      <c r="F42" s="183">
        <v>13456</v>
      </c>
    </row>
    <row r="43" spans="1:6" ht="66">
      <c r="A43" s="154" t="s">
        <v>634</v>
      </c>
      <c r="B43" s="91" t="s">
        <v>486</v>
      </c>
      <c r="C43" s="153" t="s">
        <v>149</v>
      </c>
      <c r="D43" s="125" t="s">
        <v>40</v>
      </c>
      <c r="E43" s="105"/>
      <c r="F43" s="182">
        <v>0</v>
      </c>
    </row>
    <row r="44" spans="1:6" ht="26.4">
      <c r="A44" s="154" t="s">
        <v>639</v>
      </c>
      <c r="B44" s="91" t="s">
        <v>487</v>
      </c>
      <c r="C44" s="128" t="s">
        <v>150</v>
      </c>
      <c r="D44" s="112" t="s">
        <v>151</v>
      </c>
      <c r="E44" s="113"/>
      <c r="F44" s="181">
        <f>F15+F25+F38+F42+F31</f>
        <v>7619071</v>
      </c>
    </row>
    <row r="45" spans="1:6">
      <c r="B45" s="15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>
    <oddHeader>&amp;CBG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  <pageSetUpPr fitToPage="1"/>
  </sheetPr>
  <dimension ref="A1:H54"/>
  <sheetViews>
    <sheetView zoomScale="85" zoomScaleNormal="85" workbookViewId="0">
      <selection activeCell="E12" sqref="E12"/>
    </sheetView>
  </sheetViews>
  <sheetFormatPr defaultColWidth="9.109375" defaultRowHeight="13.2"/>
  <cols>
    <col min="1" max="1" width="2.6640625" style="154" customWidth="1"/>
    <col min="2" max="2" width="12.33203125" style="4" customWidth="1"/>
    <col min="3" max="3" width="64" style="81" customWidth="1"/>
    <col min="4" max="4" width="40.44140625" style="1" customWidth="1"/>
    <col min="5" max="5" width="12.88671875" style="1" customWidth="1"/>
    <col min="6" max="6" width="17.109375" style="1" customWidth="1"/>
    <col min="7" max="7" width="9.109375" style="1"/>
    <col min="8" max="8" width="12.44140625" style="1" bestFit="1" customWidth="1"/>
    <col min="9" max="16384" width="9.109375" style="1"/>
  </cols>
  <sheetData>
    <row r="1" spans="1:6" s="155" customFormat="1" ht="11.4">
      <c r="A1" s="154" t="s">
        <v>285</v>
      </c>
      <c r="B1" s="166" t="s">
        <v>595</v>
      </c>
      <c r="C1" s="167"/>
      <c r="D1" s="167"/>
    </row>
    <row r="2" spans="1:6" s="59" customFormat="1" ht="11.4">
      <c r="A2" s="154"/>
      <c r="B2" s="70" t="s">
        <v>70</v>
      </c>
      <c r="C2" s="50" t="str">
        <f>Index!C2</f>
        <v>CECB9790</v>
      </c>
      <c r="D2" s="51" t="str">
        <f>Index!D2</f>
        <v>Централна кооперативна банка АД</v>
      </c>
    </row>
    <row r="3" spans="1:6" s="59" customFormat="1" ht="22.8">
      <c r="A3" s="154"/>
      <c r="B3" s="70" t="s">
        <v>71</v>
      </c>
      <c r="C3" s="53">
        <f>Index!C3</f>
        <v>45382</v>
      </c>
      <c r="D3" s="54"/>
    </row>
    <row r="4" spans="1:6" s="59" customFormat="1" ht="22.8">
      <c r="A4" s="154"/>
      <c r="B4" s="70" t="s">
        <v>72</v>
      </c>
      <c r="C4" s="55" t="str">
        <f>Index!C4</f>
        <v>индивидуална</v>
      </c>
      <c r="D4" s="54"/>
    </row>
    <row r="5" spans="1:6" s="59" customFormat="1" ht="22.8">
      <c r="A5" s="154"/>
      <c r="B5" s="71" t="s">
        <v>73</v>
      </c>
      <c r="C5" s="57" t="s">
        <v>74</v>
      </c>
      <c r="D5" s="60" t="s">
        <v>75</v>
      </c>
      <c r="E5" s="61" t="s">
        <v>76</v>
      </c>
      <c r="F5" s="62" t="s">
        <v>77</v>
      </c>
    </row>
    <row r="6" spans="1:6" ht="32.25" customHeight="1">
      <c r="B6" s="204" t="s">
        <v>351</v>
      </c>
      <c r="C6" s="205"/>
    </row>
    <row r="7" spans="1:6" s="155" customFormat="1" ht="10.199999999999999">
      <c r="A7" s="154">
        <v>6</v>
      </c>
      <c r="B7" s="161"/>
      <c r="C7" s="162"/>
      <c r="F7" s="155" t="s">
        <v>596</v>
      </c>
    </row>
    <row r="8" spans="1:6">
      <c r="B8" s="206" t="s">
        <v>152</v>
      </c>
      <c r="C8" s="207"/>
    </row>
    <row r="9" spans="1:6">
      <c r="B9" s="80"/>
    </row>
    <row r="10" spans="1:6">
      <c r="B10" s="80"/>
    </row>
    <row r="11" spans="1:6">
      <c r="C11" s="24"/>
      <c r="D11" s="10"/>
    </row>
    <row r="12" spans="1:6" ht="55.5" customHeight="1">
      <c r="B12" s="11"/>
      <c r="C12" s="88"/>
      <c r="D12" s="83" t="s">
        <v>67</v>
      </c>
      <c r="E12" s="45" t="s">
        <v>80</v>
      </c>
      <c r="F12" s="89" t="s">
        <v>81</v>
      </c>
    </row>
    <row r="13" spans="1:6" ht="17.399999999999999" customHeight="1">
      <c r="B13" s="12"/>
      <c r="C13" s="22"/>
      <c r="D13" s="85"/>
      <c r="E13" s="25"/>
      <c r="F13" s="91" t="s">
        <v>457</v>
      </c>
    </row>
    <row r="14" spans="1:6" ht="26.4">
      <c r="A14" s="154" t="s">
        <v>510</v>
      </c>
      <c r="B14" s="91" t="s">
        <v>457</v>
      </c>
      <c r="C14" s="115" t="s">
        <v>153</v>
      </c>
      <c r="D14" s="118" t="s">
        <v>154</v>
      </c>
      <c r="E14" s="94">
        <v>46</v>
      </c>
      <c r="F14" s="178">
        <f>F15+F16</f>
        <v>127130</v>
      </c>
    </row>
    <row r="15" spans="1:6">
      <c r="A15" s="154" t="s">
        <v>511</v>
      </c>
      <c r="B15" s="91" t="s">
        <v>458</v>
      </c>
      <c r="C15" s="95" t="s">
        <v>155</v>
      </c>
      <c r="D15" s="98" t="s">
        <v>156</v>
      </c>
      <c r="E15" s="94"/>
      <c r="F15" s="178">
        <v>127130</v>
      </c>
    </row>
    <row r="16" spans="1:6">
      <c r="A16" s="154" t="s">
        <v>512</v>
      </c>
      <c r="B16" s="91" t="s">
        <v>459</v>
      </c>
      <c r="C16" s="95" t="s">
        <v>157</v>
      </c>
      <c r="D16" s="98" t="s">
        <v>15</v>
      </c>
      <c r="E16" s="102"/>
      <c r="F16" s="178">
        <v>0</v>
      </c>
    </row>
    <row r="17" spans="1:6" ht="26.4">
      <c r="A17" s="154" t="s">
        <v>513</v>
      </c>
      <c r="B17" s="91" t="s">
        <v>460</v>
      </c>
      <c r="C17" s="104" t="s">
        <v>158</v>
      </c>
      <c r="D17" s="98" t="s">
        <v>159</v>
      </c>
      <c r="E17" s="102">
        <v>46</v>
      </c>
      <c r="F17" s="178">
        <v>110470</v>
      </c>
    </row>
    <row r="18" spans="1:6">
      <c r="A18" s="154" t="s">
        <v>514</v>
      </c>
      <c r="B18" s="91" t="s">
        <v>461</v>
      </c>
      <c r="C18" s="104" t="s">
        <v>352</v>
      </c>
      <c r="D18" s="98" t="s">
        <v>16</v>
      </c>
      <c r="E18" s="107">
        <v>46</v>
      </c>
      <c r="F18" s="178">
        <f>F19+F20</f>
        <v>0</v>
      </c>
    </row>
    <row r="19" spans="1:6" ht="26.4">
      <c r="A19" s="154" t="s">
        <v>515</v>
      </c>
      <c r="B19" s="91" t="s">
        <v>462</v>
      </c>
      <c r="C19" s="103" t="s">
        <v>160</v>
      </c>
      <c r="D19" s="98" t="s">
        <v>17</v>
      </c>
      <c r="E19" s="107"/>
      <c r="F19" s="178">
        <v>0</v>
      </c>
    </row>
    <row r="20" spans="1:6" ht="24.75" customHeight="1">
      <c r="A20" s="154" t="s">
        <v>516</v>
      </c>
      <c r="B20" s="91" t="s">
        <v>463</v>
      </c>
      <c r="C20" s="103" t="s">
        <v>161</v>
      </c>
      <c r="D20" s="98" t="s">
        <v>18</v>
      </c>
      <c r="E20" s="107"/>
      <c r="F20" s="178">
        <v>0</v>
      </c>
    </row>
    <row r="21" spans="1:6" ht="26.4">
      <c r="A21" s="154" t="s">
        <v>517</v>
      </c>
      <c r="B21" s="91" t="s">
        <v>464</v>
      </c>
      <c r="C21" s="101" t="s">
        <v>162</v>
      </c>
      <c r="D21" s="98" t="s">
        <v>19</v>
      </c>
      <c r="E21" s="107"/>
      <c r="F21" s="178">
        <v>0</v>
      </c>
    </row>
    <row r="22" spans="1:6">
      <c r="A22" s="154" t="s">
        <v>518</v>
      </c>
      <c r="B22" s="91" t="s">
        <v>466</v>
      </c>
      <c r="C22" s="104" t="s">
        <v>163</v>
      </c>
      <c r="D22" s="98" t="s">
        <v>164</v>
      </c>
      <c r="E22" s="102">
        <v>46</v>
      </c>
      <c r="F22" s="178">
        <f>F23+F34</f>
        <v>35697</v>
      </c>
    </row>
    <row r="23" spans="1:6" ht="26.4">
      <c r="A23" s="154" t="s">
        <v>601</v>
      </c>
      <c r="B23" s="91" t="s">
        <v>543</v>
      </c>
      <c r="C23" s="95" t="s">
        <v>165</v>
      </c>
      <c r="D23" s="98" t="s">
        <v>166</v>
      </c>
      <c r="E23" s="102"/>
      <c r="F23" s="178">
        <f>F24+F25+F26+F27+F28+F29+F30+F33</f>
        <v>26078</v>
      </c>
    </row>
    <row r="24" spans="1:6">
      <c r="A24" s="154" t="s">
        <v>519</v>
      </c>
      <c r="B24" s="91" t="s">
        <v>467</v>
      </c>
      <c r="C24" s="126" t="s">
        <v>102</v>
      </c>
      <c r="D24" s="98" t="s">
        <v>167</v>
      </c>
      <c r="E24" s="102"/>
      <c r="F24" s="178">
        <v>23710</v>
      </c>
    </row>
    <row r="25" spans="1:6">
      <c r="A25" s="154" t="s">
        <v>520</v>
      </c>
      <c r="B25" s="91" t="s">
        <v>468</v>
      </c>
      <c r="C25" s="126" t="s">
        <v>106</v>
      </c>
      <c r="D25" s="98" t="s">
        <v>168</v>
      </c>
      <c r="E25" s="102"/>
      <c r="F25" s="178">
        <v>0</v>
      </c>
    </row>
    <row r="26" spans="1:6" ht="26.4">
      <c r="A26" s="154" t="s">
        <v>521</v>
      </c>
      <c r="B26" s="91" t="s">
        <v>469</v>
      </c>
      <c r="C26" s="126" t="s">
        <v>169</v>
      </c>
      <c r="D26" s="120" t="s">
        <v>170</v>
      </c>
      <c r="E26" s="107"/>
      <c r="F26" s="178">
        <v>-908</v>
      </c>
    </row>
    <row r="27" spans="1:6" ht="26.4">
      <c r="A27" s="154" t="s">
        <v>614</v>
      </c>
      <c r="B27" s="91" t="s">
        <v>544</v>
      </c>
      <c r="C27" s="129" t="s">
        <v>117</v>
      </c>
      <c r="D27" s="98" t="s">
        <v>171</v>
      </c>
      <c r="E27" s="102"/>
      <c r="F27" s="178">
        <v>0</v>
      </c>
    </row>
    <row r="28" spans="1:6" ht="26.4">
      <c r="A28" s="154" t="s">
        <v>615</v>
      </c>
      <c r="B28" s="91" t="s">
        <v>545</v>
      </c>
      <c r="C28" s="129" t="s">
        <v>353</v>
      </c>
      <c r="D28" s="120" t="s">
        <v>331</v>
      </c>
      <c r="E28" s="102"/>
      <c r="F28" s="178">
        <v>0</v>
      </c>
    </row>
    <row r="29" spans="1:6" ht="39.6">
      <c r="A29" s="154" t="s">
        <v>641</v>
      </c>
      <c r="B29" s="91" t="s">
        <v>489</v>
      </c>
      <c r="C29" s="129" t="s">
        <v>172</v>
      </c>
      <c r="D29" s="98" t="s">
        <v>20</v>
      </c>
      <c r="E29" s="148"/>
      <c r="F29" s="178">
        <v>3276</v>
      </c>
    </row>
    <row r="30" spans="1:6" ht="39.6">
      <c r="A30" s="154" t="s">
        <v>642</v>
      </c>
      <c r="B30" s="91" t="s">
        <v>490</v>
      </c>
      <c r="C30" s="129" t="s">
        <v>173</v>
      </c>
      <c r="D30" s="98" t="s">
        <v>21</v>
      </c>
      <c r="E30" s="148"/>
      <c r="F30" s="178">
        <v>0</v>
      </c>
    </row>
    <row r="31" spans="1:6" ht="39.6">
      <c r="A31" s="154" t="s">
        <v>643</v>
      </c>
      <c r="B31" s="91" t="s">
        <v>491</v>
      </c>
      <c r="C31" s="149" t="s">
        <v>65</v>
      </c>
      <c r="D31" s="98" t="s">
        <v>22</v>
      </c>
      <c r="E31" s="148"/>
      <c r="F31" s="178">
        <v>0</v>
      </c>
    </row>
    <row r="32" spans="1:6" ht="39.6">
      <c r="A32" s="154" t="s">
        <v>644</v>
      </c>
      <c r="B32" s="91" t="s">
        <v>539</v>
      </c>
      <c r="C32" s="149" t="s">
        <v>66</v>
      </c>
      <c r="D32" s="98" t="s">
        <v>354</v>
      </c>
      <c r="E32" s="148"/>
      <c r="F32" s="178">
        <v>0</v>
      </c>
    </row>
    <row r="33" spans="1:6" ht="39.6">
      <c r="A33" s="154" t="s">
        <v>645</v>
      </c>
      <c r="B33" s="91" t="s">
        <v>540</v>
      </c>
      <c r="C33" s="129" t="s">
        <v>174</v>
      </c>
      <c r="D33" s="98" t="s">
        <v>355</v>
      </c>
      <c r="E33" s="148"/>
      <c r="F33" s="178">
        <v>0</v>
      </c>
    </row>
    <row r="34" spans="1:6" ht="26.4">
      <c r="A34" s="154" t="s">
        <v>616</v>
      </c>
      <c r="B34" s="91" t="s">
        <v>546</v>
      </c>
      <c r="C34" s="95" t="s">
        <v>175</v>
      </c>
      <c r="D34" s="120" t="s">
        <v>332</v>
      </c>
      <c r="E34" s="102"/>
      <c r="F34" s="178">
        <f>SUM(F35:F41)</f>
        <v>9619</v>
      </c>
    </row>
    <row r="35" spans="1:6" ht="79.5" customHeight="1">
      <c r="A35" s="154" t="s">
        <v>522</v>
      </c>
      <c r="B35" s="91" t="s">
        <v>470</v>
      </c>
      <c r="C35" s="129" t="s">
        <v>176</v>
      </c>
      <c r="D35" s="98" t="s">
        <v>23</v>
      </c>
      <c r="E35" s="102"/>
      <c r="F35" s="178">
        <v>0</v>
      </c>
    </row>
    <row r="36" spans="1:6" ht="26.4">
      <c r="A36" s="154" t="s">
        <v>523</v>
      </c>
      <c r="B36" s="91" t="s">
        <v>471</v>
      </c>
      <c r="C36" s="129" t="s">
        <v>177</v>
      </c>
      <c r="D36" s="98" t="s">
        <v>178</v>
      </c>
      <c r="E36" s="102"/>
      <c r="F36" s="178">
        <v>0</v>
      </c>
    </row>
    <row r="37" spans="1:6" ht="67.5" customHeight="1">
      <c r="A37" s="154" t="s">
        <v>524</v>
      </c>
      <c r="B37" s="91" t="s">
        <v>472</v>
      </c>
      <c r="C37" s="129" t="s">
        <v>179</v>
      </c>
      <c r="D37" s="98" t="s">
        <v>24</v>
      </c>
      <c r="E37" s="102"/>
      <c r="F37" s="178">
        <v>0</v>
      </c>
    </row>
    <row r="38" spans="1:6" ht="39.6">
      <c r="A38" s="154" t="s">
        <v>617</v>
      </c>
      <c r="B38" s="91" t="s">
        <v>547</v>
      </c>
      <c r="C38" s="129" t="s">
        <v>180</v>
      </c>
      <c r="D38" s="98" t="s">
        <v>25</v>
      </c>
      <c r="E38" s="102"/>
      <c r="F38" s="178">
        <v>9619</v>
      </c>
    </row>
    <row r="39" spans="1:6" ht="13.5" customHeight="1">
      <c r="A39" s="154" t="s">
        <v>618</v>
      </c>
      <c r="B39" s="91" t="s">
        <v>548</v>
      </c>
      <c r="C39" s="129" t="s">
        <v>181</v>
      </c>
      <c r="D39" s="120" t="s">
        <v>26</v>
      </c>
      <c r="E39" s="148"/>
      <c r="F39" s="178">
        <v>0</v>
      </c>
    </row>
    <row r="40" spans="1:6" ht="26.4">
      <c r="A40" s="154" t="s">
        <v>607</v>
      </c>
      <c r="B40" s="91" t="s">
        <v>474</v>
      </c>
      <c r="C40" s="129" t="s">
        <v>117</v>
      </c>
      <c r="D40" s="98" t="s">
        <v>171</v>
      </c>
      <c r="E40" s="102"/>
      <c r="F40" s="178">
        <v>0</v>
      </c>
    </row>
    <row r="41" spans="1:6" ht="28.5" customHeight="1">
      <c r="A41" s="154" t="s">
        <v>608</v>
      </c>
      <c r="B41" s="91" t="s">
        <v>475</v>
      </c>
      <c r="C41" s="129" t="s">
        <v>10</v>
      </c>
      <c r="D41" s="120" t="s">
        <v>331</v>
      </c>
      <c r="E41" s="102"/>
      <c r="F41" s="178">
        <v>0</v>
      </c>
    </row>
    <row r="42" spans="1:6" ht="24.75" customHeight="1">
      <c r="A42" s="154" t="s">
        <v>609</v>
      </c>
      <c r="B42" s="91" t="s">
        <v>476</v>
      </c>
      <c r="C42" s="104" t="s">
        <v>182</v>
      </c>
      <c r="D42" s="98" t="s">
        <v>183</v>
      </c>
      <c r="E42" s="150"/>
      <c r="F42" s="184">
        <v>85209</v>
      </c>
    </row>
    <row r="43" spans="1:6" ht="23.25" customHeight="1">
      <c r="A43" s="154" t="s">
        <v>626</v>
      </c>
      <c r="B43" s="91" t="s">
        <v>477</v>
      </c>
      <c r="C43" s="104" t="s">
        <v>184</v>
      </c>
      <c r="D43" s="96" t="s">
        <v>27</v>
      </c>
      <c r="E43" s="150"/>
      <c r="F43" s="178">
        <v>0</v>
      </c>
    </row>
    <row r="44" spans="1:6" ht="23.25" customHeight="1">
      <c r="A44" s="154" t="s">
        <v>627</v>
      </c>
      <c r="B44" s="91" t="s">
        <v>478</v>
      </c>
      <c r="C44" s="104" t="s">
        <v>185</v>
      </c>
      <c r="D44" s="98" t="s">
        <v>186</v>
      </c>
      <c r="E44" s="102"/>
      <c r="F44" s="178">
        <f>F45+F46</f>
        <v>398087</v>
      </c>
    </row>
    <row r="45" spans="1:6" ht="39.6">
      <c r="A45" s="154" t="s">
        <v>628</v>
      </c>
      <c r="B45" s="91" t="s">
        <v>479</v>
      </c>
      <c r="C45" s="95" t="s">
        <v>187</v>
      </c>
      <c r="D45" s="98" t="s">
        <v>28</v>
      </c>
      <c r="E45" s="102"/>
      <c r="F45" s="178">
        <v>0</v>
      </c>
    </row>
    <row r="46" spans="1:6">
      <c r="A46" s="154" t="s">
        <v>629</v>
      </c>
      <c r="B46" s="91" t="s">
        <v>480</v>
      </c>
      <c r="C46" s="95" t="s">
        <v>188</v>
      </c>
      <c r="D46" s="98" t="s">
        <v>29</v>
      </c>
      <c r="E46" s="102"/>
      <c r="F46" s="178">
        <v>398087</v>
      </c>
    </row>
    <row r="47" spans="1:6" ht="52.5" customHeight="1">
      <c r="A47" s="154" t="s">
        <v>637</v>
      </c>
      <c r="B47" s="91" t="s">
        <v>481</v>
      </c>
      <c r="C47" s="104" t="s">
        <v>189</v>
      </c>
      <c r="D47" s="98" t="s">
        <v>30</v>
      </c>
      <c r="E47" s="107">
        <v>46</v>
      </c>
      <c r="F47" s="178">
        <v>0</v>
      </c>
    </row>
    <row r="48" spans="1:6" ht="26.4">
      <c r="A48" s="154" t="s">
        <v>638</v>
      </c>
      <c r="B48" s="91" t="s">
        <v>482</v>
      </c>
      <c r="C48" s="104" t="s">
        <v>190</v>
      </c>
      <c r="D48" s="98" t="s">
        <v>191</v>
      </c>
      <c r="E48" s="102">
        <v>2</v>
      </c>
      <c r="F48" s="178">
        <v>29074</v>
      </c>
    </row>
    <row r="49" spans="1:8">
      <c r="A49" s="154" t="s">
        <v>635</v>
      </c>
      <c r="B49" s="91" t="s">
        <v>483</v>
      </c>
      <c r="C49" s="104" t="s">
        <v>192</v>
      </c>
      <c r="D49" s="98" t="s">
        <v>193</v>
      </c>
      <c r="E49" s="102"/>
      <c r="F49" s="178">
        <v>0</v>
      </c>
    </row>
    <row r="50" spans="1:8">
      <c r="A50" s="154" t="s">
        <v>632</v>
      </c>
      <c r="B50" s="91" t="s">
        <v>484</v>
      </c>
      <c r="C50" s="104" t="s">
        <v>194</v>
      </c>
      <c r="D50" s="98" t="s">
        <v>195</v>
      </c>
      <c r="E50" s="102"/>
      <c r="F50" s="178">
        <v>0</v>
      </c>
    </row>
    <row r="51" spans="1:8">
      <c r="A51" s="154" t="s">
        <v>633</v>
      </c>
      <c r="B51" s="91" t="s">
        <v>485</v>
      </c>
      <c r="C51" s="95" t="s">
        <v>163</v>
      </c>
      <c r="D51" s="98" t="s">
        <v>164</v>
      </c>
      <c r="E51" s="102">
        <v>46</v>
      </c>
      <c r="F51" s="178">
        <v>0</v>
      </c>
    </row>
    <row r="52" spans="1:8">
      <c r="A52" s="154" t="s">
        <v>634</v>
      </c>
      <c r="B52" s="91" t="s">
        <v>486</v>
      </c>
      <c r="C52" s="151" t="s">
        <v>196</v>
      </c>
      <c r="D52" s="121"/>
      <c r="E52" s="144">
        <v>46</v>
      </c>
      <c r="F52" s="178">
        <v>0</v>
      </c>
    </row>
    <row r="53" spans="1:8">
      <c r="A53" s="154" t="s">
        <v>639</v>
      </c>
      <c r="B53" s="91" t="s">
        <v>487</v>
      </c>
      <c r="C53" s="152" t="s">
        <v>197</v>
      </c>
      <c r="D53" s="112" t="s">
        <v>198</v>
      </c>
      <c r="E53" s="113">
        <v>46</v>
      </c>
      <c r="F53" s="181">
        <f>F50+F48+F44+F43+F42+F14+F49+F47+F17+F18+F21+F22</f>
        <v>785667</v>
      </c>
      <c r="H53" s="177"/>
    </row>
    <row r="54" spans="1:8">
      <c r="A54" s="154" t="s">
        <v>640</v>
      </c>
      <c r="B54" s="91" t="s">
        <v>488</v>
      </c>
      <c r="C54" s="111" t="s">
        <v>199</v>
      </c>
      <c r="D54" s="112" t="s">
        <v>200</v>
      </c>
      <c r="E54" s="113"/>
      <c r="F54" s="181">
        <f>F53+'F_01.02'!F44</f>
        <v>8404738</v>
      </c>
    </row>
  </sheetData>
  <mergeCells count="2">
    <mergeCell ref="B6:C6"/>
    <mergeCell ref="B8:C8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>
    <oddHeader>&amp;CBG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90"/>
  <sheetViews>
    <sheetView workbookViewId="0">
      <selection activeCell="C18" sqref="C18"/>
    </sheetView>
  </sheetViews>
  <sheetFormatPr defaultColWidth="9.109375" defaultRowHeight="13.2"/>
  <cols>
    <col min="1" max="1" width="2.6640625" style="154" customWidth="1"/>
    <col min="2" max="2" width="12.33203125" style="4" customWidth="1"/>
    <col min="3" max="3" width="64" style="82" customWidth="1"/>
    <col min="4" max="4" width="48.109375" style="6" customWidth="1"/>
    <col min="5" max="5" width="13.5546875" style="4" customWidth="1"/>
    <col min="6" max="6" width="17.109375" style="6" customWidth="1"/>
    <col min="7" max="16384" width="9.109375" style="82"/>
  </cols>
  <sheetData>
    <row r="1" spans="1:6" s="158" customFormat="1" ht="11.4">
      <c r="A1" s="154" t="s">
        <v>685</v>
      </c>
      <c r="B1" s="166" t="s">
        <v>595</v>
      </c>
      <c r="C1" s="167"/>
      <c r="D1" s="167"/>
      <c r="E1" s="160"/>
      <c r="F1" s="159"/>
    </row>
    <row r="2" spans="1:6" s="66" customFormat="1" ht="11.4">
      <c r="A2" s="154"/>
      <c r="B2" s="70" t="s">
        <v>70</v>
      </c>
      <c r="C2" s="50" t="str">
        <f>Index!C2</f>
        <v>CECB9790</v>
      </c>
      <c r="D2" s="51" t="str">
        <f>Index!D2</f>
        <v>Централна кооперативна банка АД</v>
      </c>
      <c r="E2" s="64"/>
      <c r="F2" s="65"/>
    </row>
    <row r="3" spans="1:6" s="66" customFormat="1" ht="22.8">
      <c r="A3" s="154"/>
      <c r="B3" s="70" t="s">
        <v>71</v>
      </c>
      <c r="C3" s="53">
        <f>Index!C3</f>
        <v>45382</v>
      </c>
      <c r="D3" s="54"/>
      <c r="E3" s="64"/>
      <c r="F3" s="65"/>
    </row>
    <row r="4" spans="1:6" s="66" customFormat="1" ht="22.8">
      <c r="A4" s="154"/>
      <c r="B4" s="70" t="s">
        <v>72</v>
      </c>
      <c r="C4" s="55" t="str">
        <f>Index!C4</f>
        <v>индивидуална</v>
      </c>
      <c r="D4" s="54"/>
      <c r="E4" s="64"/>
      <c r="F4" s="65"/>
    </row>
    <row r="5" spans="1:6" s="66" customFormat="1" ht="22.8">
      <c r="A5" s="154"/>
      <c r="B5" s="71" t="s">
        <v>73</v>
      </c>
      <c r="C5" s="57" t="s">
        <v>74</v>
      </c>
      <c r="D5" s="60" t="s">
        <v>75</v>
      </c>
      <c r="E5" s="61" t="s">
        <v>76</v>
      </c>
      <c r="F5" s="62" t="s">
        <v>77</v>
      </c>
    </row>
    <row r="6" spans="1:6" ht="32.25" customHeight="1">
      <c r="B6" s="204" t="s">
        <v>333</v>
      </c>
      <c r="C6" s="208"/>
    </row>
    <row r="7" spans="1:6" s="158" customFormat="1" ht="10.199999999999999">
      <c r="A7" s="154">
        <v>6</v>
      </c>
      <c r="B7" s="157"/>
      <c r="D7" s="159"/>
      <c r="E7" s="160"/>
      <c r="F7" s="159" t="s">
        <v>596</v>
      </c>
    </row>
    <row r="8" spans="1:6">
      <c r="B8" s="79"/>
    </row>
    <row r="9" spans="1:6">
      <c r="B9" s="79"/>
    </row>
    <row r="10" spans="1:6">
      <c r="B10" s="79"/>
    </row>
    <row r="11" spans="1:6">
      <c r="D11" s="7"/>
      <c r="E11" s="8"/>
      <c r="F11" s="7"/>
    </row>
    <row r="12" spans="1:6" ht="26.4">
      <c r="B12" s="75"/>
      <c r="C12" s="88"/>
      <c r="D12" s="83" t="s">
        <v>67</v>
      </c>
      <c r="E12" s="45" t="s">
        <v>80</v>
      </c>
      <c r="F12" s="86" t="s">
        <v>201</v>
      </c>
    </row>
    <row r="13" spans="1:6" ht="14.4" customHeight="1">
      <c r="B13" s="77"/>
      <c r="C13" s="22"/>
      <c r="D13" s="85"/>
      <c r="E13" s="23"/>
      <c r="F13" s="124" t="s">
        <v>457</v>
      </c>
    </row>
    <row r="14" spans="1:6" ht="26.4">
      <c r="A14" s="154" t="s">
        <v>510</v>
      </c>
      <c r="B14" s="124" t="s">
        <v>457</v>
      </c>
      <c r="C14" s="130" t="s">
        <v>202</v>
      </c>
      <c r="D14" s="116" t="s">
        <v>13</v>
      </c>
      <c r="E14" s="131">
        <v>16</v>
      </c>
      <c r="F14" s="185">
        <f>SUM(F15:F22)</f>
        <v>53535</v>
      </c>
    </row>
    <row r="15" spans="1:6" ht="53.4" customHeight="1">
      <c r="A15" s="154" t="s">
        <v>511</v>
      </c>
      <c r="B15" s="124" t="s">
        <v>458</v>
      </c>
      <c r="C15" s="132" t="s">
        <v>87</v>
      </c>
      <c r="D15" s="118" t="s">
        <v>14</v>
      </c>
      <c r="E15" s="94"/>
      <c r="F15" s="179">
        <v>1</v>
      </c>
    </row>
    <row r="16" spans="1:6" ht="26.4">
      <c r="A16" s="154" t="s">
        <v>597</v>
      </c>
      <c r="B16" s="124" t="s">
        <v>549</v>
      </c>
      <c r="C16" s="132" t="s">
        <v>11</v>
      </c>
      <c r="D16" s="118" t="s">
        <v>203</v>
      </c>
      <c r="E16" s="94"/>
      <c r="F16" s="179">
        <v>0</v>
      </c>
    </row>
    <row r="17" spans="1:6" ht="26.4">
      <c r="A17" s="154" t="s">
        <v>512</v>
      </c>
      <c r="B17" s="124" t="s">
        <v>459</v>
      </c>
      <c r="C17" s="132" t="s">
        <v>204</v>
      </c>
      <c r="D17" s="73" t="s">
        <v>205</v>
      </c>
      <c r="E17" s="102"/>
      <c r="F17" s="179">
        <v>0</v>
      </c>
    </row>
    <row r="18" spans="1:6" ht="26.4">
      <c r="A18" s="154" t="s">
        <v>598</v>
      </c>
      <c r="B18" s="124" t="s">
        <v>550</v>
      </c>
      <c r="C18" s="132" t="s">
        <v>9</v>
      </c>
      <c r="D18" s="73" t="s">
        <v>206</v>
      </c>
      <c r="E18" s="102"/>
      <c r="F18" s="179">
        <v>7531</v>
      </c>
    </row>
    <row r="19" spans="1:6" ht="26.4">
      <c r="A19" s="154" t="s">
        <v>599</v>
      </c>
      <c r="B19" s="124" t="s">
        <v>551</v>
      </c>
      <c r="C19" s="132" t="s">
        <v>12</v>
      </c>
      <c r="D19" s="73" t="s">
        <v>207</v>
      </c>
      <c r="E19" s="102"/>
      <c r="F19" s="179">
        <v>46003</v>
      </c>
    </row>
    <row r="20" spans="1:6" ht="33.6" customHeight="1">
      <c r="A20" s="154" t="s">
        <v>516</v>
      </c>
      <c r="B20" s="124" t="s">
        <v>463</v>
      </c>
      <c r="C20" s="132" t="s">
        <v>208</v>
      </c>
      <c r="D20" s="73" t="s">
        <v>43</v>
      </c>
      <c r="E20" s="102"/>
      <c r="F20" s="179">
        <v>0</v>
      </c>
    </row>
    <row r="21" spans="1:6">
      <c r="A21" s="154" t="s">
        <v>517</v>
      </c>
      <c r="B21" s="124" t="s">
        <v>464</v>
      </c>
      <c r="C21" s="133" t="s">
        <v>209</v>
      </c>
      <c r="D21" s="119" t="s">
        <v>44</v>
      </c>
      <c r="E21" s="105"/>
      <c r="F21" s="179">
        <v>0</v>
      </c>
    </row>
    <row r="22" spans="1:6" ht="26.4">
      <c r="A22" s="154" t="s">
        <v>600</v>
      </c>
      <c r="B22" s="124" t="s">
        <v>552</v>
      </c>
      <c r="C22" s="133" t="s">
        <v>210</v>
      </c>
      <c r="D22" s="119" t="s">
        <v>45</v>
      </c>
      <c r="E22" s="105"/>
      <c r="F22" s="179">
        <v>0</v>
      </c>
    </row>
    <row r="23" spans="1:6" ht="30" customHeight="1">
      <c r="A23" s="154" t="s">
        <v>518</v>
      </c>
      <c r="B23" s="124" t="s">
        <v>466</v>
      </c>
      <c r="C23" s="134" t="s">
        <v>334</v>
      </c>
      <c r="D23" s="73" t="s">
        <v>13</v>
      </c>
      <c r="E23" s="102">
        <v>16</v>
      </c>
      <c r="F23" s="178">
        <f>SUM(F24:F29)</f>
        <v>733</v>
      </c>
    </row>
    <row r="24" spans="1:6" ht="56.4" customHeight="1">
      <c r="A24" s="154" t="s">
        <v>519</v>
      </c>
      <c r="B24" s="124" t="s">
        <v>467</v>
      </c>
      <c r="C24" s="132" t="s">
        <v>211</v>
      </c>
      <c r="D24" s="73" t="s">
        <v>14</v>
      </c>
      <c r="E24" s="102"/>
      <c r="F24" s="179">
        <v>0</v>
      </c>
    </row>
    <row r="25" spans="1:6" ht="26.4">
      <c r="A25" s="154" t="s">
        <v>520</v>
      </c>
      <c r="B25" s="124" t="s">
        <v>468</v>
      </c>
      <c r="C25" s="132" t="s">
        <v>212</v>
      </c>
      <c r="D25" s="73" t="s">
        <v>205</v>
      </c>
      <c r="E25" s="102"/>
      <c r="F25" s="179">
        <v>0</v>
      </c>
    </row>
    <row r="26" spans="1:6">
      <c r="A26" s="154" t="s">
        <v>521</v>
      </c>
      <c r="B26" s="124" t="s">
        <v>469</v>
      </c>
      <c r="C26" s="132" t="s">
        <v>335</v>
      </c>
      <c r="D26" s="73" t="s">
        <v>213</v>
      </c>
      <c r="E26" s="102"/>
      <c r="F26" s="179">
        <v>733</v>
      </c>
    </row>
    <row r="27" spans="1:6" ht="28.2" customHeight="1">
      <c r="A27" s="154" t="s">
        <v>522</v>
      </c>
      <c r="B27" s="124" t="s">
        <v>470</v>
      </c>
      <c r="C27" s="132" t="s">
        <v>214</v>
      </c>
      <c r="D27" s="73" t="s">
        <v>46</v>
      </c>
      <c r="E27" s="102"/>
      <c r="F27" s="179">
        <v>0</v>
      </c>
    </row>
    <row r="28" spans="1:6">
      <c r="A28" s="154" t="s">
        <v>523</v>
      </c>
      <c r="B28" s="124" t="s">
        <v>471</v>
      </c>
      <c r="C28" s="132" t="s">
        <v>215</v>
      </c>
      <c r="D28" s="73" t="s">
        <v>47</v>
      </c>
      <c r="E28" s="102"/>
      <c r="F28" s="179">
        <v>0</v>
      </c>
    </row>
    <row r="29" spans="1:6" ht="27" customHeight="1">
      <c r="A29" s="154" t="s">
        <v>610</v>
      </c>
      <c r="B29" s="124" t="s">
        <v>553</v>
      </c>
      <c r="C29" s="132" t="s">
        <v>216</v>
      </c>
      <c r="D29" s="119" t="s">
        <v>48</v>
      </c>
      <c r="E29" s="102"/>
      <c r="F29" s="179">
        <v>0</v>
      </c>
    </row>
    <row r="30" spans="1:6">
      <c r="A30" s="154" t="s">
        <v>524</v>
      </c>
      <c r="B30" s="124" t="s">
        <v>472</v>
      </c>
      <c r="C30" s="104" t="s">
        <v>217</v>
      </c>
      <c r="D30" s="73" t="s">
        <v>218</v>
      </c>
      <c r="E30" s="102"/>
      <c r="F30" s="179">
        <v>0</v>
      </c>
    </row>
    <row r="31" spans="1:6">
      <c r="A31" s="154" t="s">
        <v>606</v>
      </c>
      <c r="B31" s="124" t="s">
        <v>473</v>
      </c>
      <c r="C31" s="134" t="s">
        <v>219</v>
      </c>
      <c r="D31" s="73" t="s">
        <v>49</v>
      </c>
      <c r="E31" s="102">
        <v>31</v>
      </c>
      <c r="F31" s="183">
        <f>SUM(F32:F35)</f>
        <v>85</v>
      </c>
    </row>
    <row r="32" spans="1:6" ht="45.6" customHeight="1">
      <c r="A32" s="154" t="s">
        <v>607</v>
      </c>
      <c r="B32" s="124" t="s">
        <v>474</v>
      </c>
      <c r="C32" s="132" t="s">
        <v>87</v>
      </c>
      <c r="D32" s="73" t="s">
        <v>50</v>
      </c>
      <c r="E32" s="102"/>
      <c r="F32" s="179">
        <v>39</v>
      </c>
    </row>
    <row r="33" spans="1:6" ht="54" customHeight="1">
      <c r="A33" s="154" t="s">
        <v>611</v>
      </c>
      <c r="B33" s="124" t="s">
        <v>554</v>
      </c>
      <c r="C33" s="132" t="s">
        <v>11</v>
      </c>
      <c r="D33" s="73" t="s">
        <v>51</v>
      </c>
      <c r="E33" s="102"/>
      <c r="F33" s="179">
        <v>17</v>
      </c>
    </row>
    <row r="34" spans="1:6" ht="52.2" customHeight="1">
      <c r="A34" s="154" t="s">
        <v>612</v>
      </c>
      <c r="B34" s="124" t="s">
        <v>555</v>
      </c>
      <c r="C34" s="132" t="s">
        <v>9</v>
      </c>
      <c r="D34" s="73" t="s">
        <v>52</v>
      </c>
      <c r="E34" s="102"/>
      <c r="F34" s="179">
        <v>29</v>
      </c>
    </row>
    <row r="35" spans="1:6" ht="26.4">
      <c r="A35" s="154" t="s">
        <v>613</v>
      </c>
      <c r="B35" s="124" t="s">
        <v>556</v>
      </c>
      <c r="C35" s="132" t="s">
        <v>220</v>
      </c>
      <c r="D35" s="73" t="s">
        <v>221</v>
      </c>
      <c r="E35" s="102"/>
      <c r="F35" s="179">
        <v>0</v>
      </c>
    </row>
    <row r="36" spans="1:6">
      <c r="A36" s="154" t="s">
        <v>626</v>
      </c>
      <c r="B36" s="124" t="s">
        <v>477</v>
      </c>
      <c r="C36" s="134" t="s">
        <v>222</v>
      </c>
      <c r="D36" s="73" t="s">
        <v>223</v>
      </c>
      <c r="E36" s="102">
        <v>22</v>
      </c>
      <c r="F36" s="178">
        <v>17402</v>
      </c>
    </row>
    <row r="37" spans="1:6">
      <c r="A37" s="154" t="s">
        <v>627</v>
      </c>
      <c r="B37" s="124" t="s">
        <v>478</v>
      </c>
      <c r="C37" s="134" t="s">
        <v>224</v>
      </c>
      <c r="D37" s="73" t="s">
        <v>223</v>
      </c>
      <c r="E37" s="102">
        <v>22</v>
      </c>
      <c r="F37" s="178">
        <v>5318</v>
      </c>
    </row>
    <row r="38" spans="1:6" ht="39.6">
      <c r="A38" s="154" t="s">
        <v>628</v>
      </c>
      <c r="B38" s="124" t="s">
        <v>479</v>
      </c>
      <c r="C38" s="134" t="s">
        <v>683</v>
      </c>
      <c r="D38" s="73" t="s">
        <v>53</v>
      </c>
      <c r="E38" s="102">
        <v>16</v>
      </c>
      <c r="F38" s="183">
        <f>SUM(F39:F42)</f>
        <v>0</v>
      </c>
    </row>
    <row r="39" spans="1:6" ht="26.4">
      <c r="A39" s="154" t="s">
        <v>630</v>
      </c>
      <c r="B39" s="124" t="s">
        <v>557</v>
      </c>
      <c r="C39" s="132" t="s">
        <v>9</v>
      </c>
      <c r="D39" s="73" t="s">
        <v>225</v>
      </c>
      <c r="E39" s="102"/>
      <c r="F39" s="178">
        <v>-4</v>
      </c>
    </row>
    <row r="40" spans="1:6" ht="26.4">
      <c r="A40" s="154" t="s">
        <v>631</v>
      </c>
      <c r="B40" s="124" t="s">
        <v>558</v>
      </c>
      <c r="C40" s="132" t="s">
        <v>12</v>
      </c>
      <c r="D40" s="73" t="s">
        <v>226</v>
      </c>
      <c r="E40" s="102"/>
      <c r="F40" s="178">
        <v>4</v>
      </c>
    </row>
    <row r="41" spans="1:6" ht="26.4">
      <c r="A41" s="154" t="s">
        <v>635</v>
      </c>
      <c r="B41" s="124" t="s">
        <v>483</v>
      </c>
      <c r="C41" s="135" t="s">
        <v>329</v>
      </c>
      <c r="D41" s="73" t="s">
        <v>227</v>
      </c>
      <c r="E41" s="102"/>
      <c r="F41" s="178">
        <v>0</v>
      </c>
    </row>
    <row r="42" spans="1:6">
      <c r="A42" s="154" t="s">
        <v>632</v>
      </c>
      <c r="B42" s="124" t="s">
        <v>484</v>
      </c>
      <c r="C42" s="135" t="s">
        <v>188</v>
      </c>
      <c r="D42" s="73"/>
      <c r="E42" s="102"/>
      <c r="F42" s="178">
        <v>0</v>
      </c>
    </row>
    <row r="43" spans="1:6" ht="48" customHeight="1">
      <c r="A43" s="154" t="s">
        <v>633</v>
      </c>
      <c r="B43" s="124" t="s">
        <v>485</v>
      </c>
      <c r="C43" s="134" t="s">
        <v>336</v>
      </c>
      <c r="D43" s="73" t="s">
        <v>54</v>
      </c>
      <c r="E43" s="102">
        <v>16</v>
      </c>
      <c r="F43" s="178">
        <v>-121</v>
      </c>
    </row>
    <row r="44" spans="1:6" ht="39.6">
      <c r="A44" s="154" t="s">
        <v>636</v>
      </c>
      <c r="B44" s="124" t="s">
        <v>559</v>
      </c>
      <c r="C44" s="134" t="s">
        <v>337</v>
      </c>
      <c r="D44" s="73" t="s">
        <v>55</v>
      </c>
      <c r="E44" s="102"/>
      <c r="F44" s="178">
        <v>1653</v>
      </c>
    </row>
    <row r="45" spans="1:6" ht="39.6">
      <c r="A45" s="154" t="s">
        <v>634</v>
      </c>
      <c r="B45" s="124" t="s">
        <v>486</v>
      </c>
      <c r="C45" s="134" t="s">
        <v>338</v>
      </c>
      <c r="D45" s="73" t="s">
        <v>56</v>
      </c>
      <c r="E45" s="102" t="s">
        <v>228</v>
      </c>
      <c r="F45" s="178">
        <v>0</v>
      </c>
    </row>
    <row r="46" spans="1:6">
      <c r="A46" s="154" t="s">
        <v>639</v>
      </c>
      <c r="B46" s="124" t="s">
        <v>487</v>
      </c>
      <c r="C46" s="134" t="s">
        <v>339</v>
      </c>
      <c r="D46" s="73" t="s">
        <v>57</v>
      </c>
      <c r="E46" s="102">
        <v>16</v>
      </c>
      <c r="F46" s="178">
        <v>0</v>
      </c>
    </row>
    <row r="47" spans="1:6">
      <c r="A47" s="154" t="s">
        <v>640</v>
      </c>
      <c r="B47" s="124" t="s">
        <v>488</v>
      </c>
      <c r="C47" s="134" t="s">
        <v>340</v>
      </c>
      <c r="D47" s="73" t="s">
        <v>229</v>
      </c>
      <c r="E47" s="102"/>
      <c r="F47" s="178">
        <v>-523</v>
      </c>
    </row>
    <row r="48" spans="1:6" ht="36.6" customHeight="1">
      <c r="B48" s="124" t="s">
        <v>489</v>
      </c>
      <c r="C48" s="134" t="s">
        <v>527</v>
      </c>
      <c r="D48" s="73" t="s">
        <v>525</v>
      </c>
      <c r="E48" s="136"/>
      <c r="F48" s="178">
        <v>0</v>
      </c>
    </row>
    <row r="49" spans="1:6" ht="26.4">
      <c r="A49" s="154" t="s">
        <v>642</v>
      </c>
      <c r="B49" s="124" t="s">
        <v>490</v>
      </c>
      <c r="C49" s="175" t="s">
        <v>684</v>
      </c>
      <c r="D49" s="73" t="s">
        <v>58</v>
      </c>
      <c r="E49" s="102">
        <v>45</v>
      </c>
      <c r="F49" s="178">
        <v>48</v>
      </c>
    </row>
    <row r="50" spans="1:6">
      <c r="A50" s="154" t="s">
        <v>643</v>
      </c>
      <c r="B50" s="124" t="s">
        <v>491</v>
      </c>
      <c r="C50" s="134" t="s">
        <v>230</v>
      </c>
      <c r="D50" s="73" t="s">
        <v>59</v>
      </c>
      <c r="E50" s="102">
        <v>45</v>
      </c>
      <c r="F50" s="178">
        <v>610</v>
      </c>
    </row>
    <row r="51" spans="1:6">
      <c r="A51" s="154" t="s">
        <v>644</v>
      </c>
      <c r="B51" s="124" t="s">
        <v>539</v>
      </c>
      <c r="C51" s="137" t="s">
        <v>231</v>
      </c>
      <c r="D51" s="73" t="s">
        <v>59</v>
      </c>
      <c r="E51" s="105">
        <v>45</v>
      </c>
      <c r="F51" s="178">
        <v>0</v>
      </c>
    </row>
    <row r="52" spans="1:6">
      <c r="A52" s="154" t="s">
        <v>646</v>
      </c>
      <c r="B52" s="124" t="s">
        <v>560</v>
      </c>
      <c r="C52" s="138" t="s">
        <v>341</v>
      </c>
      <c r="D52" s="114"/>
      <c r="E52" s="113"/>
      <c r="F52" s="181">
        <f>F14-F23+F31+F36-F37+F38+F43+F44+F45+F46+F47+F48+F50-F51+F49</f>
        <v>66638</v>
      </c>
    </row>
    <row r="53" spans="1:6">
      <c r="A53" s="154" t="s">
        <v>645</v>
      </c>
      <c r="B53" s="124" t="s">
        <v>540</v>
      </c>
      <c r="C53" s="139" t="s">
        <v>232</v>
      </c>
      <c r="D53" s="118"/>
      <c r="E53" s="94"/>
      <c r="F53" s="178">
        <f>SUM(F54:F55)</f>
        <v>27976</v>
      </c>
    </row>
    <row r="54" spans="1:6" ht="26.4">
      <c r="A54" s="154" t="s">
        <v>647</v>
      </c>
      <c r="B54" s="124" t="s">
        <v>541</v>
      </c>
      <c r="C54" s="132" t="s">
        <v>233</v>
      </c>
      <c r="D54" s="73" t="s">
        <v>234</v>
      </c>
      <c r="E54" s="102">
        <v>44</v>
      </c>
      <c r="F54" s="182">
        <v>15350</v>
      </c>
    </row>
    <row r="55" spans="1:6">
      <c r="A55" s="154" t="s">
        <v>648</v>
      </c>
      <c r="B55" s="124" t="s">
        <v>542</v>
      </c>
      <c r="C55" s="132" t="s">
        <v>235</v>
      </c>
      <c r="D55" s="73"/>
      <c r="E55" s="102">
        <v>16</v>
      </c>
      <c r="F55" s="182">
        <v>12626</v>
      </c>
    </row>
    <row r="56" spans="1:6" ht="26.4">
      <c r="A56" s="154" t="s">
        <v>649</v>
      </c>
      <c r="B56" s="124" t="s">
        <v>561</v>
      </c>
      <c r="C56" s="132" t="s">
        <v>455</v>
      </c>
      <c r="D56" s="73" t="s">
        <v>526</v>
      </c>
      <c r="E56" s="102"/>
      <c r="F56" s="183">
        <v>0</v>
      </c>
    </row>
    <row r="57" spans="1:6">
      <c r="A57" s="154" t="s">
        <v>650</v>
      </c>
      <c r="B57" s="124" t="s">
        <v>562</v>
      </c>
      <c r="C57" s="134" t="s">
        <v>342</v>
      </c>
      <c r="D57" s="73" t="s">
        <v>236</v>
      </c>
      <c r="E57" s="102"/>
      <c r="F57" s="183">
        <f>SUM(F58:F60)</f>
        <v>5203</v>
      </c>
    </row>
    <row r="58" spans="1:6" ht="26.4">
      <c r="A58" s="154" t="s">
        <v>651</v>
      </c>
      <c r="B58" s="124" t="s">
        <v>563</v>
      </c>
      <c r="C58" s="132" t="s">
        <v>237</v>
      </c>
      <c r="D58" s="73" t="s">
        <v>238</v>
      </c>
      <c r="E58" s="102"/>
      <c r="F58" s="182">
        <v>4977</v>
      </c>
    </row>
    <row r="59" spans="1:6" ht="26.4">
      <c r="A59" s="154" t="s">
        <v>652</v>
      </c>
      <c r="B59" s="124" t="s">
        <v>564</v>
      </c>
      <c r="C59" s="132" t="s">
        <v>239</v>
      </c>
      <c r="D59" s="119" t="s">
        <v>240</v>
      </c>
      <c r="E59" s="105"/>
      <c r="F59" s="182">
        <v>0</v>
      </c>
    </row>
    <row r="60" spans="1:6" ht="26.4">
      <c r="A60" s="154" t="s">
        <v>653</v>
      </c>
      <c r="B60" s="124" t="s">
        <v>565</v>
      </c>
      <c r="C60" s="132" t="s">
        <v>241</v>
      </c>
      <c r="D60" s="73" t="s">
        <v>242</v>
      </c>
      <c r="E60" s="102"/>
      <c r="F60" s="182">
        <v>226</v>
      </c>
    </row>
    <row r="61" spans="1:6" ht="26.4">
      <c r="A61" s="154" t="s">
        <v>654</v>
      </c>
      <c r="B61" s="124" t="s">
        <v>566</v>
      </c>
      <c r="C61" s="104" t="s">
        <v>343</v>
      </c>
      <c r="D61" s="73" t="s">
        <v>60</v>
      </c>
      <c r="E61" s="102"/>
      <c r="F61" s="183">
        <f>SUM(F62:F63)</f>
        <v>-2</v>
      </c>
    </row>
    <row r="62" spans="1:6" ht="26.4">
      <c r="A62" s="154" t="s">
        <v>655</v>
      </c>
      <c r="B62" s="124" t="s">
        <v>567</v>
      </c>
      <c r="C62" s="132" t="s">
        <v>9</v>
      </c>
      <c r="D62" s="73" t="s">
        <v>243</v>
      </c>
      <c r="E62" s="102"/>
      <c r="F62" s="182">
        <v>0</v>
      </c>
    </row>
    <row r="63" spans="1:6">
      <c r="A63" s="154" t="s">
        <v>656</v>
      </c>
      <c r="B63" s="124" t="s">
        <v>568</v>
      </c>
      <c r="C63" s="132" t="s">
        <v>12</v>
      </c>
      <c r="D63" s="73" t="s">
        <v>243</v>
      </c>
      <c r="E63" s="102"/>
      <c r="F63" s="182">
        <v>-2</v>
      </c>
    </row>
    <row r="64" spans="1:6" ht="39.6">
      <c r="A64" s="154" t="s">
        <v>657</v>
      </c>
      <c r="B64" s="124" t="s">
        <v>569</v>
      </c>
      <c r="C64" s="134" t="s">
        <v>344</v>
      </c>
      <c r="D64" s="73" t="s">
        <v>244</v>
      </c>
      <c r="E64" s="102" t="s">
        <v>141</v>
      </c>
      <c r="F64" s="182">
        <f>SUM(F66:F67)</f>
        <v>50</v>
      </c>
    </row>
    <row r="65" spans="1:6" ht="36.75" customHeight="1">
      <c r="A65" s="154" t="s">
        <v>658</v>
      </c>
      <c r="B65" s="124" t="s">
        <v>570</v>
      </c>
      <c r="C65" s="140" t="s">
        <v>456</v>
      </c>
      <c r="D65" s="73" t="s">
        <v>465</v>
      </c>
      <c r="E65" s="141"/>
      <c r="F65" s="182">
        <v>0</v>
      </c>
    </row>
    <row r="66" spans="1:6" ht="26.4">
      <c r="A66" s="154" t="s">
        <v>659</v>
      </c>
      <c r="B66" s="124" t="s">
        <v>571</v>
      </c>
      <c r="C66" s="132" t="s">
        <v>245</v>
      </c>
      <c r="D66" s="142" t="s">
        <v>61</v>
      </c>
      <c r="E66" s="141"/>
      <c r="F66" s="182">
        <v>50</v>
      </c>
    </row>
    <row r="67" spans="1:6">
      <c r="A67" s="154" t="s">
        <v>660</v>
      </c>
      <c r="B67" s="124" t="s">
        <v>572</v>
      </c>
      <c r="C67" s="132" t="s">
        <v>246</v>
      </c>
      <c r="D67" s="73"/>
      <c r="E67" s="102"/>
      <c r="F67" s="182">
        <v>0</v>
      </c>
    </row>
    <row r="68" spans="1:6" ht="39.6">
      <c r="A68" s="154" t="s">
        <v>661</v>
      </c>
      <c r="B68" s="124" t="s">
        <v>573</v>
      </c>
      <c r="C68" s="127" t="s">
        <v>345</v>
      </c>
      <c r="D68" s="73" t="s">
        <v>247</v>
      </c>
      <c r="E68" s="102">
        <v>12</v>
      </c>
      <c r="F68" s="182">
        <f>SUM(F69:F70)</f>
        <v>1103</v>
      </c>
    </row>
    <row r="69" spans="1:6" ht="26.4">
      <c r="A69" s="154" t="s">
        <v>662</v>
      </c>
      <c r="B69" s="124" t="s">
        <v>574</v>
      </c>
      <c r="C69" s="132" t="s">
        <v>346</v>
      </c>
      <c r="D69" s="73" t="s">
        <v>248</v>
      </c>
      <c r="E69" s="102">
        <v>12</v>
      </c>
      <c r="F69" s="182">
        <v>1114</v>
      </c>
    </row>
    <row r="70" spans="1:6">
      <c r="A70" s="154" t="s">
        <v>663</v>
      </c>
      <c r="B70" s="124" t="s">
        <v>575</v>
      </c>
      <c r="C70" s="132" t="s">
        <v>347</v>
      </c>
      <c r="D70" s="73" t="s">
        <v>249</v>
      </c>
      <c r="E70" s="102">
        <v>12</v>
      </c>
      <c r="F70" s="182">
        <v>-11</v>
      </c>
    </row>
    <row r="71" spans="1:6" ht="39.6">
      <c r="A71" s="154" t="s">
        <v>664</v>
      </c>
      <c r="B71" s="124" t="s">
        <v>576</v>
      </c>
      <c r="C71" s="127" t="s">
        <v>348</v>
      </c>
      <c r="D71" s="73" t="s">
        <v>250</v>
      </c>
      <c r="E71" s="102">
        <v>16</v>
      </c>
      <c r="F71" s="182">
        <v>0</v>
      </c>
    </row>
    <row r="72" spans="1:6" ht="26.4">
      <c r="A72" s="154" t="s">
        <v>665</v>
      </c>
      <c r="B72" s="124" t="s">
        <v>577</v>
      </c>
      <c r="C72" s="127" t="s">
        <v>349</v>
      </c>
      <c r="D72" s="73" t="s">
        <v>251</v>
      </c>
      <c r="E72" s="102">
        <v>16</v>
      </c>
      <c r="F72" s="183">
        <f>SUM(F73:F77)</f>
        <v>0</v>
      </c>
    </row>
    <row r="73" spans="1:6">
      <c r="A73" s="154" t="s">
        <v>666</v>
      </c>
      <c r="B73" s="124" t="s">
        <v>578</v>
      </c>
      <c r="C73" s="132" t="s">
        <v>237</v>
      </c>
      <c r="D73" s="73" t="s">
        <v>252</v>
      </c>
      <c r="E73" s="102"/>
      <c r="F73" s="182">
        <v>0</v>
      </c>
    </row>
    <row r="74" spans="1:6">
      <c r="A74" s="154" t="s">
        <v>667</v>
      </c>
      <c r="B74" s="124" t="s">
        <v>579</v>
      </c>
      <c r="C74" s="132" t="s">
        <v>239</v>
      </c>
      <c r="D74" s="73" t="s">
        <v>253</v>
      </c>
      <c r="E74" s="102"/>
      <c r="F74" s="186">
        <v>0</v>
      </c>
    </row>
    <row r="75" spans="1:6" ht="26.4">
      <c r="A75" s="154" t="s">
        <v>668</v>
      </c>
      <c r="B75" s="124" t="s">
        <v>580</v>
      </c>
      <c r="C75" s="132" t="s">
        <v>254</v>
      </c>
      <c r="D75" s="73" t="s">
        <v>255</v>
      </c>
      <c r="E75" s="102"/>
      <c r="F75" s="182">
        <v>0</v>
      </c>
    </row>
    <row r="76" spans="1:6" ht="26.4">
      <c r="A76" s="154" t="s">
        <v>669</v>
      </c>
      <c r="B76" s="124" t="s">
        <v>581</v>
      </c>
      <c r="C76" s="132" t="s">
        <v>241</v>
      </c>
      <c r="D76" s="73" t="s">
        <v>256</v>
      </c>
      <c r="E76" s="102"/>
      <c r="F76" s="182">
        <v>0</v>
      </c>
    </row>
    <row r="77" spans="1:6">
      <c r="A77" s="154" t="s">
        <v>670</v>
      </c>
      <c r="B77" s="124" t="s">
        <v>582</v>
      </c>
      <c r="C77" s="132" t="s">
        <v>257</v>
      </c>
      <c r="D77" s="73" t="s">
        <v>251</v>
      </c>
      <c r="E77" s="102"/>
      <c r="F77" s="182">
        <v>0</v>
      </c>
    </row>
    <row r="78" spans="1:6" ht="28.2" customHeight="1">
      <c r="A78" s="154" t="s">
        <v>671</v>
      </c>
      <c r="B78" s="124" t="s">
        <v>583</v>
      </c>
      <c r="C78" s="127" t="s">
        <v>258</v>
      </c>
      <c r="D78" s="73" t="s">
        <v>259</v>
      </c>
      <c r="E78" s="102"/>
      <c r="F78" s="182">
        <v>0</v>
      </c>
    </row>
    <row r="79" spans="1:6" ht="39.6">
      <c r="A79" s="154" t="s">
        <v>672</v>
      </c>
      <c r="B79" s="124" t="s">
        <v>584</v>
      </c>
      <c r="C79" s="127" t="s">
        <v>350</v>
      </c>
      <c r="D79" s="73" t="s">
        <v>62</v>
      </c>
      <c r="E79" s="102"/>
      <c r="F79" s="182">
        <v>0</v>
      </c>
    </row>
    <row r="80" spans="1:6" ht="39.6">
      <c r="A80" s="154" t="s">
        <v>673</v>
      </c>
      <c r="B80" s="124" t="s">
        <v>585</v>
      </c>
      <c r="C80" s="143" t="s">
        <v>260</v>
      </c>
      <c r="D80" s="117" t="s">
        <v>63</v>
      </c>
      <c r="E80" s="144"/>
      <c r="F80" s="182">
        <v>0</v>
      </c>
    </row>
    <row r="81" spans="1:7" ht="26.4">
      <c r="A81" s="154" t="s">
        <v>674</v>
      </c>
      <c r="B81" s="124" t="s">
        <v>586</v>
      </c>
      <c r="C81" s="143" t="s">
        <v>261</v>
      </c>
      <c r="D81" s="117" t="s">
        <v>262</v>
      </c>
      <c r="E81" s="144"/>
      <c r="F81" s="183">
        <f>F52-F53-F57+F61-F64-F68-F71-F72-F78+F79+F80-F56</f>
        <v>32304</v>
      </c>
    </row>
    <row r="82" spans="1:7" ht="26.4">
      <c r="A82" s="154" t="s">
        <v>675</v>
      </c>
      <c r="B82" s="124" t="s">
        <v>587</v>
      </c>
      <c r="C82" s="143" t="s">
        <v>263</v>
      </c>
      <c r="D82" s="117" t="s">
        <v>264</v>
      </c>
      <c r="E82" s="144"/>
      <c r="F82" s="182">
        <v>3230</v>
      </c>
    </row>
    <row r="83" spans="1:7" ht="26.4">
      <c r="A83" s="154" t="s">
        <v>676</v>
      </c>
      <c r="B83" s="124" t="s">
        <v>588</v>
      </c>
      <c r="C83" s="143" t="s">
        <v>265</v>
      </c>
      <c r="D83" s="117" t="s">
        <v>200</v>
      </c>
      <c r="E83" s="145"/>
      <c r="F83" s="187">
        <f>F81-F82</f>
        <v>29074</v>
      </c>
      <c r="G83" s="173"/>
    </row>
    <row r="84" spans="1:7" ht="54.6" customHeight="1">
      <c r="A84" s="154" t="s">
        <v>677</v>
      </c>
      <c r="B84" s="124" t="s">
        <v>589</v>
      </c>
      <c r="C84" s="122" t="s">
        <v>266</v>
      </c>
      <c r="D84" s="73" t="s">
        <v>64</v>
      </c>
      <c r="E84" s="102"/>
      <c r="F84" s="183">
        <f>F85+F86</f>
        <v>0</v>
      </c>
    </row>
    <row r="85" spans="1:7" ht="26.4">
      <c r="A85" s="154" t="s">
        <v>678</v>
      </c>
      <c r="B85" s="124" t="s">
        <v>590</v>
      </c>
      <c r="C85" s="135" t="s">
        <v>267</v>
      </c>
      <c r="D85" s="73" t="s">
        <v>268</v>
      </c>
      <c r="E85" s="107"/>
      <c r="F85" s="186">
        <v>0</v>
      </c>
    </row>
    <row r="86" spans="1:7" ht="26.4">
      <c r="A86" s="154" t="s">
        <v>679</v>
      </c>
      <c r="B86" s="124" t="s">
        <v>591</v>
      </c>
      <c r="C86" s="146" t="s">
        <v>269</v>
      </c>
      <c r="D86" s="119" t="s">
        <v>270</v>
      </c>
      <c r="E86" s="145"/>
      <c r="F86" s="188">
        <v>0</v>
      </c>
    </row>
    <row r="87" spans="1:7">
      <c r="A87" s="154" t="s">
        <v>680</v>
      </c>
      <c r="B87" s="124" t="s">
        <v>592</v>
      </c>
      <c r="C87" s="143" t="s">
        <v>271</v>
      </c>
      <c r="D87" s="114" t="s">
        <v>272</v>
      </c>
      <c r="E87" s="145"/>
      <c r="F87" s="187">
        <f>F83+F84</f>
        <v>29074</v>
      </c>
    </row>
    <row r="88" spans="1:7">
      <c r="A88" s="154" t="s">
        <v>681</v>
      </c>
      <c r="B88" s="124" t="s">
        <v>593</v>
      </c>
      <c r="C88" s="133" t="s">
        <v>273</v>
      </c>
      <c r="D88" s="125" t="s">
        <v>274</v>
      </c>
      <c r="E88" s="105"/>
      <c r="F88" s="189">
        <v>0</v>
      </c>
    </row>
    <row r="89" spans="1:7">
      <c r="A89" s="154" t="s">
        <v>682</v>
      </c>
      <c r="B89" s="124" t="s">
        <v>594</v>
      </c>
      <c r="C89" s="147" t="s">
        <v>275</v>
      </c>
      <c r="D89" s="121" t="s">
        <v>191</v>
      </c>
      <c r="E89" s="144"/>
      <c r="F89" s="190">
        <f>F87-F88</f>
        <v>29074</v>
      </c>
    </row>
    <row r="90" spans="1:7">
      <c r="D90" s="9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2024-02-01T07:57:49Z</cp:lastPrinted>
  <dcterms:created xsi:type="dcterms:W3CDTF">2005-12-22T16:09:37Z</dcterms:created>
  <dcterms:modified xsi:type="dcterms:W3CDTF">2024-04-23T08:58:30Z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