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adoslava\20230930\BNB_trimese4ie\"/>
    </mc:Choice>
  </mc:AlternateContent>
  <xr:revisionPtr revIDLastSave="0" documentId="8_{5DD17319-4A37-4367-9400-1DB89F2F0443}" xr6:coauthVersionLast="36" xr6:coauthVersionMax="36" xr10:uidLastSave="{00000000-0000-0000-0000-000000000000}"/>
  <bookViews>
    <workbookView xWindow="0" yWindow="0" windowWidth="23040" windowHeight="8556" tabRatio="897" activeTab="1" xr2:uid="{683024F3-9B49-4743-B3AE-E087334DA713}"/>
  </bookViews>
  <sheets>
    <sheet name="Index" sheetId="194" r:id="rId1"/>
    <sheet name="F_01.01" sheetId="140" r:id="rId2"/>
    <sheet name="F_01.02" sheetId="141" r:id="rId3"/>
    <sheet name="F_01.03" sheetId="116" r:id="rId4"/>
    <sheet name="F_02.00" sheetId="143" r:id="rId5"/>
  </sheets>
  <definedNames>
    <definedName name="_xlnm.Print_Area" localSheetId="1">'F_01.01'!$B$1:$F$52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</definedNames>
  <calcPr calcId="191029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F50" i="116" l="1"/>
  <c r="F44" i="116"/>
  <c r="F42" i="116"/>
  <c r="F34" i="116"/>
  <c r="F23" i="116"/>
  <c r="F22" i="116" s="1"/>
  <c r="F18" i="116"/>
  <c r="F14" i="116"/>
  <c r="F25" i="141"/>
  <c r="F84" i="143" l="1"/>
  <c r="F52" i="143"/>
  <c r="F81" i="143" s="1"/>
  <c r="F83" i="143" s="1"/>
  <c r="F87" i="143" s="1"/>
  <c r="F89" i="143" s="1"/>
  <c r="F44" i="141"/>
  <c r="F52" i="140"/>
  <c r="F53" i="116" l="1"/>
  <c r="F54" i="116" s="1"/>
  <c r="C4" i="141" l="1"/>
  <c r="C4" i="116"/>
  <c r="C4" i="143"/>
  <c r="C4" i="140"/>
  <c r="C3" i="141"/>
  <c r="C3" i="116"/>
  <c r="C3" i="143"/>
  <c r="C3" i="140"/>
  <c r="D2" i="141"/>
  <c r="D2" i="116"/>
  <c r="D2" i="143"/>
  <c r="D2" i="140"/>
  <c r="C2" i="141"/>
  <c r="C2" i="116"/>
  <c r="C2" i="143"/>
  <c r="C2" i="140"/>
</calcChain>
</file>

<file path=xl/sharedStrings.xml><?xml version="1.0" encoding="utf-8"?>
<sst xmlns="http://schemas.openxmlformats.org/spreadsheetml/2006/main" count="979" uniqueCount="689">
  <si>
    <t>Балансов отчет: собствен капитал</t>
  </si>
  <si>
    <t>Разбивка на нетъргуемите кредити и аванси по продукти</t>
  </si>
  <si>
    <t>Разбивка на нетъргуемите кредити и аванси към нефинансови предприятия по кодове по NACE</t>
  </si>
  <si>
    <t>Разбивка на кредитите и авансите, различни от държаните за търгуване към нефинансови предприятия, по кодове по NACE</t>
  </si>
  <si>
    <t>Кредити и аванси, различни от държани за търгуване и търгуване на активи по продукти</t>
  </si>
  <si>
    <t>Задбалансови експозиции: поети кредитни ангажименти, финансови гаранции и други поети ангажименти</t>
  </si>
  <si>
    <t>Получени кредитни ангажименти, финансови гаранции и други получени ангажименти</t>
  </si>
  <si>
    <t>Движение на коректива и провизиите за кредитни загуби</t>
  </si>
  <si>
    <t>Печалби или загуби от нетъргуеми финансови активи, задължително отчитани по справедлива стойност в печалбата или загубата, по инструменти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</si>
  <si>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</si>
  <si>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</si>
  <si>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</si>
  <si>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</si>
  <si>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</si>
  <si>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</si>
  <si>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</si>
  <si>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</si>
  <si>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</si>
  <si>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</si>
  <si>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</si>
  <si>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</si>
  <si>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</si>
  <si>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</si>
  <si>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</si>
  <si>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</si>
  <si>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</si>
  <si>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</si>
  <si>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</si>
  <si>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</si>
  <si>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</si>
  <si>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</si>
  <si>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</si>
  <si>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</si>
  <si>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</si>
  <si>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</si>
  <si>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</si>
  <si>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</si>
  <si>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</si>
  <si>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</si>
  <si>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</si>
  <si>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</si>
  <si>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</si>
  <si>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</si>
  <si>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</si>
  <si>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</si>
  <si>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</si>
  <si>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</si>
  <si>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</si>
  <si>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</si>
  <si>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</si>
  <si>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</si>
  <si>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</si>
  <si>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</si>
  <si>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</si>
  <si>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</si>
  <si>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</si>
  <si>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</si>
  <si>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</si>
  <si>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</si>
  <si>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</si>
  <si>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</si>
  <si>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</si>
  <si>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</si>
  <si>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</si>
  <si>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</si>
  <si>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</si>
  <si>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</si>
  <si>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</si>
  <si>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</si>
  <si>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</si>
  <si>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</si>
  <si>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</si>
  <si>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</si>
  <si>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</si>
  <si>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</si>
  <si>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</si>
  <si>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</si>
  <si>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</si>
  <si>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</si>
  <si>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</si>
  <si>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</si>
  <si>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</si>
  <si>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</si>
  <si>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</si>
  <si>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</si>
  <si>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</si>
  <si>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</si>
  <si>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</si>
  <si>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</si>
  <si>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</si>
  <si>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</si>
  <si>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</si>
  <si>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</si>
  <si>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</si>
  <si>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</si>
  <si>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</si>
  <si>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</si>
  <si>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</si>
  <si>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</si>
  <si>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</si>
  <si>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</si>
  <si>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</si>
  <si>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</si>
  <si>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</si>
  <si>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</si>
  <si>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</si>
  <si>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</si>
  <si>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</si>
  <si>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</si>
  <si>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</si>
  <si>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</si>
  <si>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</si>
  <si>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</si>
  <si>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</si>
  <si>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</si>
  <si>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</si>
  <si>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</si>
  <si>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</si>
  <si>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</si>
  <si>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</si>
  <si>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</si>
  <si>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</si>
  <si>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</si>
  <si>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</si>
  <si>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</si>
  <si>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</si>
  <si>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</si>
  <si>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</si>
  <si>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</si>
  <si>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</si>
  <si>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</si>
  <si>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</si>
  <si>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</si>
  <si>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</si>
  <si>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</si>
  <si>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</si>
  <si>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</si>
  <si>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параграфи 71 и 84, буква а) от МСС 37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</si>
  <si>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</si>
  <si>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</si>
  <si>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</si>
  <si>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</si>
  <si>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</si>
  <si>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</si>
  <si>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</si>
  <si>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</si>
  <si>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</si>
  <si>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</si>
  <si>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</si>
  <si>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</si>
  <si>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</si>
  <si>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</si>
  <si>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</si>
  <si>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</si>
  <si>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</si>
  <si>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</si>
  <si>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</si>
  <si>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</si>
  <si>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</si>
  <si>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</si>
  <si>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</si>
  <si>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</si>
  <si>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</si>
  <si>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</si>
  <si>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</si>
  <si>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</si>
  <si>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</si>
  <si>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</si>
  <si>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</si>
  <si>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</si>
  <si>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</si>
  <si>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</si>
  <si>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</si>
  <si>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</si>
  <si>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</si>
  <si>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</si>
  <si>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</si>
  <si>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</si>
  <si>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</si>
  <si>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</si>
  <si>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</si>
  <si>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</si>
  <si>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</si>
  <si>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</si>
  <si>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</si>
  <si>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</si>
  <si>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</si>
  <si>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</si>
  <si>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</si>
  <si>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</si>
  <si>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</si>
  <si>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</si>
  <si>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</si>
  <si>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</si>
  <si>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</si>
  <si>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</si>
  <si>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</si>
  <si>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</si>
  <si>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</si>
  <si>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</si>
  <si>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</si>
  <si>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</si>
  <si>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</si>
  <si>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</si>
  <si>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</si>
  <si>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</si>
  <si>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</si>
  <si>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</si>
  <si>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</si>
  <si>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</si>
  <si>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</si>
  <si>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</si>
  <si>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</si>
  <si>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</si>
  <si>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</si>
  <si>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</si>
  <si>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</si>
  <si>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</si>
  <si>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</si>
  <si>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</si>
  <si>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</si>
  <si>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</si>
  <si>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</si>
  <si>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</si>
  <si>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</si>
  <si>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</si>
  <si>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</si>
  <si>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</si>
  <si>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</si>
  <si>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</si>
  <si>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</si>
  <si>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</si>
  <si>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</si>
  <si>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</si>
  <si>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</si>
  <si>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</si>
  <si>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</si>
  <si>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</si>
  <si>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</si>
  <si>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</si>
  <si>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</si>
  <si>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</si>
  <si>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</si>
  <si>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</si>
  <si>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</si>
  <si>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</si>
  <si>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</si>
  <si>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</si>
  <si>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</si>
  <si>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</si>
  <si>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</si>
  <si>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</si>
  <si>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</si>
  <si>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</si>
  <si>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</si>
  <si>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</si>
  <si>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</si>
  <si>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</si>
  <si>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</si>
  <si>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</si>
  <si>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</si>
  <si>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</si>
  <si>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</si>
  <si>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</si>
  <si>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</si>
  <si>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</si>
  <si>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</si>
  <si>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</si>
  <si>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</si>
  <si>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</si>
  <si>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</si>
  <si>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</si>
  <si>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</si>
  <si>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</si>
  <si>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</si>
  <si>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</si>
  <si>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Отчитане на хеджирането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</si>
  <si>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</si>
  <si>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</si>
  <si>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</si>
  <si>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</si>
  <si>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</si>
  <si>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</si>
  <si>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</si>
  <si>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</si>
  <si>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</si>
  <si>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F_01.01</t>
  </si>
  <si>
    <t>F_01.02</t>
  </si>
  <si>
    <t>F_01.03</t>
  </si>
  <si>
    <t>F_02.00</t>
  </si>
  <si>
    <t>F_03.00</t>
  </si>
  <si>
    <t>F_04.01</t>
  </si>
  <si>
    <t>F_04.02.1</t>
  </si>
  <si>
    <t>F_04.02.2</t>
  </si>
  <si>
    <t>F_04.03.1</t>
  </si>
  <si>
    <t>F_04.04.1</t>
  </si>
  <si>
    <t>F_04.05</t>
  </si>
  <si>
    <t>F_05.01</t>
  </si>
  <si>
    <t>F_06.01</t>
  </si>
  <si>
    <t>F_07.01</t>
  </si>
  <si>
    <t>F_08.01</t>
  </si>
  <si>
    <t>F_08.02</t>
  </si>
  <si>
    <t>F_09.01.1</t>
  </si>
  <si>
    <t>F_09.02</t>
  </si>
  <si>
    <t>F_10.00</t>
  </si>
  <si>
    <t>F_11.01</t>
  </si>
  <si>
    <t>F_11.03</t>
  </si>
  <si>
    <t>F_11.04</t>
  </si>
  <si>
    <t>F_12.01</t>
  </si>
  <si>
    <t>F_12.02</t>
  </si>
  <si>
    <t>F_13.01</t>
  </si>
  <si>
    <t>F_14.00</t>
  </si>
  <si>
    <t>F_15.00</t>
  </si>
  <si>
    <t>F_16.01</t>
  </si>
  <si>
    <t>F_16.02</t>
  </si>
  <si>
    <t>F_16.03</t>
  </si>
  <si>
    <t>F_16.04</t>
  </si>
  <si>
    <t>F_16.04.1</t>
  </si>
  <si>
    <t>F_16.05</t>
  </si>
  <si>
    <t>F_16.06</t>
  </si>
  <si>
    <t>F_16.07</t>
  </si>
  <si>
    <t>F_17.01</t>
  </si>
  <si>
    <t>F_17.02</t>
  </si>
  <si>
    <t>F_17.03</t>
  </si>
  <si>
    <t>F_19.00</t>
  </si>
  <si>
    <t>Хил.лв.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</si>
  <si>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</si>
  <si>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</si>
  <si>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</si>
  <si>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</si>
  <si>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</si>
  <si>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</si>
  <si>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</si>
  <si>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</si>
  <si>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</si>
  <si>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</si>
  <si>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</si>
  <si>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</si>
  <si>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</si>
  <si>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</si>
  <si>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</si>
  <si>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</si>
  <si>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</si>
  <si>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</si>
  <si>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</si>
  <si>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</si>
  <si>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</si>
  <si>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</si>
  <si>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</si>
  <si>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</si>
  <si>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</si>
  <si>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</si>
  <si>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</si>
  <si>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</si>
  <si>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</si>
  <si>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</si>
  <si>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</si>
  <si>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</si>
  <si>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</si>
  <si>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</si>
  <si>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</si>
  <si>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</si>
  <si>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</si>
  <si>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</si>
  <si>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</si>
  <si>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</si>
  <si>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</si>
  <si>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</si>
  <si>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</si>
  <si>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</si>
  <si>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</si>
  <si>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</si>
  <si>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F 03.00</t>
  </si>
  <si>
    <t>Отчет за всеобхватния доход</t>
  </si>
  <si>
    <t>Разбивка на финансовите активи по инструменти и по сектори на контрагентите</t>
  </si>
  <si>
    <t>F 04.01</t>
  </si>
  <si>
    <t>Разбивка на финансовите активи по инструменти и по сектори на контрагентите: финансови активи, държани за търгуване</t>
  </si>
  <si>
    <t>4.2.1</t>
  </si>
  <si>
    <t>F 04.02.1</t>
  </si>
  <si>
    <t>Разбивка на финансовите активи по инструменти и по сектори на контрагентите: нетъргуеми финансови активи, задължително отчитани по справедлива стойност в печалбата или загубата</t>
  </si>
  <si>
    <t>4.2.2</t>
  </si>
  <si>
    <t>F 04.02.2</t>
  </si>
  <si>
    <t>Разбивка на финансовите активи по инструменти и по сектори на контрагентите: финансови активи, отчитани по справедлива стойност в печалбата или загубата</t>
  </si>
  <si>
    <t>4.3.1</t>
  </si>
  <si>
    <t>F 04.03.1</t>
  </si>
  <si>
    <t>Разбивка на финансовите активи по инструменти и по сектори на контрагентите: финансови активи, отчитани по справедлива стойност в друг всеобхватен доход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</si>
  <si>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</si>
  <si>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</si>
  <si>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</si>
  <si>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04.05</t>
  </si>
  <si>
    <t>Подчинени финансови активи</t>
  </si>
  <si>
    <t>F 05.01</t>
  </si>
  <si>
    <t>F 06.01</t>
  </si>
  <si>
    <t>F 07.00</t>
  </si>
  <si>
    <t>Подлежащи на обезценка просрочени финансови активи</t>
  </si>
  <si>
    <t>F 07.01</t>
  </si>
  <si>
    <t xml:space="preserve">Подлежащи на обезценка просрочени финансови активи </t>
  </si>
  <si>
    <t>Разбивка на финансовите пасиви</t>
  </si>
  <si>
    <t>F 08.01</t>
  </si>
  <si>
    <t>Разбивка на финансовите пасиви по продукти и по сектори на контрагентите</t>
  </si>
  <si>
    <t>F 08.02</t>
  </si>
  <si>
    <t>Подчинени финансови пасиви</t>
  </si>
  <si>
    <t>9.1.1</t>
  </si>
  <si>
    <t>F 09.01.1</t>
  </si>
  <si>
    <t>F 09.02</t>
  </si>
  <si>
    <t>F 10.00</t>
  </si>
  <si>
    <t>Деривати — търговия и икономическо хеджиране</t>
  </si>
  <si>
    <t>F 11.01</t>
  </si>
  <si>
    <t>Деривати - отчитане на хеджиране: Разбивка по вид риск и вид хеджиране</t>
  </si>
  <si>
    <t>F 11.03</t>
  </si>
  <si>
    <t>Недериватни хеджиращи инструменти: Разбивка по отчетен портфейл и вид хеджиране</t>
  </si>
  <si>
    <t>F 11.04</t>
  </si>
  <si>
    <t>Хеджирани позиции в хеджирания на справедлива стойност</t>
  </si>
  <si>
    <t>F 12.01</t>
  </si>
  <si>
    <t>F 12.02</t>
  </si>
  <si>
    <t>Трансфери между фазите на обезценка (брутно представяне)</t>
  </si>
  <si>
    <t>Получени обезпечения и гаранции</t>
  </si>
  <si>
    <t>F 13.01</t>
  </si>
  <si>
    <t>Обезпечения, придобити чрез влизане във владение през отчетния период [държани към отчетната дата]</t>
  </si>
  <si>
    <t>F 14.00</t>
  </si>
  <si>
    <t>Йерархия на справедливата стойност: финансови инструменти по справедлива стойност</t>
  </si>
  <si>
    <t>F 15.00</t>
  </si>
  <si>
    <t>Отписване и финансови пасиви, свързани с прехвърлени финансови активи</t>
  </si>
  <si>
    <t>Разбивка на избрани позиции от отчета за приходите и разходите</t>
  </si>
  <si>
    <t>F 16.01</t>
  </si>
  <si>
    <t>Приходи и разходи за лихви по инструменти и по сектори на контрагентите</t>
  </si>
  <si>
    <t>F 16.02</t>
  </si>
  <si>
    <t>Печалби или загуби от отписване на финансови активи и пасиви, които не се отчитат по справедлива стойност в печалбата или загубата, по инструменти</t>
  </si>
  <si>
    <t>F 16.03</t>
  </si>
  <si>
    <t>F 16.04</t>
  </si>
  <si>
    <t>16.4.1</t>
  </si>
  <si>
    <t>F 16.04.1</t>
  </si>
  <si>
    <t>F 16.05</t>
  </si>
  <si>
    <t>Печалби или загуби от финансови активи и пасиви, отчитани по справедлива стойност в печалбата или загубата, по инструменти</t>
  </si>
  <si>
    <t>F 16.06</t>
  </si>
  <si>
    <t>Печалби или загуби от отчитане на хеджиране</t>
  </si>
  <si>
    <t>F 16.07</t>
  </si>
  <si>
    <t>Обезценка на нефинансови активи</t>
  </si>
  <si>
    <t>Равнение между счетоводния обхват на консолидацията и обхвата на консолидацията по РКИ: Баланс</t>
  </si>
  <si>
    <t>F 17.01</t>
  </si>
  <si>
    <t>Равнение между счетоводния обхват на консолидацията и обхвата на консолидацията по РКИ: Активи</t>
  </si>
  <si>
    <t>F 17.02</t>
  </si>
  <si>
    <t>F 17.03</t>
  </si>
  <si>
    <t>F 18.00</t>
  </si>
  <si>
    <t>F 19.00</t>
  </si>
  <si>
    <t>Преструктурирани експозиции</t>
  </si>
  <si>
    <t>F_07.00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</si>
  <si>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</si>
  <si>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</si>
  <si>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 xml:space="preserve">Кредитни ангажименти, финансови гаранции и други ангажименти </t>
  </si>
  <si>
    <t>Разбивка на обезпеченията и гаранциите по кредити и аванси, различни от държани за търгуване</t>
  </si>
  <si>
    <t>Печалби или загуби от финансови активи и пасиви, държани за търгуване, по инструменти</t>
  </si>
  <si>
    <t>Печалби или загуби от финансови активи и пасиви, държани за търгуване, по риск</t>
  </si>
  <si>
    <t xml:space="preserve">Равнение между счетоводния обхват на консолидацията и обхвата на консолидацията по РКИ: Задбалансови експозиции - поети кредитни ангажименти, финансови гаранции и други поети ангажименти </t>
  </si>
  <si>
    <t>Равнение между счетоводния обхват на консолидацията и обхвата на консолидацията по РКИ: Пасиви и собствен капитал</t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</si>
  <si>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</si>
  <si>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</si>
  <si>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>0010</t>
  </si>
  <si>
    <t>0020</t>
  </si>
  <si>
    <t>0030</t>
  </si>
  <si>
    <t>0040</t>
  </si>
  <si>
    <t>0050</t>
  </si>
  <si>
    <t>0060</t>
  </si>
  <si>
    <t>0070</t>
  </si>
  <si>
    <t>0080</t>
  </si>
  <si>
    <t>част 2, параграф 48, буква и) от приложение V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</si>
  <si>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</si>
  <si>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</si>
  <si>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</si>
  <si>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</si>
  <si>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</si>
  <si>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</si>
  <si>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</si>
  <si>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</si>
  <si>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</si>
  <si>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</si>
  <si>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</si>
  <si>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</si>
  <si>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</si>
  <si>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</si>
  <si>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</si>
  <si>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</si>
  <si>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</si>
  <si>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</si>
  <si>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</si>
  <si>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</si>
  <si>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</si>
  <si>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</si>
  <si>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</si>
  <si>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</si>
  <si>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</si>
  <si>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</si>
  <si>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F 13.02.1</t>
  </si>
  <si>
    <t>13.2.1</t>
  </si>
  <si>
    <t>13.3.1</t>
  </si>
  <si>
    <t>F 13.03.1</t>
  </si>
  <si>
    <t>Натрупани обезпечения, придобити чрез влизане във владение</t>
  </si>
  <si>
    <t>F 18.01</t>
  </si>
  <si>
    <t>F 18.02</t>
  </si>
  <si>
    <t>Информация за обслужваните и необслужваните експозиции</t>
  </si>
  <si>
    <t>Входящи и изходящи потоци на необслужвани експозиции - кредити и аванси по сектор на контрагентите</t>
  </si>
  <si>
    <t>Кредити за търговски недвижими имоти (ТНИ) и допълнителна информация за кредити, обезпечени с недвижим имот</t>
  </si>
  <si>
    <t>F_18.01</t>
  </si>
  <si>
    <t>F_18.02</t>
  </si>
  <si>
    <t>F_18.03</t>
  </si>
  <si>
    <t>F_13.02.1</t>
  </si>
  <si>
    <t>F_13.03.1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</si>
  <si>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</si>
  <si>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</si>
  <si>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</si>
  <si>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</si>
  <si>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</si>
  <si>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</si>
  <si>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</si>
  <si>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</si>
  <si>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</si>
  <si>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</si>
  <si>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</si>
  <si>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</si>
  <si>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</si>
  <si>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</si>
  <si>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</si>
  <si>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</si>
  <si>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</si>
  <si>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</si>
  <si>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приложение V, част 2.56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</si>
  <si>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</si>
  <si>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</si>
  <si>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</si>
  <si>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</si>
  <si>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</si>
  <si>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</si>
  <si>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</si>
  <si>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</si>
  <si>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</si>
  <si>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</si>
  <si>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</si>
  <si>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</si>
  <si>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</si>
  <si>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</si>
  <si>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</si>
  <si>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</si>
  <si>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</si>
  <si>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</si>
  <si>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</si>
  <si>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</si>
  <si>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</si>
  <si>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</si>
  <si>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</si>
  <si>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</si>
  <si>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</si>
  <si>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</si>
  <si>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</si>
  <si>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</si>
  <si>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</si>
  <si>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</si>
  <si>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</si>
  <si>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</si>
  <si>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</si>
  <si>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</si>
  <si>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</si>
  <si>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</si>
  <si>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</si>
  <si>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</si>
  <si>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</si>
  <si>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</si>
  <si>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</si>
  <si>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</si>
  <si>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</si>
  <si>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</si>
  <si>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</si>
  <si>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</si>
  <si>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</si>
  <si>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</si>
  <si>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</si>
  <si>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</si>
  <si>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</si>
  <si>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</si>
  <si>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</si>
  <si>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</si>
  <si>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</si>
  <si>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</si>
  <si>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</si>
  <si>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</si>
  <si>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</si>
  <si>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</si>
  <si>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</si>
  <si>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</si>
  <si>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</si>
  <si>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</si>
  <si>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</si>
  <si>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</si>
  <si>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</si>
  <si>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</si>
  <si>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</si>
  <si>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ver3.0</t>
  </si>
  <si>
    <t>c0010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</si>
  <si>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</si>
  <si>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</si>
  <si>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</si>
  <si>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</si>
  <si>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</si>
  <si>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</si>
  <si>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</si>
  <si>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</si>
  <si>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</si>
  <si>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</si>
  <si>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</si>
  <si>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</si>
  <si>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</si>
  <si>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</si>
  <si>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</si>
  <si>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</si>
  <si>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</si>
  <si>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</si>
  <si>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</si>
  <si>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</si>
  <si>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</si>
  <si>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</si>
  <si>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</si>
  <si>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</si>
  <si>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</si>
  <si>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</si>
  <si>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</si>
  <si>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</si>
  <si>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</si>
  <si>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r0200</t>
  </si>
  <si>
    <t>r0210</t>
  </si>
  <si>
    <t>r0220</t>
  </si>
  <si>
    <t>r0230</t>
  </si>
  <si>
    <t>r0231</t>
  </si>
  <si>
    <t>r0241</t>
  </si>
  <si>
    <t>r0270</t>
  </si>
  <si>
    <t>r0280</t>
  </si>
  <si>
    <t>r0290</t>
  </si>
  <si>
    <t>r0260</t>
  </si>
  <si>
    <t>r0287</t>
  </si>
  <si>
    <t>r0240</t>
  </si>
  <si>
    <t>r0250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</si>
  <si>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</si>
  <si>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</si>
  <si>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</si>
  <si>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</si>
  <si>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</si>
  <si>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</si>
  <si>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</si>
  <si>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</si>
  <si>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</si>
  <si>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</si>
  <si>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</si>
  <si>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</si>
  <si>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</si>
  <si>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</si>
  <si>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</si>
  <si>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</si>
  <si>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</si>
  <si>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</si>
  <si>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</si>
  <si>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</si>
  <si>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</si>
  <si>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</si>
  <si>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</si>
  <si>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</si>
  <si>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</si>
  <si>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</si>
  <si>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</si>
  <si>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</si>
  <si>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</si>
  <si>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</si>
  <si>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</si>
  <si>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</si>
  <si>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</si>
  <si>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</si>
  <si>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</si>
  <si>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</si>
  <si>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</si>
  <si>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</si>
  <si>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</si>
  <si>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</si>
  <si>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</si>
  <si>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</si>
  <si>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</si>
  <si>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</si>
  <si>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</si>
  <si>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</si>
  <si>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>F14:F89</t>
  </si>
  <si>
    <t>CECB9790</t>
  </si>
  <si>
    <t>Централна кооперативна банка АД</t>
  </si>
  <si>
    <t>консолидирана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</si>
</sst>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_-;\-* #,##0.00_-;_-* \-??_-;_-@_-"/>
    <numFmt numFmtId="166" formatCode="_(* #,##0.00_);_(* \(#,##0.00\);_(* &quot;-&quot;??_);_(@_)"/>
    <numFmt numFmtId="167" formatCode="_(* #,##0_);_(* \(#,##0\);_(* &quot;-&quot;??_);_(@_)"/>
  </numFmts>
  <fonts count="7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sz val="8"/>
      <name val="Verdana"/>
      <family val="2"/>
      <charset val="204"/>
    </font>
    <font>
      <sz val="8"/>
      <color theme="0" tint="-0.249977111117893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Verdana"/>
      <family val="2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color theme="0" tint="-0.249977111117893"/>
      <name val="Arial"/>
      <family val="2"/>
      <charset val="204"/>
    </font>
    <font>
      <b/>
      <sz val="8"/>
      <color theme="0" tint="-0.249977111117893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u/>
      <sz val="8"/>
      <color theme="0" tint="-0.249977111117893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2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3" fillId="7" borderId="1" applyNumberFormat="0" applyAlignment="0" applyProtection="0"/>
    <xf numFmtId="0" fontId="28" fillId="4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29" fillId="20" borderId="1" applyNumberFormat="0" applyAlignment="0" applyProtection="0"/>
    <xf numFmtId="0" fontId="30" fillId="21" borderId="2" applyNumberFormat="0" applyAlignment="0" applyProtection="0"/>
    <xf numFmtId="0" fontId="31" fillId="0" borderId="3" applyNumberFormat="0" applyFill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23" fillId="0" borderId="0" applyNumberFormat="0" applyFill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0" fillId="21" borderId="2" applyNumberFormat="0" applyAlignment="0" applyProtection="0"/>
    <xf numFmtId="0" fontId="32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33" fillId="7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6" fillId="22" borderId="7" applyNumberFormat="0" applyFont="0" applyBorder="0" applyProtection="0">
      <alignment horizontal="center" vertical="center"/>
    </xf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3" fontId="6" fillId="23" borderId="7" applyFont="0" applyProtection="0">
      <alignment horizontal="right" vertical="center"/>
    </xf>
    <xf numFmtId="0" fontId="6" fillId="23" borderId="8" applyNumberFormat="0" applyFont="0" applyBorder="0" applyProtection="0">
      <alignment horizontal="left"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31" fillId="0" borderId="3" applyNumberFormat="0" applyFill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3" fontId="6" fillId="24" borderId="7" applyFont="0">
      <alignment horizontal="right" vertical="center"/>
      <protection locked="0"/>
    </xf>
    <xf numFmtId="0" fontId="6" fillId="25" borderId="9" applyNumberFormat="0" applyFont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8" fillId="4" borderId="0" applyNumberFormat="0" applyBorder="0" applyAlignment="0" applyProtection="0"/>
    <xf numFmtId="0" fontId="35" fillId="20" borderId="10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37" fillId="0" borderId="0" applyNumberFormat="0" applyFill="0" applyBorder="0" applyAlignment="0" applyProtection="0"/>
    <xf numFmtId="165" fontId="7" fillId="0" borderId="0" applyFill="0" applyBorder="0" applyAlignment="0" applyProtection="0"/>
    <xf numFmtId="165" fontId="6" fillId="0" borderId="0" applyFill="0" applyBorder="0" applyAlignment="0" applyProtection="0"/>
    <xf numFmtId="164" fontId="4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1" fillId="26" borderId="0" applyNumberFormat="0" applyBorder="0" applyAlignment="0" applyProtection="0"/>
    <xf numFmtId="0" fontId="6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7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7" fillId="0" borderId="0"/>
    <xf numFmtId="0" fontId="41" fillId="0" borderId="0"/>
    <xf numFmtId="0" fontId="6" fillId="0" borderId="0"/>
    <xf numFmtId="0" fontId="4" fillId="0" borderId="0"/>
    <xf numFmtId="0" fontId="48" fillId="0" borderId="0"/>
    <xf numFmtId="0" fontId="46" fillId="0" borderId="0"/>
    <xf numFmtId="0" fontId="6" fillId="0" borderId="0"/>
    <xf numFmtId="0" fontId="6" fillId="0" borderId="0"/>
    <xf numFmtId="0" fontId="6" fillId="25" borderId="9" applyNumberFormat="0" applyFont="0" applyAlignment="0" applyProtection="0"/>
    <xf numFmtId="0" fontId="6" fillId="25" borderId="9" applyNumberFormat="0" applyFont="0" applyAlignment="0" applyProtection="0"/>
    <xf numFmtId="0" fontId="6" fillId="25" borderId="9" applyNumberFormat="0" applyFont="0" applyAlignment="0" applyProtection="0"/>
    <xf numFmtId="0" fontId="44" fillId="0" borderId="11" applyNumberFormat="0" applyFill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3" borderId="0" applyNumberFormat="0" applyBorder="0" applyAlignment="0" applyProtection="0"/>
    <xf numFmtId="0" fontId="35" fillId="20" borderId="10" applyNumberFormat="0" applyAlignment="0" applyProtection="0"/>
    <xf numFmtId="0" fontId="45" fillId="26" borderId="0" applyNumberFormat="0" applyBorder="0" applyAlignment="0" applyProtection="0"/>
    <xf numFmtId="3" fontId="6" fillId="27" borderId="7" applyFont="0">
      <alignment horizontal="right" vertical="center"/>
    </xf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29" fillId="20" borderId="1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32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3" fontId="6" fillId="31" borderId="7" applyFont="0">
      <alignment horizontal="right" vertical="center"/>
      <protection locked="0"/>
    </xf>
    <xf numFmtId="0" fontId="49" fillId="0" borderId="0" applyNumberFormat="0" applyFill="0" applyBorder="0" applyAlignment="0" applyProtection="0"/>
    <xf numFmtId="0" fontId="50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3" fillId="0" borderId="0"/>
    <xf numFmtId="0" fontId="73" fillId="0" borderId="0"/>
    <xf numFmtId="0" fontId="46" fillId="0" borderId="0"/>
    <xf numFmtId="0" fontId="46" fillId="0" borderId="0"/>
    <xf numFmtId="0" fontId="2" fillId="0" borderId="0"/>
    <xf numFmtId="166" fontId="1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51" fillId="0" borderId="0" applyFont="0" applyFill="0" applyBorder="0" applyAlignment="0" applyProtection="0"/>
  </cellStyleXfs>
  <cellXfs count="228">
    <xf numFmtId="0" fontId="0" fillId="0" borderId="0" xfId="0"/>
    <xf numFmtId="0" fontId="51" fillId="0" borderId="0" xfId="0" applyFont="1"/>
    <xf numFmtId="0" fontId="51" fillId="0" borderId="0" xfId="0" applyFont="1" applyBorder="1"/>
    <xf numFmtId="0" fontId="54" fillId="0" borderId="0" xfId="0" applyFont="1"/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51" fillId="0" borderId="0" xfId="182" applyFont="1"/>
    <xf numFmtId="0" fontId="54" fillId="0" borderId="0" xfId="0" applyFont="1" applyAlignment="1">
      <alignment vertical="center"/>
    </xf>
    <xf numFmtId="0" fontId="54" fillId="0" borderId="0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54" fillId="0" borderId="17" xfId="0" applyFont="1" applyBorder="1" applyAlignment="1">
      <alignment vertical="center"/>
    </xf>
    <xf numFmtId="0" fontId="51" fillId="0" borderId="17" xfId="0" applyFont="1" applyBorder="1" applyAlignment="1">
      <alignment horizontal="center" vertical="center"/>
    </xf>
    <xf numFmtId="0" fontId="54" fillId="0" borderId="21" xfId="0" applyFont="1" applyBorder="1" applyAlignment="1">
      <alignment vertical="center"/>
    </xf>
    <xf numFmtId="0" fontId="51" fillId="0" borderId="17" xfId="0" applyFont="1" applyBorder="1"/>
    <xf numFmtId="0" fontId="51" fillId="29" borderId="26" xfId="0" applyFont="1" applyFill="1" applyBorder="1" applyAlignment="1">
      <alignment vertical="center"/>
    </xf>
    <xf numFmtId="0" fontId="51" fillId="29" borderId="27" xfId="0" applyFont="1" applyFill="1" applyBorder="1" applyAlignment="1">
      <alignment vertical="center"/>
    </xf>
    <xf numFmtId="0" fontId="54" fillId="0" borderId="0" xfId="0" applyFont="1" applyAlignment="1">
      <alignment horizontal="center"/>
    </xf>
    <xf numFmtId="0" fontId="52" fillId="0" borderId="0" xfId="0" applyFont="1"/>
    <xf numFmtId="0" fontId="51" fillId="0" borderId="21" xfId="0" applyFont="1" applyBorder="1" applyAlignment="1">
      <alignment horizontal="center"/>
    </xf>
    <xf numFmtId="0" fontId="53" fillId="29" borderId="0" xfId="0" applyFont="1" applyFill="1" applyBorder="1" applyAlignment="1">
      <alignment horizontal="left" vertical="center" wrapText="1"/>
    </xf>
    <xf numFmtId="0" fontId="51" fillId="29" borderId="19" xfId="0" applyFont="1" applyFill="1" applyBorder="1" applyAlignment="1">
      <alignment horizontal="center" textRotation="90" wrapText="1"/>
    </xf>
    <xf numFmtId="0" fontId="53" fillId="29" borderId="17" xfId="0" applyFont="1" applyFill="1" applyBorder="1" applyAlignment="1">
      <alignment horizontal="left" vertical="center" wrapText="1"/>
    </xf>
    <xf numFmtId="0" fontId="51" fillId="29" borderId="18" xfId="0" applyFont="1" applyFill="1" applyBorder="1" applyAlignment="1">
      <alignment horizontal="center" textRotation="90" wrapText="1"/>
    </xf>
    <xf numFmtId="0" fontId="53" fillId="29" borderId="7" xfId="182" applyFont="1" applyFill="1" applyBorder="1" applyAlignment="1">
      <alignment horizontal="center" vertical="center" wrapText="1"/>
    </xf>
    <xf numFmtId="0" fontId="51" fillId="0" borderId="20" xfId="182" applyFont="1" applyFill="1" applyBorder="1" applyAlignment="1">
      <alignment horizontal="left" vertical="center" wrapText="1"/>
    </xf>
    <xf numFmtId="0" fontId="53" fillId="29" borderId="25" xfId="0" applyFont="1" applyFill="1" applyBorder="1" applyAlignment="1">
      <alignment horizontal="left" vertical="center" wrapText="1"/>
    </xf>
    <xf numFmtId="0" fontId="51" fillId="29" borderId="18" xfId="0" applyFont="1" applyFill="1" applyBorder="1" applyAlignment="1">
      <alignment horizontal="center" vertical="center" textRotation="90" wrapText="1"/>
    </xf>
    <xf numFmtId="0" fontId="53" fillId="0" borderId="17" xfId="0" applyFont="1" applyBorder="1" applyAlignment="1">
      <alignment horizontal="left" vertical="center"/>
    </xf>
    <xf numFmtId="0" fontId="54" fillId="29" borderId="18" xfId="0" applyFont="1" applyFill="1" applyBorder="1" applyAlignment="1">
      <alignment horizontal="center" textRotation="90" wrapText="1"/>
    </xf>
    <xf numFmtId="0" fontId="54" fillId="29" borderId="19" xfId="0" applyFont="1" applyFill="1" applyBorder="1" applyAlignment="1">
      <alignment horizontal="center" textRotation="90" wrapText="1"/>
    </xf>
    <xf numFmtId="0" fontId="53" fillId="29" borderId="7" xfId="182" applyFont="1" applyFill="1" applyBorder="1" applyAlignment="1">
      <alignment vertical="center"/>
    </xf>
    <xf numFmtId="0" fontId="53" fillId="29" borderId="7" xfId="182" applyFont="1" applyFill="1" applyBorder="1"/>
    <xf numFmtId="0" fontId="51" fillId="0" borderId="22" xfId="182" applyFont="1" applyBorder="1" applyAlignment="1">
      <alignment horizontal="center" vertical="center"/>
    </xf>
    <xf numFmtId="0" fontId="53" fillId="0" borderId="19" xfId="182" applyFont="1" applyBorder="1" applyAlignment="1">
      <alignment horizontal="left" vertical="center"/>
    </xf>
    <xf numFmtId="0" fontId="51" fillId="0" borderId="19" xfId="182" applyFont="1" applyBorder="1" applyAlignment="1">
      <alignment horizontal="center" vertical="center"/>
    </xf>
    <xf numFmtId="0" fontId="51" fillId="0" borderId="19" xfId="182" applyFont="1" applyBorder="1" applyAlignment="1">
      <alignment horizontal="left" vertical="center"/>
    </xf>
    <xf numFmtId="0" fontId="53" fillId="0" borderId="20" xfId="182" applyFont="1" applyBorder="1" applyAlignment="1">
      <alignment horizontal="left" vertical="center"/>
    </xf>
    <xf numFmtId="0" fontId="51" fillId="0" borderId="19" xfId="182" applyFont="1" applyFill="1" applyBorder="1" applyAlignment="1">
      <alignment horizontal="center" vertical="center"/>
    </xf>
    <xf numFmtId="0" fontId="51" fillId="0" borderId="19" xfId="182" applyFont="1" applyFill="1" applyBorder="1" applyAlignment="1">
      <alignment horizontal="left" vertical="center" wrapText="1"/>
    </xf>
    <xf numFmtId="0" fontId="51" fillId="0" borderId="20" xfId="182" applyFont="1" applyFill="1" applyBorder="1" applyAlignment="1">
      <alignment horizontal="left" vertical="center"/>
    </xf>
    <xf numFmtId="0" fontId="53" fillId="0" borderId="20" xfId="182" applyFont="1" applyFill="1" applyBorder="1" applyAlignment="1">
      <alignment horizontal="left" vertical="center"/>
    </xf>
    <xf numFmtId="0" fontId="51" fillId="0" borderId="19" xfId="182" applyFont="1" applyFill="1" applyBorder="1" applyAlignment="1">
      <alignment horizontal="left" vertical="center"/>
    </xf>
    <xf numFmtId="0" fontId="51" fillId="0" borderId="20" xfId="182" applyFont="1" applyBorder="1" applyAlignment="1">
      <alignment horizontal="left" vertical="center"/>
    </xf>
    <xf numFmtId="0" fontId="51" fillId="0" borderId="0" xfId="182" applyFont="1" applyBorder="1" applyAlignment="1">
      <alignment horizontal="left" vertical="center"/>
    </xf>
    <xf numFmtId="0" fontId="51" fillId="0" borderId="19" xfId="182" applyFont="1" applyBorder="1" applyAlignment="1">
      <alignment horizontal="left" vertical="center" wrapText="1"/>
    </xf>
    <xf numFmtId="0" fontId="51" fillId="29" borderId="7" xfId="182" applyFont="1" applyFill="1" applyBorder="1" applyAlignment="1">
      <alignment horizontal="center" vertical="center"/>
    </xf>
    <xf numFmtId="0" fontId="53" fillId="0" borderId="0" xfId="182" applyFont="1" applyBorder="1" applyAlignment="1">
      <alignment horizontal="left" vertical="center"/>
    </xf>
    <xf numFmtId="0" fontId="51" fillId="0" borderId="18" xfId="182" applyFont="1" applyFill="1" applyBorder="1" applyAlignment="1">
      <alignment horizontal="center" vertical="center"/>
    </xf>
    <xf numFmtId="0" fontId="53" fillId="0" borderId="25" xfId="182" applyFont="1" applyFill="1" applyBorder="1" applyAlignment="1">
      <alignment horizontal="left" vertical="center"/>
    </xf>
    <xf numFmtId="0" fontId="53" fillId="29" borderId="7" xfId="238" applyFont="1" applyFill="1" applyBorder="1" applyAlignment="1">
      <alignment horizontal="center" vertical="center" wrapText="1"/>
    </xf>
    <xf numFmtId="0" fontId="51" fillId="0" borderId="0" xfId="182" applyFont="1" applyBorder="1" applyAlignment="1">
      <alignment horizontal="center" vertical="center"/>
    </xf>
    <xf numFmtId="0" fontId="53" fillId="0" borderId="0" xfId="182" applyFont="1" applyBorder="1" applyAlignment="1">
      <alignment horizontal="center" vertical="center"/>
    </xf>
    <xf numFmtId="0" fontId="51" fillId="0" borderId="24" xfId="182" applyFont="1" applyBorder="1" applyAlignment="1">
      <alignment horizontal="left" vertical="center"/>
    </xf>
    <xf numFmtId="0" fontId="55" fillId="29" borderId="22" xfId="0" applyFont="1" applyFill="1" applyBorder="1" applyAlignment="1">
      <alignment horizontal="center" wrapText="1"/>
    </xf>
    <xf numFmtId="0" fontId="60" fillId="27" borderId="0" xfId="180" applyFont="1" applyFill="1" applyBorder="1" applyAlignment="1">
      <alignment vertical="center"/>
    </xf>
    <xf numFmtId="0" fontId="61" fillId="27" borderId="0" xfId="141" applyFont="1" applyFill="1" applyBorder="1" applyAlignment="1"/>
    <xf numFmtId="0" fontId="62" fillId="0" borderId="0" xfId="182" applyFont="1" applyBorder="1" applyAlignment="1">
      <alignment horizontal="left" vertical="center"/>
    </xf>
    <xf numFmtId="0" fontId="63" fillId="28" borderId="17" xfId="0" applyFont="1" applyFill="1" applyBorder="1" applyAlignment="1">
      <alignment wrapText="1"/>
    </xf>
    <xf numFmtId="0" fontId="64" fillId="30" borderId="17" xfId="0" applyFont="1" applyFill="1" applyBorder="1" applyAlignment="1">
      <alignment horizontal="left"/>
    </xf>
    <xf numFmtId="0" fontId="65" fillId="28" borderId="17" xfId="0" applyFont="1" applyFill="1" applyBorder="1" applyAlignment="1">
      <alignment horizontal="left"/>
    </xf>
    <xf numFmtId="0" fontId="65" fillId="0" borderId="0" xfId="182" applyFont="1" applyBorder="1" applyAlignment="1">
      <alignment horizontal="left" vertical="center"/>
    </xf>
    <xf numFmtId="14" fontId="64" fillId="30" borderId="17" xfId="0" applyNumberFormat="1" applyFont="1" applyFill="1" applyBorder="1" applyAlignment="1">
      <alignment horizontal="left"/>
    </xf>
    <xf numFmtId="49" fontId="65" fillId="28" borderId="0" xfId="201" applyNumberFormat="1" applyFont="1" applyFill="1" applyBorder="1" applyAlignment="1">
      <alignment horizontal="center" vertical="center"/>
    </xf>
    <xf numFmtId="49" fontId="64" fillId="30" borderId="17" xfId="0" applyNumberFormat="1" applyFont="1" applyFill="1" applyBorder="1" applyAlignment="1">
      <alignment horizontal="left"/>
    </xf>
    <xf numFmtId="0" fontId="65" fillId="28" borderId="29" xfId="218" applyFont="1" applyFill="1" applyBorder="1" applyAlignment="1">
      <alignment horizontal="left" vertical="top" wrapText="1"/>
    </xf>
    <xf numFmtId="0" fontId="65" fillId="28" borderId="29" xfId="218" applyFont="1" applyFill="1" applyBorder="1" applyAlignment="1">
      <alignment horizontal="left" vertical="top"/>
    </xf>
    <xf numFmtId="0" fontId="65" fillId="28" borderId="0" xfId="218" applyFont="1" applyFill="1" applyAlignment="1">
      <alignment horizontal="left" vertical="top"/>
    </xf>
    <xf numFmtId="0" fontId="65" fillId="0" borderId="0" xfId="0" applyFont="1"/>
    <xf numFmtId="0" fontId="63" fillId="28" borderId="17" xfId="0" applyFont="1" applyFill="1" applyBorder="1" applyAlignment="1">
      <alignment horizontal="right" wrapText="1"/>
    </xf>
    <xf numFmtId="0" fontId="63" fillId="28" borderId="17" xfId="0" applyFont="1" applyFill="1" applyBorder="1" applyAlignment="1">
      <alignment horizontal="left"/>
    </xf>
    <xf numFmtId="0" fontId="63" fillId="28" borderId="17" xfId="0" applyFont="1" applyFill="1" applyBorder="1" applyAlignment="1">
      <alignment horizontal="left" wrapText="1"/>
    </xf>
    <xf numFmtId="0" fontId="65" fillId="0" borderId="0" xfId="182" applyFont="1"/>
    <xf numFmtId="0" fontId="65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63" fillId="0" borderId="0" xfId="0" applyFont="1" applyAlignment="1">
      <alignment horizontal="center"/>
    </xf>
    <xf numFmtId="0" fontId="63" fillId="0" borderId="0" xfId="0" applyFont="1"/>
    <xf numFmtId="0" fontId="65" fillId="0" borderId="0" xfId="0" applyFont="1" applyAlignment="1">
      <alignment horizontal="center"/>
    </xf>
    <xf numFmtId="0" fontId="67" fillId="28" borderId="17" xfId="0" applyFont="1" applyFill="1" applyBorder="1" applyAlignment="1">
      <alignment wrapText="1"/>
    </xf>
    <xf numFmtId="0" fontId="68" fillId="28" borderId="29" xfId="218" applyFont="1" applyFill="1" applyBorder="1" applyAlignment="1">
      <alignment horizontal="left" vertical="top" wrapText="1"/>
    </xf>
    <xf numFmtId="0" fontId="53" fillId="29" borderId="7" xfId="0" applyFont="1" applyFill="1" applyBorder="1" applyAlignment="1">
      <alignment horizontal="center" vertical="center" wrapText="1"/>
    </xf>
    <xf numFmtId="0" fontId="0" fillId="0" borderId="0" xfId="0"/>
    <xf numFmtId="0" fontId="54" fillId="0" borderId="12" xfId="0" applyFont="1" applyFill="1" applyBorder="1" applyAlignment="1">
      <alignment vertical="center" wrapText="1"/>
    </xf>
    <xf numFmtId="0" fontId="51" fillId="0" borderId="0" xfId="0" applyFont="1" applyAlignment="1"/>
    <xf numFmtId="0" fontId="53" fillId="0" borderId="0" xfId="0" applyFont="1" applyAlignment="1">
      <alignment horizontal="left" vertical="top"/>
    </xf>
    <xf numFmtId="0" fontId="51" fillId="29" borderId="26" xfId="0" applyFont="1" applyFill="1" applyBorder="1" applyAlignment="1">
      <alignment horizontal="center" vertical="center"/>
    </xf>
    <xf numFmtId="0" fontId="51" fillId="29" borderId="28" xfId="0" applyFont="1" applyFill="1" applyBorder="1" applyAlignment="1">
      <alignment horizontal="center" vertical="center"/>
    </xf>
    <xf numFmtId="0" fontId="51" fillId="29" borderId="27" xfId="0" applyFont="1" applyFill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56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vertical="center"/>
    </xf>
    <xf numFmtId="0" fontId="55" fillId="29" borderId="22" xfId="0" applyFont="1" applyFill="1" applyBorder="1" applyAlignment="1">
      <alignment horizontal="center" vertical="center" wrapText="1"/>
    </xf>
    <xf numFmtId="0" fontId="55" fillId="29" borderId="19" xfId="0" applyFont="1" applyFill="1" applyBorder="1" applyAlignment="1">
      <alignment horizontal="center" vertical="center" wrapText="1"/>
    </xf>
    <xf numFmtId="0" fontId="55" fillId="29" borderId="18" xfId="0" applyFont="1" applyFill="1" applyBorder="1" applyAlignment="1">
      <alignment horizontal="center" vertical="center" wrapText="1"/>
    </xf>
    <xf numFmtId="0" fontId="53" fillId="29" borderId="23" xfId="0" applyFont="1" applyFill="1" applyBorder="1" applyAlignment="1">
      <alignment horizontal="center" vertical="center" wrapText="1"/>
    </xf>
    <xf numFmtId="0" fontId="53" fillId="29" borderId="21" xfId="0" applyFont="1" applyFill="1" applyBorder="1" applyAlignment="1">
      <alignment horizontal="left" vertical="center" wrapText="1"/>
    </xf>
    <xf numFmtId="0" fontId="53" fillId="29" borderId="24" xfId="0" applyFont="1" applyFill="1" applyBorder="1" applyAlignment="1">
      <alignment horizontal="left" vertical="center" wrapText="1"/>
    </xf>
    <xf numFmtId="0" fontId="53" fillId="29" borderId="22" xfId="0" applyFont="1" applyFill="1" applyBorder="1" applyAlignment="1">
      <alignment horizontal="center" vertical="center" wrapText="1"/>
    </xf>
    <xf numFmtId="0" fontId="54" fillId="29" borderId="7" xfId="0" applyFont="1" applyFill="1" applyBorder="1" applyAlignment="1">
      <alignment horizontal="center" vertical="center" wrapText="1"/>
    </xf>
    <xf numFmtId="0" fontId="51" fillId="29" borderId="7" xfId="0" quotePrefix="1" applyFont="1" applyFill="1" applyBorder="1" applyAlignment="1">
      <alignment horizontal="center" vertical="center" wrapText="1"/>
    </xf>
    <xf numFmtId="0" fontId="53" fillId="28" borderId="14" xfId="0" applyFont="1" applyFill="1" applyBorder="1" applyAlignment="1">
      <alignment horizontal="left" vertical="center" wrapText="1"/>
    </xf>
    <xf numFmtId="0" fontId="54" fillId="0" borderId="14" xfId="0" applyFont="1" applyFill="1" applyBorder="1" applyAlignment="1">
      <alignment horizontal="left" vertical="center" wrapText="1"/>
    </xf>
    <xf numFmtId="0" fontId="51" fillId="0" borderId="16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left" vertical="center" wrapText="1" indent="1"/>
    </xf>
    <xf numFmtId="0" fontId="54" fillId="0" borderId="16" xfId="0" applyFont="1" applyFill="1" applyBorder="1" applyAlignment="1">
      <alignment horizontal="left" vertical="center" wrapText="1"/>
    </xf>
    <xf numFmtId="0" fontId="51" fillId="28" borderId="13" xfId="0" applyFont="1" applyFill="1" applyBorder="1" applyAlignment="1">
      <alignment horizontal="left" vertical="center" wrapText="1" indent="1"/>
    </xf>
    <xf numFmtId="0" fontId="54" fillId="0" borderId="12" xfId="0" applyFont="1" applyFill="1" applyBorder="1" applyAlignment="1">
      <alignment horizontal="left" vertical="center" wrapText="1"/>
    </xf>
    <xf numFmtId="0" fontId="51" fillId="28" borderId="19" xfId="0" applyFont="1" applyFill="1" applyBorder="1" applyAlignment="1">
      <alignment horizontal="center" vertical="center" wrapText="1"/>
    </xf>
    <xf numFmtId="0" fontId="51" fillId="28" borderId="13" xfId="0" applyFont="1" applyFill="1" applyBorder="1" applyAlignment="1">
      <alignment horizontal="center" vertical="center" wrapText="1"/>
    </xf>
    <xf numFmtId="0" fontId="53" fillId="28" borderId="12" xfId="0" applyFont="1" applyFill="1" applyBorder="1" applyAlignment="1">
      <alignment horizontal="left" vertical="center" wrapText="1"/>
    </xf>
    <xf numFmtId="0" fontId="51" fillId="0" borderId="12" xfId="0" applyFont="1" applyFill="1" applyBorder="1" applyAlignment="1">
      <alignment horizontal="center" vertical="center" wrapText="1"/>
    </xf>
    <xf numFmtId="0" fontId="51" fillId="28" borderId="12" xfId="0" applyFont="1" applyFill="1" applyBorder="1" applyAlignment="1">
      <alignment horizontal="left" vertical="center" wrapText="1" indent="1"/>
    </xf>
    <xf numFmtId="0" fontId="53" fillId="0" borderId="12" xfId="0" applyFont="1" applyFill="1" applyBorder="1" applyAlignment="1">
      <alignment horizontal="left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left" vertical="center" wrapText="1" indent="1"/>
    </xf>
    <xf numFmtId="0" fontId="51" fillId="28" borderId="12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3" fillId="28" borderId="13" xfId="0" applyFont="1" applyFill="1" applyBorder="1" applyAlignment="1">
      <alignment horizontal="left" vertical="center" wrapText="1"/>
    </xf>
    <xf numFmtId="0" fontId="53" fillId="0" borderId="7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54" fillId="0" borderId="7" xfId="0" applyFont="1" applyFill="1" applyBorder="1" applyAlignment="1">
      <alignment vertical="center" wrapText="1"/>
    </xf>
    <xf numFmtId="0" fontId="54" fillId="0" borderId="14" xfId="0" applyFont="1" applyFill="1" applyBorder="1" applyAlignment="1">
      <alignment vertical="center" wrapText="1"/>
    </xf>
    <xf numFmtId="0" fontId="54" fillId="0" borderId="15" xfId="0" applyFont="1" applyFill="1" applyBorder="1" applyAlignment="1">
      <alignment vertical="center" wrapText="1"/>
    </xf>
    <xf numFmtId="0" fontId="54" fillId="0" borderId="16" xfId="0" applyFont="1" applyFill="1" applyBorder="1" applyAlignment="1">
      <alignment vertical="center" wrapText="1"/>
    </xf>
    <xf numFmtId="0" fontId="54" fillId="0" borderId="13" xfId="0" applyFont="1" applyFill="1" applyBorder="1" applyAlignment="1">
      <alignment vertical="center" wrapText="1"/>
    </xf>
    <xf numFmtId="0" fontId="54" fillId="0" borderId="12" xfId="182" applyFont="1" applyFill="1" applyBorder="1" applyAlignment="1">
      <alignment horizontal="left" vertical="center" wrapText="1"/>
    </xf>
    <xf numFmtId="0" fontId="54" fillId="0" borderId="15" xfId="0" applyFont="1" applyFill="1" applyBorder="1" applyAlignment="1">
      <alignment horizontal="left" vertical="center" wrapText="1"/>
    </xf>
    <xf numFmtId="0" fontId="53" fillId="28" borderId="12" xfId="0" applyFont="1" applyFill="1" applyBorder="1" applyAlignment="1">
      <alignment vertical="center" wrapText="1"/>
    </xf>
    <xf numFmtId="0" fontId="53" fillId="28" borderId="16" xfId="0" applyFont="1" applyFill="1" applyBorder="1" applyAlignment="1">
      <alignment horizontal="left" vertical="center" wrapText="1"/>
    </xf>
    <xf numFmtId="0" fontId="51" fillId="29" borderId="24" xfId="0" quotePrefix="1" applyFont="1" applyFill="1" applyBorder="1" applyAlignment="1">
      <alignment horizontal="center" vertical="center" wrapText="1"/>
    </xf>
    <xf numFmtId="0" fontId="51" fillId="0" borderId="12" xfId="0" applyFont="1" applyBorder="1" applyAlignment="1">
      <alignment horizontal="left" vertical="center" wrapText="1" indent="1"/>
    </xf>
    <xf numFmtId="0" fontId="53" fillId="0" borderId="12" xfId="0" applyFont="1" applyBorder="1" applyAlignment="1">
      <alignment horizontal="left" vertical="center" wrapText="1"/>
    </xf>
    <xf numFmtId="0" fontId="54" fillId="0" borderId="13" xfId="0" applyFont="1" applyFill="1" applyBorder="1" applyAlignment="1">
      <alignment horizontal="left" vertical="center" wrapText="1"/>
    </xf>
    <xf numFmtId="0" fontId="53" fillId="0" borderId="16" xfId="0" applyFont="1" applyBorder="1" applyAlignment="1">
      <alignment horizontal="left" vertical="center" wrapText="1"/>
    </xf>
    <xf numFmtId="0" fontId="54" fillId="28" borderId="12" xfId="0" applyFont="1" applyFill="1" applyBorder="1" applyAlignment="1">
      <alignment horizontal="left" vertical="center" wrapText="1" indent="2"/>
    </xf>
    <xf numFmtId="0" fontId="53" fillId="0" borderId="12" xfId="0" applyFont="1" applyFill="1" applyBorder="1" applyAlignment="1">
      <alignment vertical="center" wrapText="1"/>
    </xf>
    <xf numFmtId="0" fontId="53" fillId="0" borderId="7" xfId="0" applyFont="1" applyFill="1" applyBorder="1" applyAlignment="1">
      <alignment vertical="center" wrapText="1"/>
    </xf>
    <xf numFmtId="0" fontId="54" fillId="0" borderId="12" xfId="0" applyFont="1" applyFill="1" applyBorder="1" applyAlignment="1">
      <alignment horizontal="left" vertical="center" wrapText="1" indent="2"/>
    </xf>
    <xf numFmtId="0" fontId="53" fillId="0" borderId="14" xfId="0" applyFont="1" applyFill="1" applyBorder="1" applyAlignment="1">
      <alignment horizontal="justify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left" vertical="center" wrapText="1"/>
    </xf>
    <xf numFmtId="0" fontId="51" fillId="0" borderId="13" xfId="0" applyFont="1" applyFill="1" applyBorder="1" applyAlignment="1">
      <alignment horizontal="left" vertical="center" wrapText="1"/>
    </xf>
    <xf numFmtId="0" fontId="53" fillId="0" borderId="12" xfId="0" applyFont="1" applyFill="1" applyBorder="1" applyAlignment="1">
      <alignment horizontal="justify" vertical="center" wrapText="1"/>
    </xf>
    <xf numFmtId="0" fontId="51" fillId="28" borderId="12" xfId="0" applyFont="1" applyFill="1" applyBorder="1" applyAlignment="1">
      <alignment horizontal="left" vertical="center" wrapText="1"/>
    </xf>
    <xf numFmtId="0" fontId="66" fillId="0" borderId="12" xfId="0" applyFont="1" applyFill="1" applyBorder="1" applyAlignment="1">
      <alignment horizontal="center" vertical="center" wrapText="1"/>
    </xf>
    <xf numFmtId="0" fontId="53" fillId="0" borderId="13" xfId="0" applyFont="1" applyFill="1" applyBorder="1" applyAlignment="1">
      <alignment horizontal="justify" vertical="center" wrapText="1"/>
    </xf>
    <xf numFmtId="0" fontId="53" fillId="0" borderId="7" xfId="0" applyFont="1" applyFill="1" applyBorder="1" applyAlignment="1">
      <alignment horizontal="justify" vertical="center" wrapText="1"/>
    </xf>
    <xf numFmtId="0" fontId="53" fillId="0" borderId="16" xfId="0" applyFont="1" applyFill="1" applyBorder="1" applyAlignment="1">
      <alignment horizontal="justify" vertical="center" wrapText="1"/>
    </xf>
    <xf numFmtId="0" fontId="51" fillId="0" borderId="12" xfId="0" applyFont="1" applyFill="1" applyBorder="1" applyAlignment="1">
      <alignment horizontal="justify" vertical="center" wrapText="1"/>
    </xf>
    <xf numFmtId="0" fontId="51" fillId="0" borderId="19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vertical="center" wrapText="1"/>
    </xf>
    <xf numFmtId="0" fontId="53" fillId="0" borderId="15" xfId="0" applyFont="1" applyFill="1" applyBorder="1" applyAlignment="1">
      <alignment vertical="center" wrapText="1"/>
    </xf>
    <xf numFmtId="0" fontId="51" fillId="0" borderId="15" xfId="0" applyFont="1" applyFill="1" applyBorder="1" applyAlignment="1">
      <alignment horizontal="center" vertical="center" wrapText="1"/>
    </xf>
    <xf numFmtId="0" fontId="51" fillId="28" borderId="15" xfId="0" applyFont="1" applyFill="1" applyBorder="1" applyAlignment="1">
      <alignment horizontal="center" vertical="center" wrapText="1"/>
    </xf>
    <xf numFmtId="0" fontId="51" fillId="28" borderId="15" xfId="0" applyFont="1" applyFill="1" applyBorder="1" applyAlignment="1">
      <alignment horizontal="left" vertical="center" wrapText="1"/>
    </xf>
    <xf numFmtId="0" fontId="51" fillId="0" borderId="15" xfId="0" applyFont="1" applyFill="1" applyBorder="1" applyAlignment="1">
      <alignment horizontal="left" vertical="center" wrapText="1"/>
    </xf>
    <xf numFmtId="0" fontId="54" fillId="0" borderId="16" xfId="0" applyFont="1" applyBorder="1" applyAlignment="1">
      <alignment vertical="center" wrapText="1"/>
    </xf>
    <xf numFmtId="0" fontId="51" fillId="0" borderId="16" xfId="0" applyFont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left" vertical="center" wrapText="1" indent="4"/>
    </xf>
    <xf numFmtId="0" fontId="51" fillId="28" borderId="16" xfId="0" applyFont="1" applyFill="1" applyBorder="1" applyAlignment="1">
      <alignment horizontal="center" vertical="center" wrapText="1"/>
    </xf>
    <xf numFmtId="0" fontId="51" fillId="0" borderId="15" xfId="0" applyFont="1" applyBorder="1" applyAlignment="1">
      <alignment horizontal="left" vertical="center" wrapText="1" indent="1"/>
    </xf>
    <xf numFmtId="0" fontId="53" fillId="0" borderId="0" xfId="0" applyFont="1" applyAlignment="1">
      <alignment horizontal="justify"/>
    </xf>
    <xf numFmtId="0" fontId="51" fillId="0" borderId="13" xfId="0" applyFont="1" applyBorder="1" applyAlignment="1">
      <alignment horizontal="left" vertical="center" wrapText="1" indent="1"/>
    </xf>
    <xf numFmtId="0" fontId="53" fillId="0" borderId="13" xfId="0" applyFont="1" applyBorder="1" applyAlignment="1">
      <alignment horizontal="left" vertical="center" wrapText="1"/>
    </xf>
    <xf numFmtId="0" fontId="60" fillId="0" borderId="0" xfId="0" applyFont="1" applyAlignment="1">
      <alignment shrinkToFit="1"/>
    </xf>
    <xf numFmtId="0" fontId="60" fillId="0" borderId="0" xfId="0" applyFont="1"/>
    <xf numFmtId="0" fontId="60" fillId="0" borderId="0" xfId="0" applyFont="1" applyAlignment="1"/>
    <xf numFmtId="0" fontId="69" fillId="0" borderId="0" xfId="0" applyFont="1" applyAlignment="1"/>
    <xf numFmtId="0" fontId="72" fillId="0" borderId="0" xfId="0" applyFont="1" applyBorder="1" applyAlignment="1">
      <alignment horizontal="left" vertical="center"/>
    </xf>
    <xf numFmtId="0" fontId="60" fillId="0" borderId="0" xfId="0" applyFont="1" applyAlignment="1">
      <alignment vertical="center"/>
    </xf>
    <xf numFmtId="0" fontId="69" fillId="0" borderId="0" xfId="0" applyFont="1" applyBorder="1" applyAlignment="1">
      <alignment vertical="center"/>
    </xf>
    <xf numFmtId="0" fontId="6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60" fillId="0" borderId="0" xfId="0" applyFont="1" applyBorder="1" applyAlignment="1"/>
    <xf numFmtId="0" fontId="70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71" fillId="27" borderId="0" xfId="180" applyFont="1" applyFill="1" applyBorder="1" applyAlignment="1">
      <alignment vertical="center"/>
    </xf>
    <xf numFmtId="0" fontId="70" fillId="27" borderId="0" xfId="141" applyFont="1" applyFill="1" applyBorder="1" applyAlignment="1"/>
    <xf numFmtId="0" fontId="60" fillId="0" borderId="0" xfId="0" applyFont="1" applyAlignment="1">
      <alignment horizontal="center" vertical="center"/>
    </xf>
    <xf numFmtId="0" fontId="69" fillId="0" borderId="0" xfId="0" applyFont="1" applyAlignment="1">
      <alignment vertical="center"/>
    </xf>
    <xf numFmtId="0" fontId="69" fillId="0" borderId="0" xfId="0" applyFont="1"/>
    <xf numFmtId="3" fontId="53" fillId="0" borderId="16" xfId="0" applyNumberFormat="1" applyFont="1" applyFill="1" applyBorder="1" applyAlignment="1"/>
    <xf numFmtId="3" fontId="51" fillId="0" borderId="16" xfId="0" applyNumberFormat="1" applyFont="1" applyFill="1" applyBorder="1" applyAlignment="1"/>
    <xf numFmtId="3" fontId="51" fillId="28" borderId="16" xfId="0" applyNumberFormat="1" applyFont="1" applyFill="1" applyBorder="1" applyAlignment="1"/>
    <xf numFmtId="3" fontId="53" fillId="0" borderId="7" xfId="0" applyNumberFormat="1" applyFont="1" applyFill="1" applyBorder="1" applyAlignment="1"/>
    <xf numFmtId="3" fontId="51" fillId="0" borderId="12" xfId="0" applyNumberFormat="1" applyFont="1" applyFill="1" applyBorder="1" applyAlignment="1"/>
    <xf numFmtId="3" fontId="53" fillId="0" borderId="12" xfId="0" applyNumberFormat="1" applyFont="1" applyFill="1" applyBorder="1" applyAlignment="1"/>
    <xf numFmtId="3" fontId="53" fillId="0" borderId="14" xfId="0" applyNumberFormat="1" applyFont="1" applyFill="1" applyBorder="1" applyAlignment="1"/>
    <xf numFmtId="3" fontId="53" fillId="28" borderId="15" xfId="0" applyNumberFormat="1" applyFont="1" applyFill="1" applyBorder="1" applyAlignment="1"/>
    <xf numFmtId="3" fontId="51" fillId="28" borderId="12" xfId="0" applyNumberFormat="1" applyFont="1" applyFill="1" applyBorder="1" applyAlignment="1"/>
    <xf numFmtId="3" fontId="51" fillId="28" borderId="15" xfId="0" applyNumberFormat="1" applyFont="1" applyFill="1" applyBorder="1" applyAlignment="1"/>
    <xf numFmtId="3" fontId="51" fillId="0" borderId="13" xfId="0" applyNumberFormat="1" applyFont="1" applyFill="1" applyBorder="1" applyAlignment="1"/>
    <xf numFmtId="3" fontId="51" fillId="0" borderId="15" xfId="0" applyNumberFormat="1" applyFont="1" applyFill="1" applyBorder="1" applyAlignment="1"/>
    <xf numFmtId="3" fontId="51" fillId="0" borderId="0" xfId="0" applyNumberFormat="1" applyFont="1"/>
    <xf numFmtId="0" fontId="55" fillId="30" borderId="7" xfId="0" applyFont="1" applyFill="1" applyBorder="1" applyAlignment="1">
      <alignment horizontal="left"/>
    </xf>
    <xf numFmtId="0" fontId="51" fillId="28" borderId="7" xfId="0" applyFont="1" applyFill="1" applyBorder="1" applyAlignment="1">
      <alignment horizontal="left"/>
    </xf>
    <xf numFmtId="14" fontId="55" fillId="30" borderId="7" xfId="0" applyNumberFormat="1" applyFont="1" applyFill="1" applyBorder="1" applyAlignment="1">
      <alignment horizontal="left"/>
    </xf>
    <xf numFmtId="49" fontId="64" fillId="30" borderId="7" xfId="0" applyNumberFormat="1" applyFont="1" applyFill="1" applyBorder="1" applyAlignment="1">
      <alignment horizontal="left"/>
    </xf>
    <xf numFmtId="49" fontId="51" fillId="0" borderId="19" xfId="182" applyNumberFormat="1" applyFont="1" applyBorder="1" applyAlignment="1">
      <alignment horizontal="center" vertical="center"/>
    </xf>
    <xf numFmtId="0" fontId="53" fillId="28" borderId="12" xfId="0" applyFont="1" applyFill="1" applyBorder="1" applyAlignment="1">
      <alignment horizontal="justify" vertical="center" wrapText="1"/>
    </xf>
    <xf numFmtId="3" fontId="51" fillId="0" borderId="0" xfId="0" applyNumberFormat="1" applyFont="1" applyAlignment="1">
      <alignment horizontal="center"/>
    </xf>
    <xf numFmtId="4" fontId="51" fillId="0" borderId="0" xfId="0" applyNumberFormat="1" applyFont="1"/>
    <xf numFmtId="167" fontId="53" fillId="0" borderId="7" xfId="249" applyNumberFormat="1" applyFont="1" applyFill="1" applyBorder="1" applyAlignment="1">
      <alignment horizontal="right"/>
    </xf>
    <xf numFmtId="0" fontId="53" fillId="29" borderId="8" xfId="182" applyFont="1" applyFill="1" applyBorder="1" applyAlignment="1">
      <alignment horizontal="center" vertical="center"/>
    </xf>
    <xf numFmtId="0" fontId="53" fillId="29" borderId="29" xfId="182" applyFont="1" applyFill="1" applyBorder="1" applyAlignment="1">
      <alignment horizontal="center" vertical="center"/>
    </xf>
    <xf numFmtId="0" fontId="53" fillId="29" borderId="23" xfId="182" applyFont="1" applyFill="1" applyBorder="1" applyAlignment="1">
      <alignment horizontal="center" vertical="center"/>
    </xf>
    <xf numFmtId="0" fontId="56" fillId="0" borderId="0" xfId="0" applyFont="1" applyAlignment="1">
      <alignment horizontal="left"/>
    </xf>
    <xf numFmtId="0" fontId="51" fillId="0" borderId="0" xfId="0" applyFont="1" applyAlignment="1"/>
    <xf numFmtId="0" fontId="53" fillId="0" borderId="0" xfId="0" applyFont="1" applyAlignment="1">
      <alignment horizontal="left" vertical="top"/>
    </xf>
    <xf numFmtId="0" fontId="51" fillId="29" borderId="24" xfId="0" applyFont="1" applyFill="1" applyBorder="1" applyAlignment="1">
      <alignment horizontal="center" vertical="center"/>
    </xf>
    <xf numFmtId="0" fontId="51" fillId="29" borderId="20" xfId="0" applyFont="1" applyFill="1" applyBorder="1" applyAlignment="1">
      <alignment horizontal="center" vertical="center"/>
    </xf>
    <xf numFmtId="0" fontId="51" fillId="29" borderId="25" xfId="0" applyFont="1" applyFill="1" applyBorder="1" applyAlignment="1">
      <alignment horizontal="center" vertical="center"/>
    </xf>
    <xf numFmtId="0" fontId="51" fillId="29" borderId="26" xfId="0" applyFont="1" applyFill="1" applyBorder="1" applyAlignment="1">
      <alignment horizontal="center" vertical="center"/>
    </xf>
    <xf numFmtId="0" fontId="51" fillId="29" borderId="28" xfId="0" applyFont="1" applyFill="1" applyBorder="1" applyAlignment="1">
      <alignment horizontal="center" vertical="center"/>
    </xf>
    <xf numFmtId="0" fontId="51" fillId="29" borderId="27" xfId="0" applyFont="1" applyFill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56" fillId="0" borderId="0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vertical="center"/>
    </xf>
  </cellXfs>
  <cellStyles count="252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Comma 2" xfId="249" xr:uid="{0C7846AF-C4BA-4156-99B4-21FF18AC9565}"/>
    <cellStyle name="Comma 3" xfId="250" xr:uid="{34B9E6D2-65EF-49F0-B4FE-2C18FA3C57CE}"/>
    <cellStyle name="Comma 4" xfId="251" xr:uid="{932F432A-A26C-470F-9824-8F0F3925D37B}"/>
    <cellStyle name="Ellenőrzőcella" xfId="125" xr:uid="{00000000-0005-0000-0000-00007C000000}"/>
    <cellStyle name="Encabezado 4" xfId="126" xr:uid="{00000000-0005-0000-0000-00007D000000}"/>
    <cellStyle name="Énfasis1" xfId="127" xr:uid="{00000000-0005-0000-0000-00007E000000}"/>
    <cellStyle name="Énfasis2" xfId="128" xr:uid="{00000000-0005-0000-0000-00007F000000}"/>
    <cellStyle name="Énfasis3" xfId="129" xr:uid="{00000000-0005-0000-0000-000080000000}"/>
    <cellStyle name="Énfasis4" xfId="130" xr:uid="{00000000-0005-0000-0000-000081000000}"/>
    <cellStyle name="Énfasis5" xfId="131" xr:uid="{00000000-0005-0000-0000-000082000000}"/>
    <cellStyle name="Énfasis6" xfId="132" xr:uid="{00000000-0005-0000-0000-000083000000}"/>
    <cellStyle name="Entrada" xfId="133" xr:uid="{00000000-0005-0000-0000-000084000000}"/>
    <cellStyle name="Explanatory Text" xfId="134" xr:uid="{00000000-0005-0000-0000-000085000000}"/>
    <cellStyle name="Explanatory Text 2" xfId="135" xr:uid="{00000000-0005-0000-0000-000086000000}"/>
    <cellStyle name="Figyelmeztetés" xfId="136" xr:uid="{00000000-0005-0000-0000-000087000000}"/>
    <cellStyle name="Good" xfId="137" xr:uid="{00000000-0005-0000-0000-000088000000}"/>
    <cellStyle name="Good 2" xfId="138" xr:uid="{00000000-0005-0000-0000-000089000000}"/>
    <cellStyle name="greyed" xfId="139" xr:uid="{00000000-0005-0000-0000-00008A000000}"/>
    <cellStyle name="Heading 1" xfId="140" xr:uid="{00000000-0005-0000-0000-00008B000000}"/>
    <cellStyle name="Heading 1 2" xfId="141" xr:uid="{00000000-0005-0000-0000-00008C000000}"/>
    <cellStyle name="Heading 2" xfId="142" xr:uid="{00000000-0005-0000-0000-00008D000000}"/>
    <cellStyle name="Heading 2 2" xfId="143" xr:uid="{00000000-0005-0000-0000-00008E000000}"/>
    <cellStyle name="Heading 3" xfId="144" xr:uid="{00000000-0005-0000-0000-00008F000000}"/>
    <cellStyle name="Heading 3 2" xfId="145" xr:uid="{00000000-0005-0000-0000-000090000000}"/>
    <cellStyle name="Heading 4" xfId="146" xr:uid="{00000000-0005-0000-0000-000091000000}"/>
    <cellStyle name="Heading 4 2" xfId="147" xr:uid="{00000000-0005-0000-0000-000092000000}"/>
    <cellStyle name="highlightExposure" xfId="148" xr:uid="{00000000-0005-0000-0000-000093000000}"/>
    <cellStyle name="highlightText" xfId="149" xr:uid="{00000000-0005-0000-0000-000094000000}"/>
    <cellStyle name="Hipervínculo 2" xfId="150" xr:uid="{00000000-0005-0000-0000-000095000000}"/>
    <cellStyle name="Hivatkozott cella" xfId="151" xr:uid="{00000000-0005-0000-0000-000096000000}"/>
    <cellStyle name="Hyperlink 2" xfId="152" xr:uid="{00000000-0005-0000-0000-000097000000}"/>
    <cellStyle name="Hyperlink 3" xfId="153" xr:uid="{00000000-0005-0000-0000-000098000000}"/>
    <cellStyle name="Hyperlink 3 2" xfId="154" xr:uid="{00000000-0005-0000-0000-000099000000}"/>
    <cellStyle name="Incorrecto" xfId="155" xr:uid="{00000000-0005-0000-0000-00009A000000}"/>
    <cellStyle name="Input" xfId="156" xr:uid="{00000000-0005-0000-0000-00009B000000}"/>
    <cellStyle name="Input 2" xfId="157" xr:uid="{00000000-0005-0000-0000-00009C000000}"/>
    <cellStyle name="inputExposure" xfId="158" xr:uid="{00000000-0005-0000-0000-00009D000000}"/>
    <cellStyle name="Jegyzet" xfId="159" xr:uid="{00000000-0005-0000-0000-00009E000000}"/>
    <cellStyle name="Jelölőszín (1)" xfId="160" xr:uid="{00000000-0005-0000-0000-00009F000000}"/>
    <cellStyle name="Jelölőszín (2)" xfId="161" xr:uid="{00000000-0005-0000-0000-0000A0000000}"/>
    <cellStyle name="Jelölőszín (3)" xfId="162" xr:uid="{00000000-0005-0000-0000-0000A1000000}"/>
    <cellStyle name="Jelölőszín (4)" xfId="163" xr:uid="{00000000-0005-0000-0000-0000A2000000}"/>
    <cellStyle name="Jelölőszín (5)" xfId="164" xr:uid="{00000000-0005-0000-0000-0000A3000000}"/>
    <cellStyle name="Jelölőszín (6)" xfId="165" xr:uid="{00000000-0005-0000-0000-0000A4000000}"/>
    <cellStyle name="Jó" xfId="166" xr:uid="{00000000-0005-0000-0000-0000A5000000}"/>
    <cellStyle name="Kimenet" xfId="167" xr:uid="{00000000-0005-0000-0000-0000A6000000}"/>
    <cellStyle name="Lien hypertexte 2" xfId="168" xr:uid="{00000000-0005-0000-0000-0000A7000000}"/>
    <cellStyle name="Lien hypertexte 3" xfId="169" xr:uid="{00000000-0005-0000-0000-0000A8000000}"/>
    <cellStyle name="Linked Cell" xfId="170" xr:uid="{00000000-0005-0000-0000-0000A9000000}"/>
    <cellStyle name="Linked Cell 2" xfId="171" xr:uid="{00000000-0005-0000-0000-0000AA000000}"/>
    <cellStyle name="Magyarázó szöveg" xfId="172" xr:uid="{00000000-0005-0000-0000-0000AB000000}"/>
    <cellStyle name="Millares 2" xfId="173" xr:uid="{00000000-0005-0000-0000-0000AC000000}"/>
    <cellStyle name="Millares 2 2" xfId="174" xr:uid="{00000000-0005-0000-0000-0000AD000000}"/>
    <cellStyle name="Millares 3" xfId="175" xr:uid="{00000000-0005-0000-0000-0000AE000000}"/>
    <cellStyle name="Millares 3 2" xfId="176" xr:uid="{00000000-0005-0000-0000-0000AF000000}"/>
    <cellStyle name="Navadno_List1" xfId="177" xr:uid="{00000000-0005-0000-0000-0000B0000000}"/>
    <cellStyle name="Neutral 2" xfId="178" xr:uid="{00000000-0005-0000-0000-0000B1000000}"/>
    <cellStyle name="Normal" xfId="0" builtinId="0"/>
    <cellStyle name="Normal 10" xfId="179" xr:uid="{00000000-0005-0000-0000-0000B3000000}"/>
    <cellStyle name="Normal 11" xfId="244" xr:uid="{00000000-0005-0000-0000-0000FE000000}"/>
    <cellStyle name="Normal 12" xfId="246" xr:uid="{00000000-0005-0000-0000-000003000000}"/>
    <cellStyle name="Normal 13" xfId="248" xr:uid="{00000000-0005-0000-0000-000002010000}"/>
    <cellStyle name="Normal 2" xfId="180" xr:uid="{00000000-0005-0000-0000-0000B4000000}"/>
    <cellStyle name="Normal 2 2" xfId="181" xr:uid="{00000000-0005-0000-0000-0000B5000000}"/>
    <cellStyle name="Normal 2 2 2" xfId="182" xr:uid="{00000000-0005-0000-0000-0000B6000000}"/>
    <cellStyle name="Normal 2 2 2 2" xfId="238" xr:uid="{00000000-0005-0000-0000-0000B7000000}"/>
    <cellStyle name="Normal 2 2 3" xfId="183" xr:uid="{00000000-0005-0000-0000-0000B8000000}"/>
    <cellStyle name="Normal 2 2 3 2" xfId="184" xr:uid="{00000000-0005-0000-0000-0000B9000000}"/>
    <cellStyle name="Normal 2 2_COREP GL04rev3" xfId="185" xr:uid="{00000000-0005-0000-0000-0000BA000000}"/>
    <cellStyle name="Normal 2 3" xfId="186" xr:uid="{00000000-0005-0000-0000-0000BB000000}"/>
    <cellStyle name="Normal 2 5" xfId="187" xr:uid="{00000000-0005-0000-0000-0000BC000000}"/>
    <cellStyle name="Normal 2 5 2" xfId="247" xr:uid="{00000000-0005-0000-0000-000006000000}"/>
    <cellStyle name="Normal 2 5 2 2" xfId="239" xr:uid="{00000000-0005-0000-0000-0000BD000000}"/>
    <cellStyle name="Normal 2 5 2 2 2" xfId="243" xr:uid="{00000000-0005-0000-0000-0000BE000000}"/>
    <cellStyle name="Normal 2_~0149226" xfId="188" xr:uid="{00000000-0005-0000-0000-0000BF000000}"/>
    <cellStyle name="Normal 3" xfId="189" xr:uid="{00000000-0005-0000-0000-0000C2000000}"/>
    <cellStyle name="Normal 3 2" xfId="190" xr:uid="{00000000-0005-0000-0000-0000C3000000}"/>
    <cellStyle name="Normal 3 2 2" xfId="237" xr:uid="{00000000-0005-0000-0000-0000C4000000}"/>
    <cellStyle name="Normal 3 3" xfId="191" xr:uid="{00000000-0005-0000-0000-0000C5000000}"/>
    <cellStyle name="Normal 3 4" xfId="192" xr:uid="{00000000-0005-0000-0000-0000C6000000}"/>
    <cellStyle name="Normal 3 5" xfId="240" xr:uid="{00000000-0005-0000-0000-0000C7000000}"/>
    <cellStyle name="Normal 3 6" xfId="245" xr:uid="{00000000-0005-0000-0000-000009000000}"/>
    <cellStyle name="Normal 3_~1520012" xfId="193" xr:uid="{00000000-0005-0000-0000-0000C8000000}"/>
    <cellStyle name="Normal 4" xfId="194" xr:uid="{00000000-0005-0000-0000-0000C9000000}"/>
    <cellStyle name="Normal 4 2" xfId="236" xr:uid="{00000000-0005-0000-0000-0000CA000000}"/>
    <cellStyle name="Normal 5" xfId="195" xr:uid="{00000000-0005-0000-0000-0000CB000000}"/>
    <cellStyle name="Normal 5 2" xfId="196" xr:uid="{00000000-0005-0000-0000-0000CC000000}"/>
    <cellStyle name="Normal 5_20130128_ITS on reporting_Annex I_CA" xfId="197" xr:uid="{00000000-0005-0000-0000-0000CD000000}"/>
    <cellStyle name="Normal 6" xfId="198" xr:uid="{00000000-0005-0000-0000-0000CE000000}"/>
    <cellStyle name="Normal 7" xfId="199" xr:uid="{00000000-0005-0000-0000-0000CF000000}"/>
    <cellStyle name="Normal 7 2" xfId="200" xr:uid="{00000000-0005-0000-0000-0000D0000000}"/>
    <cellStyle name="Normal 8" xfId="201" xr:uid="{00000000-0005-0000-0000-0000D1000000}"/>
    <cellStyle name="Normal 8 2" xfId="233" xr:uid="{00000000-0005-0000-0000-0000D2000000}"/>
    <cellStyle name="Normal 9" xfId="242" xr:uid="{00000000-0005-0000-0000-0000D3000000}"/>
    <cellStyle name="Notas" xfId="202" xr:uid="{00000000-0005-0000-0000-0000D5000000}"/>
    <cellStyle name="Note" xfId="203" xr:uid="{00000000-0005-0000-0000-0000D6000000}"/>
    <cellStyle name="Note 2" xfId="204" xr:uid="{00000000-0005-0000-0000-0000D7000000}"/>
    <cellStyle name="optionalExposure" xfId="234" xr:uid="{00000000-0005-0000-0000-0000D8000000}"/>
    <cellStyle name="Összesen" xfId="205" xr:uid="{00000000-0005-0000-0000-0000D9000000}"/>
    <cellStyle name="Output" xfId="206" xr:uid="{00000000-0005-0000-0000-0000DA000000}"/>
    <cellStyle name="Output 2" xfId="207" xr:uid="{00000000-0005-0000-0000-0000DB000000}"/>
    <cellStyle name="Porcentual 2" xfId="208" xr:uid="{00000000-0005-0000-0000-0000DC000000}"/>
    <cellStyle name="Porcentual 2 2" xfId="209" xr:uid="{00000000-0005-0000-0000-0000DD000000}"/>
    <cellStyle name="Prozent 2" xfId="210" xr:uid="{00000000-0005-0000-0000-0000DE000000}"/>
    <cellStyle name="Rossz" xfId="211" xr:uid="{00000000-0005-0000-0000-0000DF000000}"/>
    <cellStyle name="Salida" xfId="212" xr:uid="{00000000-0005-0000-0000-0000E0000000}"/>
    <cellStyle name="Semleges" xfId="213" xr:uid="{00000000-0005-0000-0000-0000E1000000}"/>
    <cellStyle name="showExposure" xfId="214" xr:uid="{00000000-0005-0000-0000-0000E2000000}"/>
    <cellStyle name="Standard 2" xfId="215" xr:uid="{00000000-0005-0000-0000-0000E3000000}"/>
    <cellStyle name="Standard 3" xfId="216" xr:uid="{00000000-0005-0000-0000-0000E4000000}"/>
    <cellStyle name="Standard 3 2" xfId="217" xr:uid="{00000000-0005-0000-0000-0000E5000000}"/>
    <cellStyle name="Standard 4" xfId="218" xr:uid="{00000000-0005-0000-0000-0000E6000000}"/>
    <cellStyle name="Standard_20100129_1559 Jentsch_COREP ON 20100129 COREP preliminary proposal_CR SA" xfId="219" xr:uid="{00000000-0005-0000-0000-0000E7000000}"/>
    <cellStyle name="Számítás" xfId="220" xr:uid="{00000000-0005-0000-0000-0000E8000000}"/>
    <cellStyle name="Texto de advertencia" xfId="221" xr:uid="{00000000-0005-0000-0000-0000E9000000}"/>
    <cellStyle name="Texto explicativo" xfId="222" xr:uid="{00000000-0005-0000-0000-0000EA000000}"/>
    <cellStyle name="Title" xfId="223" xr:uid="{00000000-0005-0000-0000-0000EB000000}"/>
    <cellStyle name="Title 2" xfId="224" xr:uid="{00000000-0005-0000-0000-0000EC000000}"/>
    <cellStyle name="Titolo" xfId="235" xr:uid="{00000000-0005-0000-0000-0000ED000000}"/>
    <cellStyle name="Título" xfId="225" xr:uid="{00000000-0005-0000-0000-0000EE000000}"/>
    <cellStyle name="Título 1" xfId="226" xr:uid="{00000000-0005-0000-0000-0000EF000000}"/>
    <cellStyle name="Título 2" xfId="227" xr:uid="{00000000-0005-0000-0000-0000F0000000}"/>
    <cellStyle name="Título 3" xfId="228" xr:uid="{00000000-0005-0000-0000-0000F1000000}"/>
    <cellStyle name="Título_20091015 DE_Proposed amendments to CR SEC_MKR" xfId="229" xr:uid="{00000000-0005-0000-0000-0000F2000000}"/>
    <cellStyle name="Total 2" xfId="230" xr:uid="{00000000-0005-0000-0000-0000F3000000}"/>
    <cellStyle name="Warning Text" xfId="231" xr:uid="{00000000-0005-0000-0000-0000F4000000}"/>
    <cellStyle name="Warning Text 2" xfId="232" xr:uid="{00000000-0005-0000-0000-0000F5000000}"/>
    <cellStyle name="Нормален 2" xfId="241" xr:uid="{00000000-0005-0000-0000-0000F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68"/>
  <sheetViews>
    <sheetView workbookViewId="0">
      <selection activeCell="P16" sqref="P16"/>
    </sheetView>
  </sheetViews>
  <sheetFormatPr defaultColWidth="5.109375" defaultRowHeight="18" customHeight="1"/>
  <cols>
    <col min="1" max="1" width="1.44140625" style="43" customWidth="1"/>
    <col min="2" max="2" width="12.109375" style="43" customWidth="1"/>
    <col min="3" max="3" width="12.5546875" style="50" customWidth="1"/>
    <col min="4" max="4" width="132" style="43" customWidth="1"/>
    <col min="5" max="5" width="11.6640625" style="43" customWidth="1"/>
    <col min="6" max="16384" width="5.109375" style="43"/>
  </cols>
  <sheetData>
    <row r="1" spans="2:5" s="56" customFormat="1" ht="18" customHeight="1">
      <c r="B1" s="54" t="s">
        <v>595</v>
      </c>
      <c r="C1" s="55"/>
      <c r="D1" s="55"/>
    </row>
    <row r="2" spans="2:5" s="60" customFormat="1" ht="13.2">
      <c r="B2" s="57" t="s">
        <v>70</v>
      </c>
      <c r="C2" s="201" t="s">
        <v>686</v>
      </c>
      <c r="D2" s="202" t="s">
        <v>687</v>
      </c>
    </row>
    <row r="3" spans="2:5" s="60" customFormat="1" ht="13.2">
      <c r="B3" s="57" t="s">
        <v>71</v>
      </c>
      <c r="C3" s="203">
        <v>45199</v>
      </c>
      <c r="D3" s="62"/>
    </row>
    <row r="4" spans="2:5" s="60" customFormat="1" ht="21">
      <c r="B4" s="57" t="s">
        <v>72</v>
      </c>
      <c r="C4" s="204" t="s">
        <v>688</v>
      </c>
      <c r="D4" s="81"/>
    </row>
    <row r="5" spans="2:5" s="60" customFormat="1" ht="20.399999999999999">
      <c r="B5" s="64" t="s">
        <v>73</v>
      </c>
      <c r="C5" s="65" t="s">
        <v>74</v>
      </c>
      <c r="D5" s="66"/>
    </row>
    <row r="6" spans="2:5" ht="6.75" customHeight="1"/>
    <row r="7" spans="2:5" s="46" customFormat="1" ht="17.25" customHeight="1">
      <c r="B7" s="46" t="s">
        <v>448</v>
      </c>
      <c r="C7" s="51"/>
    </row>
    <row r="8" spans="2:5" ht="6.75" customHeight="1"/>
    <row r="9" spans="2:5" ht="18" customHeight="1">
      <c r="B9" s="210" t="s">
        <v>356</v>
      </c>
      <c r="C9" s="211"/>
      <c r="D9" s="212"/>
      <c r="E9" s="52"/>
    </row>
    <row r="10" spans="2:5" ht="40.5" customHeight="1">
      <c r="B10" s="23" t="s">
        <v>357</v>
      </c>
      <c r="C10" s="23" t="s">
        <v>358</v>
      </c>
      <c r="D10" s="30" t="s">
        <v>359</v>
      </c>
      <c r="E10" s="49" t="s">
        <v>447</v>
      </c>
    </row>
    <row r="11" spans="2:5" ht="13.2">
      <c r="B11" s="45"/>
      <c r="C11" s="45"/>
      <c r="D11" s="31" t="s">
        <v>360</v>
      </c>
      <c r="E11" s="45"/>
    </row>
    <row r="12" spans="2:5" ht="13.2">
      <c r="B12" s="32"/>
      <c r="C12" s="32"/>
      <c r="D12" s="33" t="s">
        <v>361</v>
      </c>
      <c r="E12" s="32"/>
    </row>
    <row r="13" spans="2:5" ht="13.2">
      <c r="B13" s="34" t="s">
        <v>362</v>
      </c>
      <c r="C13" s="34" t="s">
        <v>363</v>
      </c>
      <c r="D13" s="35" t="s">
        <v>364</v>
      </c>
      <c r="E13" s="34" t="s">
        <v>286</v>
      </c>
    </row>
    <row r="14" spans="2:5" ht="13.2">
      <c r="B14" s="34" t="s">
        <v>365</v>
      </c>
      <c r="C14" s="34" t="s">
        <v>366</v>
      </c>
      <c r="D14" s="35" t="s">
        <v>367</v>
      </c>
      <c r="E14" s="34" t="s">
        <v>287</v>
      </c>
    </row>
    <row r="15" spans="2:5" ht="13.2">
      <c r="B15" s="34" t="s">
        <v>368</v>
      </c>
      <c r="C15" s="34" t="s">
        <v>369</v>
      </c>
      <c r="D15" s="35" t="s">
        <v>0</v>
      </c>
      <c r="E15" s="34" t="s">
        <v>288</v>
      </c>
    </row>
    <row r="16" spans="2:5" ht="13.2">
      <c r="B16" s="34">
        <v>2</v>
      </c>
      <c r="C16" s="34" t="s">
        <v>370</v>
      </c>
      <c r="D16" s="33" t="s">
        <v>371</v>
      </c>
      <c r="E16" s="34" t="s">
        <v>289</v>
      </c>
    </row>
    <row r="17" spans="2:5" ht="13.2">
      <c r="B17" s="34">
        <v>3</v>
      </c>
      <c r="C17" s="34" t="s">
        <v>372</v>
      </c>
      <c r="D17" s="36" t="s">
        <v>373</v>
      </c>
      <c r="E17" s="34" t="s">
        <v>290</v>
      </c>
    </row>
    <row r="18" spans="2:5" ht="13.2">
      <c r="B18" s="34"/>
      <c r="C18" s="34"/>
      <c r="D18" s="33" t="s">
        <v>374</v>
      </c>
      <c r="E18" s="34"/>
    </row>
    <row r="19" spans="2:5" ht="13.2">
      <c r="B19" s="34">
        <v>4.0999999999999996</v>
      </c>
      <c r="C19" s="34" t="s">
        <v>375</v>
      </c>
      <c r="D19" s="35" t="s">
        <v>376</v>
      </c>
      <c r="E19" s="34" t="s">
        <v>291</v>
      </c>
    </row>
    <row r="20" spans="2:5" ht="26.4">
      <c r="B20" s="37" t="s">
        <v>377</v>
      </c>
      <c r="C20" s="37" t="s">
        <v>378</v>
      </c>
      <c r="D20" s="38" t="s">
        <v>379</v>
      </c>
      <c r="E20" s="37" t="s">
        <v>292</v>
      </c>
    </row>
    <row r="21" spans="2:5" ht="26.4">
      <c r="B21" s="37" t="s">
        <v>380</v>
      </c>
      <c r="C21" s="37" t="s">
        <v>381</v>
      </c>
      <c r="D21" s="38" t="s">
        <v>382</v>
      </c>
      <c r="E21" s="37" t="s">
        <v>293</v>
      </c>
    </row>
    <row r="22" spans="2:5" ht="26.4">
      <c r="B22" s="37" t="s">
        <v>383</v>
      </c>
      <c r="C22" s="37" t="s">
        <v>384</v>
      </c>
      <c r="D22" s="38" t="s">
        <v>385</v>
      </c>
      <c r="E22" s="37" t="s">
        <v>294</v>
      </c>
    </row>
    <row r="23" spans="2:5" ht="13.2">
      <c r="B23" s="37" t="s">
        <v>386</v>
      </c>
      <c r="C23" s="37" t="s">
        <v>387</v>
      </c>
      <c r="D23" s="38" t="s">
        <v>388</v>
      </c>
      <c r="E23" s="37" t="s">
        <v>295</v>
      </c>
    </row>
    <row r="24" spans="2:5" ht="13.2">
      <c r="B24" s="34">
        <v>4.5</v>
      </c>
      <c r="C24" s="34" t="s">
        <v>389</v>
      </c>
      <c r="D24" s="39" t="s">
        <v>390</v>
      </c>
      <c r="E24" s="34" t="s">
        <v>296</v>
      </c>
    </row>
    <row r="25" spans="2:5" ht="12.75">
      <c r="B25" s="34"/>
      <c r="C25" s="34"/>
      <c r="D25" s="40" t="s">
        <v>1</v>
      </c>
      <c r="E25" s="34"/>
    </row>
    <row r="26" spans="2:5" ht="12.75">
      <c r="B26" s="37">
        <v>5.0999999999999996</v>
      </c>
      <c r="C26" s="37" t="s">
        <v>391</v>
      </c>
      <c r="D26" s="39" t="s">
        <v>4</v>
      </c>
      <c r="E26" s="37" t="s">
        <v>297</v>
      </c>
    </row>
    <row r="27" spans="2:5" ht="12.75">
      <c r="B27" s="37"/>
      <c r="C27" s="37"/>
      <c r="D27" s="40" t="s">
        <v>2</v>
      </c>
      <c r="E27" s="37"/>
    </row>
    <row r="28" spans="2:5" ht="12.75">
      <c r="B28" s="37">
        <v>6.1</v>
      </c>
      <c r="C28" s="37" t="s">
        <v>392</v>
      </c>
      <c r="D28" s="41" t="s">
        <v>3</v>
      </c>
      <c r="E28" s="37" t="s">
        <v>298</v>
      </c>
    </row>
    <row r="29" spans="2:5" ht="12.75">
      <c r="B29" s="34"/>
      <c r="C29" s="34" t="s">
        <v>393</v>
      </c>
      <c r="D29" s="33" t="s">
        <v>394</v>
      </c>
      <c r="E29" s="34" t="s">
        <v>446</v>
      </c>
    </row>
    <row r="30" spans="2:5" ht="12.75">
      <c r="B30" s="34">
        <v>7.1</v>
      </c>
      <c r="C30" s="37" t="s">
        <v>395</v>
      </c>
      <c r="D30" s="41" t="s">
        <v>396</v>
      </c>
      <c r="E30" s="37" t="s">
        <v>299</v>
      </c>
    </row>
    <row r="31" spans="2:5" s="46" customFormat="1" ht="12.75">
      <c r="B31" s="34"/>
      <c r="C31" s="34"/>
      <c r="D31" s="33" t="s">
        <v>397</v>
      </c>
      <c r="E31" s="34"/>
    </row>
    <row r="32" spans="2:5" s="46" customFormat="1" ht="12.75">
      <c r="B32" s="34">
        <v>8.1</v>
      </c>
      <c r="C32" s="34" t="s">
        <v>398</v>
      </c>
      <c r="D32" s="35" t="s">
        <v>399</v>
      </c>
      <c r="E32" s="34" t="s">
        <v>300</v>
      </c>
    </row>
    <row r="33" spans="2:5" s="46" customFormat="1" ht="12.75">
      <c r="B33" s="37">
        <v>8.1999999999999993</v>
      </c>
      <c r="C33" s="34" t="s">
        <v>400</v>
      </c>
      <c r="D33" s="41" t="s">
        <v>401</v>
      </c>
      <c r="E33" s="34" t="s">
        <v>301</v>
      </c>
    </row>
    <row r="34" spans="2:5" ht="12.75">
      <c r="B34" s="34"/>
      <c r="C34" s="34"/>
      <c r="D34" s="33" t="s">
        <v>449</v>
      </c>
      <c r="E34" s="34"/>
    </row>
    <row r="35" spans="2:5" ht="12.75">
      <c r="B35" s="37" t="s">
        <v>402</v>
      </c>
      <c r="C35" s="37" t="s">
        <v>403</v>
      </c>
      <c r="D35" s="41" t="s">
        <v>5</v>
      </c>
      <c r="E35" s="37" t="s">
        <v>302</v>
      </c>
    </row>
    <row r="36" spans="2:5" ht="12.75">
      <c r="B36" s="37">
        <v>9.1999999999999993</v>
      </c>
      <c r="C36" s="34" t="s">
        <v>404</v>
      </c>
      <c r="D36" s="35" t="s">
        <v>6</v>
      </c>
      <c r="E36" s="34" t="s">
        <v>303</v>
      </c>
    </row>
    <row r="37" spans="2:5" ht="12.75">
      <c r="B37" s="34">
        <v>10</v>
      </c>
      <c r="C37" s="34" t="s">
        <v>405</v>
      </c>
      <c r="D37" s="33" t="s">
        <v>406</v>
      </c>
      <c r="E37" s="34" t="s">
        <v>304</v>
      </c>
    </row>
    <row r="38" spans="2:5" ht="12.75">
      <c r="B38" s="34"/>
      <c r="C38" s="34"/>
      <c r="D38" s="33" t="s">
        <v>276</v>
      </c>
      <c r="E38" s="34"/>
    </row>
    <row r="39" spans="2:5" ht="12.75">
      <c r="B39" s="34">
        <v>11.1</v>
      </c>
      <c r="C39" s="34" t="s">
        <v>407</v>
      </c>
      <c r="D39" s="42" t="s">
        <v>408</v>
      </c>
      <c r="E39" s="34" t="s">
        <v>305</v>
      </c>
    </row>
    <row r="40" spans="2:5" ht="12.75">
      <c r="B40" s="37">
        <v>11.3</v>
      </c>
      <c r="C40" s="37" t="s">
        <v>409</v>
      </c>
      <c r="D40" s="35" t="s">
        <v>410</v>
      </c>
      <c r="E40" s="37" t="s">
        <v>306</v>
      </c>
    </row>
    <row r="41" spans="2:5" ht="12.75">
      <c r="B41" s="37">
        <v>11.4</v>
      </c>
      <c r="C41" s="37" t="s">
        <v>411</v>
      </c>
      <c r="D41" s="39" t="s">
        <v>412</v>
      </c>
      <c r="E41" s="37" t="s">
        <v>307</v>
      </c>
    </row>
    <row r="42" spans="2:5" ht="12.75">
      <c r="B42" s="34"/>
      <c r="C42" s="43"/>
      <c r="D42" s="33" t="s">
        <v>7</v>
      </c>
      <c r="E42" s="42"/>
    </row>
    <row r="43" spans="2:5" ht="12.75">
      <c r="B43" s="34">
        <v>12.1</v>
      </c>
      <c r="C43" s="37" t="s">
        <v>413</v>
      </c>
      <c r="D43" s="39" t="s">
        <v>7</v>
      </c>
      <c r="E43" s="37" t="s">
        <v>308</v>
      </c>
    </row>
    <row r="44" spans="2:5" ht="12.75">
      <c r="B44" s="34">
        <v>12.2</v>
      </c>
      <c r="C44" s="37" t="s">
        <v>414</v>
      </c>
      <c r="D44" s="39" t="s">
        <v>415</v>
      </c>
      <c r="E44" s="37" t="s">
        <v>309</v>
      </c>
    </row>
    <row r="45" spans="2:5" ht="12.75">
      <c r="B45" s="34"/>
      <c r="C45" s="34"/>
      <c r="D45" s="36" t="s">
        <v>416</v>
      </c>
      <c r="E45" s="34"/>
    </row>
    <row r="46" spans="2:5" ht="12.75">
      <c r="B46" s="34">
        <v>13.1</v>
      </c>
      <c r="C46" s="34" t="s">
        <v>417</v>
      </c>
      <c r="D46" s="42" t="s">
        <v>450</v>
      </c>
      <c r="E46" s="34" t="s">
        <v>310</v>
      </c>
    </row>
    <row r="47" spans="2:5" ht="12.75">
      <c r="B47" s="205" t="s">
        <v>493</v>
      </c>
      <c r="C47" s="34" t="s">
        <v>492</v>
      </c>
      <c r="D47" s="42" t="s">
        <v>418</v>
      </c>
      <c r="E47" s="34" t="s">
        <v>505</v>
      </c>
    </row>
    <row r="48" spans="2:5" ht="12.75">
      <c r="B48" s="205" t="s">
        <v>494</v>
      </c>
      <c r="C48" s="34" t="s">
        <v>495</v>
      </c>
      <c r="D48" s="42" t="s">
        <v>496</v>
      </c>
      <c r="E48" s="34" t="s">
        <v>506</v>
      </c>
    </row>
    <row r="49" spans="2:5" ht="12.75">
      <c r="B49" s="34">
        <v>14</v>
      </c>
      <c r="C49" s="34" t="s">
        <v>419</v>
      </c>
      <c r="D49" s="33" t="s">
        <v>420</v>
      </c>
      <c r="E49" s="34" t="s">
        <v>311</v>
      </c>
    </row>
    <row r="50" spans="2:5" ht="12.75">
      <c r="B50" s="34">
        <v>15</v>
      </c>
      <c r="C50" s="34" t="s">
        <v>421</v>
      </c>
      <c r="D50" s="33" t="s">
        <v>422</v>
      </c>
      <c r="E50" s="34" t="s">
        <v>312</v>
      </c>
    </row>
    <row r="51" spans="2:5" ht="12.75">
      <c r="B51" s="34"/>
      <c r="C51" s="34"/>
      <c r="D51" s="36" t="s">
        <v>423</v>
      </c>
      <c r="E51" s="34"/>
    </row>
    <row r="52" spans="2:5" ht="12.75">
      <c r="B52" s="34">
        <v>16.100000000000001</v>
      </c>
      <c r="C52" s="34" t="s">
        <v>424</v>
      </c>
      <c r="D52" s="35" t="s">
        <v>425</v>
      </c>
      <c r="E52" s="34" t="s">
        <v>313</v>
      </c>
    </row>
    <row r="53" spans="2:5" ht="25.5">
      <c r="B53" s="34">
        <v>16.2</v>
      </c>
      <c r="C53" s="34" t="s">
        <v>426</v>
      </c>
      <c r="D53" s="44" t="s">
        <v>427</v>
      </c>
      <c r="E53" s="34" t="s">
        <v>314</v>
      </c>
    </row>
    <row r="54" spans="2:5" ht="12.75">
      <c r="B54" s="34">
        <v>16.3</v>
      </c>
      <c r="C54" s="34" t="s">
        <v>428</v>
      </c>
      <c r="D54" s="35" t="s">
        <v>451</v>
      </c>
      <c r="E54" s="34" t="s">
        <v>315</v>
      </c>
    </row>
    <row r="55" spans="2:5" ht="12.75">
      <c r="B55" s="34">
        <v>16.399999999999999</v>
      </c>
      <c r="C55" s="34" t="s">
        <v>429</v>
      </c>
      <c r="D55" s="35" t="s">
        <v>452</v>
      </c>
      <c r="E55" s="34" t="s">
        <v>316</v>
      </c>
    </row>
    <row r="56" spans="2:5" ht="12.75">
      <c r="B56" s="37" t="s">
        <v>430</v>
      </c>
      <c r="C56" s="37" t="s">
        <v>431</v>
      </c>
      <c r="D56" s="41" t="s">
        <v>8</v>
      </c>
      <c r="E56" s="37" t="s">
        <v>317</v>
      </c>
    </row>
    <row r="57" spans="2:5" ht="12.75">
      <c r="B57" s="34">
        <v>16.5</v>
      </c>
      <c r="C57" s="34" t="s">
        <v>432</v>
      </c>
      <c r="D57" s="35" t="s">
        <v>433</v>
      </c>
      <c r="E57" s="34" t="s">
        <v>318</v>
      </c>
    </row>
    <row r="58" spans="2:5" ht="12.75">
      <c r="B58" s="34">
        <v>16.600000000000001</v>
      </c>
      <c r="C58" s="34" t="s">
        <v>434</v>
      </c>
      <c r="D58" s="35" t="s">
        <v>435</v>
      </c>
      <c r="E58" s="34" t="s">
        <v>319</v>
      </c>
    </row>
    <row r="59" spans="2:5" ht="12.75">
      <c r="B59" s="34">
        <v>16.7</v>
      </c>
      <c r="C59" s="34" t="s">
        <v>436</v>
      </c>
      <c r="D59" s="41" t="s">
        <v>437</v>
      </c>
      <c r="E59" s="34" t="s">
        <v>320</v>
      </c>
    </row>
    <row r="60" spans="2:5" ht="12.75">
      <c r="B60" s="37"/>
      <c r="C60" s="37"/>
      <c r="D60" s="40" t="s">
        <v>438</v>
      </c>
      <c r="E60" s="37"/>
    </row>
    <row r="61" spans="2:5" ht="12.75">
      <c r="B61" s="37">
        <v>17.100000000000001</v>
      </c>
      <c r="C61" s="37" t="s">
        <v>439</v>
      </c>
      <c r="D61" s="39" t="s">
        <v>440</v>
      </c>
      <c r="E61" s="37" t="s">
        <v>321</v>
      </c>
    </row>
    <row r="62" spans="2:5" ht="25.5">
      <c r="B62" s="37">
        <v>17.2</v>
      </c>
      <c r="C62" s="37" t="s">
        <v>441</v>
      </c>
      <c r="D62" s="24" t="s">
        <v>453</v>
      </c>
      <c r="E62" s="37" t="s">
        <v>322</v>
      </c>
    </row>
    <row r="63" spans="2:5" ht="12.75">
      <c r="B63" s="37">
        <v>17.3</v>
      </c>
      <c r="C63" s="37" t="s">
        <v>442</v>
      </c>
      <c r="D63" s="39" t="s">
        <v>454</v>
      </c>
      <c r="E63" s="37" t="s">
        <v>323</v>
      </c>
    </row>
    <row r="64" spans="2:5" ht="12.75">
      <c r="B64" s="37">
        <v>18</v>
      </c>
      <c r="C64" s="37" t="s">
        <v>443</v>
      </c>
      <c r="D64" s="39" t="s">
        <v>499</v>
      </c>
      <c r="E64" s="37" t="s">
        <v>502</v>
      </c>
    </row>
    <row r="65" spans="1:5" ht="12.75">
      <c r="B65" s="37">
        <v>18.100000000000001</v>
      </c>
      <c r="C65" s="37" t="s">
        <v>497</v>
      </c>
      <c r="D65" s="39" t="s">
        <v>500</v>
      </c>
      <c r="E65" s="37" t="s">
        <v>503</v>
      </c>
    </row>
    <row r="66" spans="1:5" ht="12.75">
      <c r="B66" s="37">
        <v>18.2</v>
      </c>
      <c r="C66" s="37" t="s">
        <v>498</v>
      </c>
      <c r="D66" s="39" t="s">
        <v>501</v>
      </c>
      <c r="E66" s="37" t="s">
        <v>504</v>
      </c>
    </row>
    <row r="67" spans="1:5" ht="12.75">
      <c r="B67" s="47">
        <v>19</v>
      </c>
      <c r="C67" s="47" t="s">
        <v>444</v>
      </c>
      <c r="D67" s="48" t="s">
        <v>445</v>
      </c>
      <c r="E67" s="47" t="s">
        <v>324</v>
      </c>
    </row>
    <row r="68" spans="1:5" ht="12.75">
      <c r="A68" s="6"/>
      <c r="B68" s="6"/>
      <c r="D68" s="46"/>
    </row>
  </sheetData>
  <mergeCells count="1">
    <mergeCell ref="B9:D9"/>
  </mergeCells>
  <dataValidations count="1">
    <dataValidation type="list" allowBlank="1" showInputMessage="1" showErrorMessage="1" sqref="C4" xr:uid="{E28B844F-02CA-4CB8-9593-A9C439ADE06A}">
      <formula1>"индивидуална,консолидирана"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cellComments="asDisplayed" r:id="rId1"/>
  <headerFooter>
    <oddHeader>&amp;CBG
Приложение I</oddHeader>
    <oddFooter>&amp;C&amp;P</oddFoot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G56"/>
  <sheetViews>
    <sheetView tabSelected="1" zoomScale="70" zoomScaleNormal="70" workbookViewId="0">
      <selection activeCell="P16" sqref="P16"/>
    </sheetView>
  </sheetViews>
  <sheetFormatPr defaultColWidth="9.109375" defaultRowHeight="13.2"/>
  <cols>
    <col min="1" max="1" width="2.6640625" style="169" customWidth="1"/>
    <col min="2" max="2" width="12.33203125" style="5" customWidth="1"/>
    <col min="3" max="3" width="60.33203125" style="1" customWidth="1"/>
    <col min="4" max="4" width="25.5546875" style="3" customWidth="1"/>
    <col min="5" max="5" width="14.109375" style="3" customWidth="1"/>
    <col min="6" max="6" width="19" style="4" customWidth="1"/>
    <col min="7" max="16384" width="9.109375" style="1"/>
  </cols>
  <sheetData>
    <row r="1" spans="1:6" s="170" customFormat="1" ht="11.4">
      <c r="A1" s="169" t="s">
        <v>283</v>
      </c>
      <c r="B1" s="183" t="s">
        <v>595</v>
      </c>
      <c r="C1" s="184"/>
      <c r="D1" s="184"/>
      <c r="E1" s="187"/>
      <c r="F1" s="182"/>
    </row>
    <row r="2" spans="1:6" s="67" customFormat="1" ht="11.4">
      <c r="A2" s="169"/>
      <c r="B2" s="78" t="s">
        <v>70</v>
      </c>
      <c r="C2" s="58" t="str">
        <f>Index!C2</f>
        <v>CECB9790</v>
      </c>
      <c r="D2" s="59" t="str">
        <f>Index!D2</f>
        <v>Централна кооперативна банка АД</v>
      </c>
      <c r="E2" s="76"/>
      <c r="F2" s="77"/>
    </row>
    <row r="3" spans="1:6" s="67" customFormat="1" ht="22.8">
      <c r="A3" s="169"/>
      <c r="B3" s="78" t="s">
        <v>71</v>
      </c>
      <c r="C3" s="61">
        <f>Index!C3</f>
        <v>45199</v>
      </c>
      <c r="D3" s="62"/>
      <c r="E3" s="76"/>
      <c r="F3" s="77"/>
    </row>
    <row r="4" spans="1:6" s="67" customFormat="1" ht="22.8">
      <c r="A4" s="169"/>
      <c r="B4" s="78" t="s">
        <v>72</v>
      </c>
      <c r="C4" s="63" t="str">
        <f>Index!C4</f>
        <v>консолидирана</v>
      </c>
      <c r="D4" s="62"/>
      <c r="E4" s="76"/>
      <c r="F4" s="77"/>
    </row>
    <row r="5" spans="1:6" s="67" customFormat="1" ht="22.8">
      <c r="A5" s="169"/>
      <c r="B5" s="79" t="s">
        <v>73</v>
      </c>
      <c r="C5" s="65" t="s">
        <v>74</v>
      </c>
      <c r="D5" s="68" t="s">
        <v>75</v>
      </c>
      <c r="E5" s="69" t="s">
        <v>325</v>
      </c>
      <c r="F5" s="71"/>
    </row>
    <row r="6" spans="1:6" ht="32.25" customHeight="1">
      <c r="B6" s="213" t="s">
        <v>78</v>
      </c>
      <c r="C6" s="214"/>
      <c r="D6" s="214"/>
      <c r="E6" s="214"/>
    </row>
    <row r="7" spans="1:6" s="171" customFormat="1" ht="10.199999999999999">
      <c r="A7" s="169">
        <v>6</v>
      </c>
      <c r="B7" s="182"/>
      <c r="D7" s="172"/>
      <c r="E7" s="172"/>
      <c r="F7" s="182" t="s">
        <v>596</v>
      </c>
    </row>
    <row r="8" spans="1:6">
      <c r="B8" s="215" t="s">
        <v>79</v>
      </c>
      <c r="C8" s="214"/>
    </row>
    <row r="9" spans="1:6">
      <c r="B9" s="84"/>
      <c r="C9" s="83"/>
    </row>
    <row r="10" spans="1:6">
      <c r="B10" s="84"/>
      <c r="C10" s="83"/>
    </row>
    <row r="12" spans="1:6" ht="26.4">
      <c r="B12" s="85"/>
      <c r="C12" s="97"/>
      <c r="D12" s="93" t="s">
        <v>67</v>
      </c>
      <c r="E12" s="53" t="s">
        <v>80</v>
      </c>
      <c r="F12" s="80" t="s">
        <v>81</v>
      </c>
    </row>
    <row r="13" spans="1:6" ht="39.6">
      <c r="B13" s="86"/>
      <c r="C13" s="19"/>
      <c r="D13" s="94"/>
      <c r="E13" s="20"/>
      <c r="F13" s="100" t="s">
        <v>326</v>
      </c>
    </row>
    <row r="14" spans="1:6">
      <c r="B14" s="87"/>
      <c r="C14" s="21"/>
      <c r="D14" s="95"/>
      <c r="E14" s="22"/>
      <c r="F14" s="101" t="s">
        <v>457</v>
      </c>
    </row>
    <row r="15" spans="1:6" ht="26.4">
      <c r="A15" s="169" t="s">
        <v>510</v>
      </c>
      <c r="B15" s="101" t="s">
        <v>457</v>
      </c>
      <c r="C15" s="102" t="s">
        <v>82</v>
      </c>
      <c r="D15" s="103" t="s">
        <v>83</v>
      </c>
      <c r="E15" s="104"/>
      <c r="F15" s="188">
        <v>2006030</v>
      </c>
    </row>
    <row r="16" spans="1:6" ht="26.4">
      <c r="A16" s="169" t="s">
        <v>511</v>
      </c>
      <c r="B16" s="101" t="s">
        <v>458</v>
      </c>
      <c r="C16" s="105" t="s">
        <v>84</v>
      </c>
      <c r="D16" s="106" t="s">
        <v>280</v>
      </c>
      <c r="E16" s="104"/>
      <c r="F16" s="189">
        <v>425106</v>
      </c>
    </row>
    <row r="17" spans="1:7" ht="26.4">
      <c r="A17" s="169" t="s">
        <v>512</v>
      </c>
      <c r="B17" s="101" t="s">
        <v>459</v>
      </c>
      <c r="C17" s="107" t="s">
        <v>85</v>
      </c>
      <c r="D17" s="108" t="s">
        <v>281</v>
      </c>
      <c r="E17" s="109"/>
      <c r="F17" s="189">
        <v>1526838</v>
      </c>
    </row>
    <row r="18" spans="1:7" ht="26.4">
      <c r="A18" s="169" t="s">
        <v>513</v>
      </c>
      <c r="B18" s="101" t="s">
        <v>460</v>
      </c>
      <c r="C18" s="107" t="s">
        <v>86</v>
      </c>
      <c r="D18" s="108" t="s">
        <v>282</v>
      </c>
      <c r="E18" s="110">
        <v>5</v>
      </c>
      <c r="F18" s="189">
        <v>54086</v>
      </c>
    </row>
    <row r="19" spans="1:7">
      <c r="A19" s="169" t="s">
        <v>514</v>
      </c>
      <c r="B19" s="101" t="s">
        <v>461</v>
      </c>
      <c r="C19" s="111" t="s">
        <v>87</v>
      </c>
      <c r="D19" s="108" t="s">
        <v>88</v>
      </c>
      <c r="E19" s="112"/>
      <c r="F19" s="188">
        <v>26552</v>
      </c>
    </row>
    <row r="20" spans="1:7">
      <c r="A20" s="169" t="s">
        <v>515</v>
      </c>
      <c r="B20" s="101" t="s">
        <v>462</v>
      </c>
      <c r="C20" s="113" t="s">
        <v>89</v>
      </c>
      <c r="D20" s="108" t="s">
        <v>88</v>
      </c>
      <c r="E20" s="112">
        <v>10</v>
      </c>
      <c r="F20" s="189">
        <v>106</v>
      </c>
    </row>
    <row r="21" spans="1:7">
      <c r="A21" s="169" t="s">
        <v>516</v>
      </c>
      <c r="B21" s="101" t="s">
        <v>463</v>
      </c>
      <c r="C21" s="113" t="s">
        <v>90</v>
      </c>
      <c r="D21" s="108" t="s">
        <v>91</v>
      </c>
      <c r="E21" s="112">
        <v>4</v>
      </c>
      <c r="F21" s="189">
        <v>20943</v>
      </c>
      <c r="G21" s="200"/>
    </row>
    <row r="22" spans="1:7" ht="26.4">
      <c r="A22" s="169" t="s">
        <v>517</v>
      </c>
      <c r="B22" s="101" t="s">
        <v>464</v>
      </c>
      <c r="C22" s="113" t="s">
        <v>92</v>
      </c>
      <c r="D22" s="108" t="s">
        <v>277</v>
      </c>
      <c r="E22" s="112">
        <v>4</v>
      </c>
      <c r="F22" s="189">
        <v>5503</v>
      </c>
    </row>
    <row r="23" spans="1:7" ht="26.4">
      <c r="A23" s="169" t="s">
        <v>518</v>
      </c>
      <c r="B23" s="101" t="s">
        <v>466</v>
      </c>
      <c r="C23" s="113" t="s">
        <v>93</v>
      </c>
      <c r="D23" s="108" t="s">
        <v>278</v>
      </c>
      <c r="E23" s="112">
        <v>4</v>
      </c>
      <c r="F23" s="188">
        <v>0</v>
      </c>
    </row>
    <row r="24" spans="1:7" ht="39.6">
      <c r="A24" s="169" t="s">
        <v>602</v>
      </c>
      <c r="B24" s="101" t="s">
        <v>528</v>
      </c>
      <c r="C24" s="114" t="s">
        <v>11</v>
      </c>
      <c r="D24" s="108" t="s">
        <v>94</v>
      </c>
      <c r="E24" s="115">
        <v>4</v>
      </c>
      <c r="F24" s="188">
        <v>186653</v>
      </c>
    </row>
    <row r="25" spans="1:7">
      <c r="A25" s="169" t="s">
        <v>603</v>
      </c>
      <c r="B25" s="101" t="s">
        <v>529</v>
      </c>
      <c r="C25" s="116" t="s">
        <v>90</v>
      </c>
      <c r="D25" s="108" t="s">
        <v>91</v>
      </c>
      <c r="E25" s="115">
        <v>4</v>
      </c>
      <c r="F25" s="189">
        <v>184199</v>
      </c>
    </row>
    <row r="26" spans="1:7" ht="26.4">
      <c r="A26" s="169" t="s">
        <v>604</v>
      </c>
      <c r="B26" s="101" t="s">
        <v>530</v>
      </c>
      <c r="C26" s="116" t="s">
        <v>92</v>
      </c>
      <c r="D26" s="108" t="s">
        <v>277</v>
      </c>
      <c r="E26" s="115">
        <v>4</v>
      </c>
      <c r="F26" s="189">
        <v>2454</v>
      </c>
    </row>
    <row r="27" spans="1:7" ht="26.4">
      <c r="A27" s="169" t="s">
        <v>605</v>
      </c>
      <c r="B27" s="101" t="s">
        <v>531</v>
      </c>
      <c r="C27" s="116" t="s">
        <v>93</v>
      </c>
      <c r="D27" s="108" t="s">
        <v>278</v>
      </c>
      <c r="E27" s="115">
        <v>4</v>
      </c>
      <c r="F27" s="188">
        <v>0</v>
      </c>
    </row>
    <row r="28" spans="1:7" ht="39.6">
      <c r="A28" s="169" t="s">
        <v>519</v>
      </c>
      <c r="B28" s="101" t="s">
        <v>467</v>
      </c>
      <c r="C28" s="114" t="s">
        <v>95</v>
      </c>
      <c r="D28" s="108" t="s">
        <v>96</v>
      </c>
      <c r="E28" s="117">
        <v>4</v>
      </c>
      <c r="F28" s="188">
        <v>0</v>
      </c>
    </row>
    <row r="29" spans="1:7" ht="26.4">
      <c r="A29" s="169" t="s">
        <v>521</v>
      </c>
      <c r="B29" s="101" t="s">
        <v>469</v>
      </c>
      <c r="C29" s="113" t="s">
        <v>92</v>
      </c>
      <c r="D29" s="108" t="s">
        <v>277</v>
      </c>
      <c r="E29" s="117">
        <v>4</v>
      </c>
      <c r="F29" s="188">
        <v>0</v>
      </c>
    </row>
    <row r="30" spans="1:7" ht="26.4">
      <c r="A30" s="169" t="s">
        <v>522</v>
      </c>
      <c r="B30" s="101" t="s">
        <v>470</v>
      </c>
      <c r="C30" s="113" t="s">
        <v>93</v>
      </c>
      <c r="D30" s="108" t="s">
        <v>278</v>
      </c>
      <c r="E30" s="117">
        <v>4</v>
      </c>
      <c r="F30" s="188">
        <v>0</v>
      </c>
    </row>
    <row r="31" spans="1:7" ht="26.4">
      <c r="A31" s="169" t="s">
        <v>619</v>
      </c>
      <c r="B31" s="101" t="s">
        <v>532</v>
      </c>
      <c r="C31" s="114" t="s">
        <v>9</v>
      </c>
      <c r="D31" s="108" t="s">
        <v>97</v>
      </c>
      <c r="E31" s="112">
        <v>4</v>
      </c>
      <c r="F31" s="188">
        <v>550727</v>
      </c>
    </row>
    <row r="32" spans="1:7">
      <c r="A32" s="169" t="s">
        <v>620</v>
      </c>
      <c r="B32" s="101" t="s">
        <v>533</v>
      </c>
      <c r="C32" s="105" t="s">
        <v>90</v>
      </c>
      <c r="D32" s="108" t="s">
        <v>91</v>
      </c>
      <c r="E32" s="112">
        <v>4</v>
      </c>
      <c r="F32" s="189">
        <v>19745</v>
      </c>
    </row>
    <row r="33" spans="1:6" ht="26.4">
      <c r="A33" s="169" t="s">
        <v>621</v>
      </c>
      <c r="B33" s="101" t="s">
        <v>534</v>
      </c>
      <c r="C33" s="105" t="s">
        <v>92</v>
      </c>
      <c r="D33" s="108" t="s">
        <v>277</v>
      </c>
      <c r="E33" s="112">
        <v>4</v>
      </c>
      <c r="F33" s="189">
        <v>530982</v>
      </c>
    </row>
    <row r="34" spans="1:6" ht="26.4">
      <c r="A34" s="169" t="s">
        <v>622</v>
      </c>
      <c r="B34" s="101" t="s">
        <v>535</v>
      </c>
      <c r="C34" s="105" t="s">
        <v>93</v>
      </c>
      <c r="D34" s="108" t="s">
        <v>278</v>
      </c>
      <c r="E34" s="112">
        <v>4</v>
      </c>
      <c r="F34" s="188">
        <v>0</v>
      </c>
    </row>
    <row r="35" spans="1:6" ht="26.4">
      <c r="A35" s="169" t="s">
        <v>623</v>
      </c>
      <c r="B35" s="101" t="s">
        <v>536</v>
      </c>
      <c r="C35" s="114" t="s">
        <v>12</v>
      </c>
      <c r="D35" s="108" t="s">
        <v>98</v>
      </c>
      <c r="E35" s="112">
        <v>4</v>
      </c>
      <c r="F35" s="188">
        <v>5310466</v>
      </c>
    </row>
    <row r="36" spans="1:6" ht="26.4">
      <c r="A36" s="169" t="s">
        <v>624</v>
      </c>
      <c r="B36" s="101" t="s">
        <v>537</v>
      </c>
      <c r="C36" s="105" t="s">
        <v>92</v>
      </c>
      <c r="D36" s="108" t="s">
        <v>277</v>
      </c>
      <c r="E36" s="112">
        <v>4</v>
      </c>
      <c r="F36" s="189">
        <v>1579755</v>
      </c>
    </row>
    <row r="37" spans="1:6" ht="26.4">
      <c r="A37" s="169" t="s">
        <v>625</v>
      </c>
      <c r="B37" s="101" t="s">
        <v>538</v>
      </c>
      <c r="C37" s="105" t="s">
        <v>93</v>
      </c>
      <c r="D37" s="108" t="s">
        <v>278</v>
      </c>
      <c r="E37" s="112">
        <v>4</v>
      </c>
      <c r="F37" s="189">
        <v>3730711</v>
      </c>
    </row>
    <row r="38" spans="1:6" ht="39.6">
      <c r="A38" s="169" t="s">
        <v>637</v>
      </c>
      <c r="B38" s="101" t="s">
        <v>481</v>
      </c>
      <c r="C38" s="114" t="s">
        <v>99</v>
      </c>
      <c r="D38" s="108" t="s">
        <v>279</v>
      </c>
      <c r="E38" s="112">
        <v>11</v>
      </c>
      <c r="F38" s="188">
        <v>0</v>
      </c>
    </row>
    <row r="39" spans="1:6" ht="26.4">
      <c r="A39" s="169" t="s">
        <v>638</v>
      </c>
      <c r="B39" s="101" t="s">
        <v>482</v>
      </c>
      <c r="C39" s="111" t="s">
        <v>100</v>
      </c>
      <c r="D39" s="108" t="s">
        <v>101</v>
      </c>
      <c r="E39" s="112"/>
      <c r="F39" s="188">
        <v>0</v>
      </c>
    </row>
    <row r="40" spans="1:6" ht="52.8">
      <c r="A40" s="169" t="s">
        <v>635</v>
      </c>
      <c r="B40" s="101" t="s">
        <v>483</v>
      </c>
      <c r="C40" s="111" t="s">
        <v>327</v>
      </c>
      <c r="D40" s="108" t="s">
        <v>328</v>
      </c>
      <c r="E40" s="112">
        <v>40</v>
      </c>
      <c r="F40" s="188">
        <v>3200</v>
      </c>
    </row>
    <row r="41" spans="1:6">
      <c r="A41" s="169" t="s">
        <v>632</v>
      </c>
      <c r="B41" s="101" t="s">
        <v>484</v>
      </c>
      <c r="C41" s="114" t="s">
        <v>102</v>
      </c>
      <c r="D41" s="118"/>
      <c r="E41" s="112"/>
      <c r="F41" s="188">
        <v>183779</v>
      </c>
    </row>
    <row r="42" spans="1:6" ht="52.8">
      <c r="A42" s="169" t="s">
        <v>633</v>
      </c>
      <c r="B42" s="101" t="s">
        <v>485</v>
      </c>
      <c r="C42" s="105" t="s">
        <v>103</v>
      </c>
      <c r="D42" s="108" t="s">
        <v>507</v>
      </c>
      <c r="E42" s="112" t="s">
        <v>104</v>
      </c>
      <c r="F42" s="190">
        <v>162992</v>
      </c>
    </row>
    <row r="43" spans="1:6" ht="52.8">
      <c r="A43" s="169" t="s">
        <v>634</v>
      </c>
      <c r="B43" s="101" t="s">
        <v>486</v>
      </c>
      <c r="C43" s="105" t="s">
        <v>105</v>
      </c>
      <c r="D43" s="108" t="s">
        <v>508</v>
      </c>
      <c r="E43" s="112" t="s">
        <v>104</v>
      </c>
      <c r="F43" s="190">
        <v>20787</v>
      </c>
    </row>
    <row r="44" spans="1:6" ht="52.8">
      <c r="A44" s="169" t="s">
        <v>639</v>
      </c>
      <c r="B44" s="101" t="s">
        <v>487</v>
      </c>
      <c r="C44" s="114" t="s">
        <v>106</v>
      </c>
      <c r="D44" s="108" t="s">
        <v>107</v>
      </c>
      <c r="E44" s="112"/>
      <c r="F44" s="188">
        <v>9925</v>
      </c>
    </row>
    <row r="45" spans="1:6" ht="46.5" customHeight="1">
      <c r="A45" s="169" t="s">
        <v>640</v>
      </c>
      <c r="B45" s="101" t="s">
        <v>488</v>
      </c>
      <c r="C45" s="105" t="s">
        <v>69</v>
      </c>
      <c r="D45" s="108" t="s">
        <v>108</v>
      </c>
      <c r="E45" s="119"/>
      <c r="F45" s="189">
        <v>4184</v>
      </c>
    </row>
    <row r="46" spans="1:6" ht="39.6">
      <c r="A46" s="169" t="s">
        <v>641</v>
      </c>
      <c r="B46" s="101" t="s">
        <v>489</v>
      </c>
      <c r="C46" s="105" t="s">
        <v>109</v>
      </c>
      <c r="D46" s="108" t="s">
        <v>509</v>
      </c>
      <c r="E46" s="112" t="s">
        <v>104</v>
      </c>
      <c r="F46" s="189">
        <v>5741</v>
      </c>
    </row>
    <row r="47" spans="1:6" ht="26.4">
      <c r="A47" s="169" t="s">
        <v>642</v>
      </c>
      <c r="B47" s="101" t="s">
        <v>490</v>
      </c>
      <c r="C47" s="114" t="s">
        <v>110</v>
      </c>
      <c r="D47" s="108" t="s">
        <v>111</v>
      </c>
      <c r="E47" s="112"/>
      <c r="F47" s="188">
        <v>682</v>
      </c>
    </row>
    <row r="48" spans="1:6" ht="39.6">
      <c r="A48" s="169" t="s">
        <v>643</v>
      </c>
      <c r="B48" s="101" t="s">
        <v>491</v>
      </c>
      <c r="C48" s="105" t="s">
        <v>112</v>
      </c>
      <c r="D48" s="108" t="s">
        <v>113</v>
      </c>
      <c r="E48" s="112"/>
      <c r="F48" s="189">
        <v>112</v>
      </c>
    </row>
    <row r="49" spans="1:6" ht="66">
      <c r="A49" s="169" t="s">
        <v>644</v>
      </c>
      <c r="B49" s="101" t="s">
        <v>539</v>
      </c>
      <c r="C49" s="105" t="s">
        <v>114</v>
      </c>
      <c r="D49" s="108" t="s">
        <v>115</v>
      </c>
      <c r="E49" s="112"/>
      <c r="F49" s="189">
        <v>570</v>
      </c>
    </row>
    <row r="50" spans="1:6" ht="26.4">
      <c r="A50" s="169" t="s">
        <v>645</v>
      </c>
      <c r="B50" s="101" t="s">
        <v>540</v>
      </c>
      <c r="C50" s="114" t="s">
        <v>116</v>
      </c>
      <c r="D50" s="108" t="s">
        <v>41</v>
      </c>
      <c r="E50" s="112"/>
      <c r="F50" s="188">
        <v>24516</v>
      </c>
    </row>
    <row r="51" spans="1:6" ht="66">
      <c r="A51" s="169" t="s">
        <v>647</v>
      </c>
      <c r="B51" s="101" t="s">
        <v>541</v>
      </c>
      <c r="C51" s="120" t="s">
        <v>117</v>
      </c>
      <c r="D51" s="108" t="s">
        <v>42</v>
      </c>
      <c r="E51" s="112"/>
      <c r="F51" s="188">
        <v>31764</v>
      </c>
    </row>
    <row r="52" spans="1:6" ht="26.4">
      <c r="A52" s="169" t="s">
        <v>648</v>
      </c>
      <c r="B52" s="101" t="s">
        <v>542</v>
      </c>
      <c r="C52" s="121" t="s">
        <v>118</v>
      </c>
      <c r="D52" s="122" t="s">
        <v>119</v>
      </c>
      <c r="E52" s="123"/>
      <c r="F52" s="191">
        <f>F15+F19+F24+F31+F35+F40+F41+F44+F47+F50+F51+F28</f>
        <v>8334294</v>
      </c>
    </row>
    <row r="54" spans="1:6">
      <c r="F54" s="207"/>
    </row>
    <row r="56" spans="1:6">
      <c r="F56" s="207"/>
    </row>
  </sheetData>
  <mergeCells count="2">
    <mergeCell ref="B6:E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cellComments="asDisplayed" r:id="rId1"/>
  <headerFooter>
    <oddHeader>&amp;CBG
Приложение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F45"/>
  <sheetViews>
    <sheetView topLeftCell="A38" zoomScale="70" zoomScaleNormal="70" workbookViewId="0">
      <selection activeCell="P16" sqref="P16"/>
    </sheetView>
  </sheetViews>
  <sheetFormatPr defaultColWidth="9.109375" defaultRowHeight="13.2"/>
  <cols>
    <col min="1" max="1" width="2.6640625" style="169" customWidth="1"/>
    <col min="2" max="2" width="12.33203125" style="5" customWidth="1"/>
    <col min="3" max="3" width="78" style="1" customWidth="1"/>
    <col min="4" max="4" width="22.88671875" style="1" customWidth="1"/>
    <col min="5" max="5" width="13.6640625" style="16" customWidth="1"/>
    <col min="6" max="6" width="19.6640625" style="1" customWidth="1"/>
    <col min="7" max="16384" width="9.109375" style="1"/>
  </cols>
  <sheetData>
    <row r="1" spans="1:6" s="170" customFormat="1" ht="11.4">
      <c r="A1" s="169" t="s">
        <v>284</v>
      </c>
      <c r="B1" s="183" t="s">
        <v>595</v>
      </c>
      <c r="C1" s="184"/>
      <c r="D1" s="184"/>
      <c r="E1" s="181"/>
    </row>
    <row r="2" spans="1:6" s="67" customFormat="1" ht="11.4">
      <c r="A2" s="169"/>
      <c r="B2" s="78" t="s">
        <v>70</v>
      </c>
      <c r="C2" s="58" t="str">
        <f>Index!C2</f>
        <v>CECB9790</v>
      </c>
      <c r="D2" s="59" t="str">
        <f>Index!D2</f>
        <v>Централна кооперативна банка АД</v>
      </c>
      <c r="E2" s="75"/>
    </row>
    <row r="3" spans="1:6" s="67" customFormat="1" ht="22.8">
      <c r="A3" s="169"/>
      <c r="B3" s="78" t="s">
        <v>71</v>
      </c>
      <c r="C3" s="61">
        <f>Index!C3</f>
        <v>45199</v>
      </c>
      <c r="D3" s="62"/>
      <c r="E3" s="75"/>
    </row>
    <row r="4" spans="1:6" s="67" customFormat="1" ht="22.8">
      <c r="A4" s="169"/>
      <c r="B4" s="78" t="s">
        <v>72</v>
      </c>
      <c r="C4" s="63" t="str">
        <f>Index!C4</f>
        <v>консолидирана</v>
      </c>
      <c r="D4" s="62"/>
      <c r="E4" s="75"/>
    </row>
    <row r="5" spans="1:6" s="67" customFormat="1" ht="22.8">
      <c r="A5" s="169"/>
      <c r="B5" s="79" t="s">
        <v>73</v>
      </c>
      <c r="C5" s="65" t="s">
        <v>74</v>
      </c>
      <c r="D5" s="68" t="s">
        <v>75</v>
      </c>
      <c r="E5" s="69" t="s">
        <v>76</v>
      </c>
      <c r="F5" s="70" t="s">
        <v>77</v>
      </c>
    </row>
    <row r="6" spans="1:6" ht="32.25" customHeight="1">
      <c r="B6" s="213" t="s">
        <v>351</v>
      </c>
      <c r="C6" s="214"/>
      <c r="D6" s="17"/>
    </row>
    <row r="7" spans="1:6" s="171" customFormat="1" ht="10.199999999999999">
      <c r="A7" s="169">
        <v>6</v>
      </c>
      <c r="B7" s="180"/>
      <c r="E7" s="181"/>
      <c r="F7" s="171" t="s">
        <v>596</v>
      </c>
    </row>
    <row r="8" spans="1:6">
      <c r="B8" s="222" t="s">
        <v>120</v>
      </c>
      <c r="C8" s="214"/>
    </row>
    <row r="9" spans="1:6">
      <c r="B9" s="88"/>
      <c r="C9" s="83"/>
    </row>
    <row r="10" spans="1:6">
      <c r="B10" s="88"/>
      <c r="C10" s="83"/>
    </row>
    <row r="11" spans="1:6">
      <c r="C11" s="88"/>
    </row>
    <row r="12" spans="1:6" ht="26.4">
      <c r="B12" s="219"/>
      <c r="C12" s="216"/>
      <c r="D12" s="93" t="s">
        <v>67</v>
      </c>
      <c r="E12" s="53" t="s">
        <v>80</v>
      </c>
      <c r="F12" s="99" t="s">
        <v>81</v>
      </c>
    </row>
    <row r="13" spans="1:6" ht="26.4">
      <c r="B13" s="220"/>
      <c r="C13" s="217"/>
      <c r="D13" s="94"/>
      <c r="E13" s="29"/>
      <c r="F13" s="100" t="s">
        <v>326</v>
      </c>
    </row>
    <row r="14" spans="1:6" ht="13.2" customHeight="1">
      <c r="B14" s="221"/>
      <c r="C14" s="218"/>
      <c r="D14" s="95"/>
      <c r="E14" s="28"/>
      <c r="F14" s="101" t="s">
        <v>457</v>
      </c>
    </row>
    <row r="15" spans="1:6" ht="52.8">
      <c r="A15" s="169" t="s">
        <v>510</v>
      </c>
      <c r="B15" s="101" t="s">
        <v>457</v>
      </c>
      <c r="C15" s="132" t="s">
        <v>68</v>
      </c>
      <c r="D15" s="106" t="s">
        <v>121</v>
      </c>
      <c r="E15" s="104">
        <v>8</v>
      </c>
      <c r="F15" s="188">
        <v>1054</v>
      </c>
    </row>
    <row r="16" spans="1:6" ht="52.8">
      <c r="A16" s="169" t="s">
        <v>511</v>
      </c>
      <c r="B16" s="101" t="s">
        <v>458</v>
      </c>
      <c r="C16" s="113" t="s">
        <v>89</v>
      </c>
      <c r="D16" s="108" t="s">
        <v>122</v>
      </c>
      <c r="E16" s="112">
        <v>10</v>
      </c>
      <c r="F16" s="192">
        <v>1054</v>
      </c>
    </row>
    <row r="17" spans="1:6" ht="26.4">
      <c r="A17" s="169" t="s">
        <v>512</v>
      </c>
      <c r="B17" s="101" t="s">
        <v>459</v>
      </c>
      <c r="C17" s="113" t="s">
        <v>123</v>
      </c>
      <c r="D17" s="108" t="s">
        <v>124</v>
      </c>
      <c r="E17" s="112">
        <v>8</v>
      </c>
      <c r="F17" s="192">
        <v>0</v>
      </c>
    </row>
    <row r="18" spans="1:6" ht="66">
      <c r="A18" s="169" t="s">
        <v>513</v>
      </c>
      <c r="B18" s="101" t="s">
        <v>460</v>
      </c>
      <c r="C18" s="113" t="s">
        <v>125</v>
      </c>
      <c r="D18" s="108" t="s">
        <v>31</v>
      </c>
      <c r="E18" s="112">
        <v>8</v>
      </c>
      <c r="F18" s="192">
        <v>0</v>
      </c>
    </row>
    <row r="19" spans="1:6" ht="26.4">
      <c r="A19" s="169" t="s">
        <v>514</v>
      </c>
      <c r="B19" s="101" t="s">
        <v>461</v>
      </c>
      <c r="C19" s="113" t="s">
        <v>126</v>
      </c>
      <c r="D19" s="108" t="s">
        <v>32</v>
      </c>
      <c r="E19" s="112">
        <v>8</v>
      </c>
      <c r="F19" s="192">
        <v>0</v>
      </c>
    </row>
    <row r="20" spans="1:6" ht="26.4">
      <c r="A20" s="169" t="s">
        <v>515</v>
      </c>
      <c r="B20" s="101" t="s">
        <v>462</v>
      </c>
      <c r="C20" s="113" t="s">
        <v>127</v>
      </c>
      <c r="D20" s="108" t="s">
        <v>33</v>
      </c>
      <c r="E20" s="112">
        <v>8</v>
      </c>
      <c r="F20" s="192">
        <v>0</v>
      </c>
    </row>
    <row r="21" spans="1:6" ht="39.6">
      <c r="A21" s="169" t="s">
        <v>516</v>
      </c>
      <c r="B21" s="101" t="s">
        <v>463</v>
      </c>
      <c r="C21" s="111" t="s">
        <v>128</v>
      </c>
      <c r="D21" s="108" t="s">
        <v>129</v>
      </c>
      <c r="E21" s="112">
        <v>8</v>
      </c>
      <c r="F21" s="192">
        <v>0</v>
      </c>
    </row>
    <row r="22" spans="1:6" ht="66">
      <c r="A22" s="169" t="s">
        <v>517</v>
      </c>
      <c r="B22" s="101" t="s">
        <v>464</v>
      </c>
      <c r="C22" s="113" t="s">
        <v>125</v>
      </c>
      <c r="D22" s="108" t="s">
        <v>31</v>
      </c>
      <c r="E22" s="112">
        <v>8</v>
      </c>
      <c r="F22" s="192">
        <v>0</v>
      </c>
    </row>
    <row r="23" spans="1:6" ht="26.4">
      <c r="A23" s="169" t="s">
        <v>518</v>
      </c>
      <c r="B23" s="101" t="s">
        <v>466</v>
      </c>
      <c r="C23" s="113" t="s">
        <v>126</v>
      </c>
      <c r="D23" s="108" t="s">
        <v>32</v>
      </c>
      <c r="E23" s="112">
        <v>8</v>
      </c>
      <c r="F23" s="192">
        <v>0</v>
      </c>
    </row>
    <row r="24" spans="1:6" ht="26.4">
      <c r="A24" s="169" t="s">
        <v>519</v>
      </c>
      <c r="B24" s="101" t="s">
        <v>467</v>
      </c>
      <c r="C24" s="113" t="s">
        <v>127</v>
      </c>
      <c r="D24" s="108" t="s">
        <v>33</v>
      </c>
      <c r="E24" s="112">
        <v>8</v>
      </c>
      <c r="F24" s="192">
        <v>0</v>
      </c>
    </row>
    <row r="25" spans="1:6" ht="39.6">
      <c r="A25" s="169" t="s">
        <v>520</v>
      </c>
      <c r="B25" s="101" t="s">
        <v>468</v>
      </c>
      <c r="C25" s="111" t="s">
        <v>329</v>
      </c>
      <c r="D25" s="108" t="s">
        <v>130</v>
      </c>
      <c r="E25" s="112">
        <v>8</v>
      </c>
      <c r="F25" s="193">
        <f>F26+F27+F28</f>
        <v>7573892</v>
      </c>
    </row>
    <row r="26" spans="1:6" ht="66">
      <c r="A26" s="169" t="s">
        <v>521</v>
      </c>
      <c r="B26" s="101" t="s">
        <v>469</v>
      </c>
      <c r="C26" s="113" t="s">
        <v>125</v>
      </c>
      <c r="D26" s="108" t="s">
        <v>31</v>
      </c>
      <c r="E26" s="112">
        <v>8</v>
      </c>
      <c r="F26" s="192">
        <v>7498387</v>
      </c>
    </row>
    <row r="27" spans="1:6" ht="26.4">
      <c r="A27" s="169" t="s">
        <v>522</v>
      </c>
      <c r="B27" s="101" t="s">
        <v>470</v>
      </c>
      <c r="C27" s="113" t="s">
        <v>126</v>
      </c>
      <c r="D27" s="108" t="s">
        <v>32</v>
      </c>
      <c r="E27" s="112">
        <v>8</v>
      </c>
      <c r="F27" s="192">
        <v>35848</v>
      </c>
    </row>
    <row r="28" spans="1:6" ht="26.4">
      <c r="A28" s="169" t="s">
        <v>523</v>
      </c>
      <c r="B28" s="101" t="s">
        <v>471</v>
      </c>
      <c r="C28" s="113" t="s">
        <v>127</v>
      </c>
      <c r="D28" s="108" t="s">
        <v>33</v>
      </c>
      <c r="E28" s="112">
        <v>8</v>
      </c>
      <c r="F28" s="192">
        <v>39657</v>
      </c>
    </row>
    <row r="29" spans="1:6" ht="29.25" customHeight="1">
      <c r="A29" s="169" t="s">
        <v>524</v>
      </c>
      <c r="B29" s="101" t="s">
        <v>472</v>
      </c>
      <c r="C29" s="111" t="s">
        <v>99</v>
      </c>
      <c r="D29" s="108" t="s">
        <v>34</v>
      </c>
      <c r="E29" s="117">
        <v>11</v>
      </c>
      <c r="F29" s="192">
        <v>0</v>
      </c>
    </row>
    <row r="30" spans="1:6" ht="39.6">
      <c r="A30" s="169" t="s">
        <v>606</v>
      </c>
      <c r="B30" s="101" t="s">
        <v>473</v>
      </c>
      <c r="C30" s="111" t="s">
        <v>100</v>
      </c>
      <c r="D30" s="108" t="s">
        <v>131</v>
      </c>
      <c r="E30" s="117"/>
      <c r="F30" s="192">
        <v>0</v>
      </c>
    </row>
    <row r="31" spans="1:6" ht="39.6">
      <c r="A31" s="169" t="s">
        <v>607</v>
      </c>
      <c r="B31" s="101" t="s">
        <v>474</v>
      </c>
      <c r="C31" s="135" t="s">
        <v>132</v>
      </c>
      <c r="D31" s="108" t="s">
        <v>133</v>
      </c>
      <c r="E31" s="112">
        <v>43</v>
      </c>
      <c r="F31" s="192">
        <v>2110</v>
      </c>
    </row>
    <row r="32" spans="1:6" ht="66">
      <c r="A32" s="169" t="s">
        <v>608</v>
      </c>
      <c r="B32" s="101" t="s">
        <v>475</v>
      </c>
      <c r="C32" s="105" t="s">
        <v>134</v>
      </c>
      <c r="D32" s="108" t="s">
        <v>35</v>
      </c>
      <c r="E32" s="112">
        <v>43</v>
      </c>
      <c r="F32" s="192">
        <v>1666</v>
      </c>
    </row>
    <row r="33" spans="1:6" ht="66">
      <c r="A33" s="169" t="s">
        <v>609</v>
      </c>
      <c r="B33" s="101" t="s">
        <v>476</v>
      </c>
      <c r="C33" s="105" t="s">
        <v>135</v>
      </c>
      <c r="D33" s="108" t="s">
        <v>36</v>
      </c>
      <c r="E33" s="112">
        <v>43</v>
      </c>
      <c r="F33" s="192">
        <v>0</v>
      </c>
    </row>
    <row r="34" spans="1:6" ht="26.4">
      <c r="A34" s="169" t="s">
        <v>626</v>
      </c>
      <c r="B34" s="101" t="s">
        <v>477</v>
      </c>
      <c r="C34" s="105" t="s">
        <v>136</v>
      </c>
      <c r="D34" s="108" t="s">
        <v>137</v>
      </c>
      <c r="E34" s="112">
        <v>43</v>
      </c>
      <c r="F34" s="192">
        <v>0</v>
      </c>
    </row>
    <row r="35" spans="1:6" ht="26.4">
      <c r="A35" s="169" t="s">
        <v>627</v>
      </c>
      <c r="B35" s="101" t="s">
        <v>478</v>
      </c>
      <c r="C35" s="105" t="s">
        <v>138</v>
      </c>
      <c r="D35" s="108" t="s">
        <v>139</v>
      </c>
      <c r="E35" s="112">
        <v>43</v>
      </c>
      <c r="F35" s="192">
        <v>0</v>
      </c>
    </row>
    <row r="36" spans="1:6" ht="66">
      <c r="A36" s="169" t="s">
        <v>628</v>
      </c>
      <c r="B36" s="101" t="s">
        <v>479</v>
      </c>
      <c r="C36" s="105" t="s">
        <v>140</v>
      </c>
      <c r="D36" s="108" t="s">
        <v>37</v>
      </c>
      <c r="E36" s="112" t="s">
        <v>141</v>
      </c>
      <c r="F36" s="192">
        <v>444</v>
      </c>
    </row>
    <row r="37" spans="1:6" ht="26.4">
      <c r="A37" s="169" t="s">
        <v>629</v>
      </c>
      <c r="B37" s="101" t="s">
        <v>480</v>
      </c>
      <c r="C37" s="105" t="s">
        <v>142</v>
      </c>
      <c r="D37" s="108" t="s">
        <v>143</v>
      </c>
      <c r="E37" s="112">
        <v>43</v>
      </c>
      <c r="F37" s="192">
        <v>0</v>
      </c>
    </row>
    <row r="38" spans="1:6" ht="26.4">
      <c r="A38" s="169" t="s">
        <v>637</v>
      </c>
      <c r="B38" s="101" t="s">
        <v>481</v>
      </c>
      <c r="C38" s="135" t="s">
        <v>144</v>
      </c>
      <c r="D38" s="108" t="s">
        <v>111</v>
      </c>
      <c r="E38" s="112"/>
      <c r="F38" s="193">
        <v>10262</v>
      </c>
    </row>
    <row r="39" spans="1:6" ht="39.6">
      <c r="A39" s="169" t="s">
        <v>638</v>
      </c>
      <c r="B39" s="101" t="s">
        <v>482</v>
      </c>
      <c r="C39" s="134" t="s">
        <v>145</v>
      </c>
      <c r="D39" s="108" t="s">
        <v>113</v>
      </c>
      <c r="E39" s="112"/>
      <c r="F39" s="192">
        <v>6580</v>
      </c>
    </row>
    <row r="40" spans="1:6" ht="66">
      <c r="A40" s="169" t="s">
        <v>635</v>
      </c>
      <c r="B40" s="101" t="s">
        <v>483</v>
      </c>
      <c r="C40" s="167" t="s">
        <v>146</v>
      </c>
      <c r="D40" s="108" t="s">
        <v>147</v>
      </c>
      <c r="E40" s="112"/>
      <c r="F40" s="192">
        <v>3682</v>
      </c>
    </row>
    <row r="41" spans="1:6" ht="66">
      <c r="A41" s="169" t="s">
        <v>632</v>
      </c>
      <c r="B41" s="101" t="s">
        <v>484</v>
      </c>
      <c r="C41" s="111" t="s">
        <v>330</v>
      </c>
      <c r="D41" s="108" t="s">
        <v>38</v>
      </c>
      <c r="E41" s="112"/>
      <c r="F41" s="193">
        <v>0</v>
      </c>
    </row>
    <row r="42" spans="1:6" ht="26.4">
      <c r="A42" s="169" t="s">
        <v>633</v>
      </c>
      <c r="B42" s="101" t="s">
        <v>485</v>
      </c>
      <c r="C42" s="120" t="s">
        <v>148</v>
      </c>
      <c r="D42" s="108" t="s">
        <v>39</v>
      </c>
      <c r="E42" s="115"/>
      <c r="F42" s="193">
        <v>14634</v>
      </c>
    </row>
    <row r="43" spans="1:6" ht="66">
      <c r="A43" s="169" t="s">
        <v>634</v>
      </c>
      <c r="B43" s="101" t="s">
        <v>486</v>
      </c>
      <c r="C43" s="168" t="s">
        <v>149</v>
      </c>
      <c r="D43" s="136" t="s">
        <v>40</v>
      </c>
      <c r="E43" s="115"/>
      <c r="F43" s="192">
        <v>0</v>
      </c>
    </row>
    <row r="44" spans="1:6" ht="26.4">
      <c r="A44" s="169" t="s">
        <v>639</v>
      </c>
      <c r="B44" s="101" t="s">
        <v>487</v>
      </c>
      <c r="C44" s="140" t="s">
        <v>150</v>
      </c>
      <c r="D44" s="122" t="s">
        <v>151</v>
      </c>
      <c r="E44" s="123"/>
      <c r="F44" s="191">
        <f>F15+F25+F38+F42+F31</f>
        <v>7601952</v>
      </c>
    </row>
    <row r="45" spans="1:6">
      <c r="B45" s="18"/>
    </row>
  </sheetData>
  <mergeCells count="4">
    <mergeCell ref="C12:C14"/>
    <mergeCell ref="B12:B14"/>
    <mergeCell ref="B8:C8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cellComments="asDisplayed" r:id="rId1"/>
  <headerFooter>
    <oddHeader>&amp;CBG
Приложение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  <pageSetUpPr fitToPage="1"/>
  </sheetPr>
  <dimension ref="A1:H54"/>
  <sheetViews>
    <sheetView topLeftCell="A40" workbookViewId="0">
      <selection activeCell="P16" sqref="P16"/>
    </sheetView>
  </sheetViews>
  <sheetFormatPr defaultColWidth="9.109375" defaultRowHeight="13.2"/>
  <cols>
    <col min="1" max="1" width="2.6640625" style="169" customWidth="1"/>
    <col min="2" max="2" width="12.33203125" style="5" customWidth="1"/>
    <col min="3" max="3" width="64" style="91" customWidth="1"/>
    <col min="4" max="4" width="40.44140625" style="1" customWidth="1"/>
    <col min="5" max="5" width="12.88671875" style="1" customWidth="1"/>
    <col min="6" max="6" width="17.109375" style="1" customWidth="1"/>
    <col min="7" max="7" width="9.109375" style="1"/>
    <col min="8" max="8" width="12.44140625" style="1" bestFit="1" customWidth="1"/>
    <col min="9" max="16384" width="9.109375" style="1"/>
  </cols>
  <sheetData>
    <row r="1" spans="1:6" s="170" customFormat="1" ht="11.4">
      <c r="A1" s="169" t="s">
        <v>285</v>
      </c>
      <c r="B1" s="183" t="s">
        <v>595</v>
      </c>
      <c r="C1" s="184"/>
      <c r="D1" s="184"/>
    </row>
    <row r="2" spans="1:6" s="67" customFormat="1" ht="11.4">
      <c r="A2" s="169"/>
      <c r="B2" s="78" t="s">
        <v>70</v>
      </c>
      <c r="C2" s="58" t="str">
        <f>Index!C2</f>
        <v>CECB9790</v>
      </c>
      <c r="D2" s="59" t="str">
        <f>Index!D2</f>
        <v>Централна кооперативна банка АД</v>
      </c>
    </row>
    <row r="3" spans="1:6" s="67" customFormat="1" ht="22.8">
      <c r="A3" s="169"/>
      <c r="B3" s="78" t="s">
        <v>71</v>
      </c>
      <c r="C3" s="61">
        <f>Index!C3</f>
        <v>45199</v>
      </c>
      <c r="D3" s="62"/>
    </row>
    <row r="4" spans="1:6" s="67" customFormat="1" ht="22.8">
      <c r="A4" s="169"/>
      <c r="B4" s="78" t="s">
        <v>72</v>
      </c>
      <c r="C4" s="63" t="str">
        <f>Index!C4</f>
        <v>консолидирана</v>
      </c>
      <c r="D4" s="62"/>
    </row>
    <row r="5" spans="1:6" s="67" customFormat="1" ht="22.8">
      <c r="A5" s="169"/>
      <c r="B5" s="79" t="s">
        <v>73</v>
      </c>
      <c r="C5" s="65" t="s">
        <v>74</v>
      </c>
      <c r="D5" s="68" t="s">
        <v>75</v>
      </c>
      <c r="E5" s="69" t="s">
        <v>76</v>
      </c>
      <c r="F5" s="70" t="s">
        <v>77</v>
      </c>
    </row>
    <row r="6" spans="1:6" ht="32.25" customHeight="1">
      <c r="B6" s="223" t="s">
        <v>351</v>
      </c>
      <c r="C6" s="224"/>
    </row>
    <row r="7" spans="1:6" s="171" customFormat="1" ht="10.199999999999999">
      <c r="A7" s="169">
        <v>6</v>
      </c>
      <c r="B7" s="177"/>
      <c r="C7" s="178"/>
      <c r="D7" s="179"/>
      <c r="E7" s="179"/>
      <c r="F7" s="171" t="s">
        <v>596</v>
      </c>
    </row>
    <row r="8" spans="1:6">
      <c r="B8" s="225" t="s">
        <v>152</v>
      </c>
      <c r="C8" s="226"/>
      <c r="D8" s="2"/>
      <c r="E8" s="2"/>
    </row>
    <row r="9" spans="1:6">
      <c r="B9" s="90"/>
      <c r="D9" s="2"/>
      <c r="E9" s="2"/>
    </row>
    <row r="10" spans="1:6">
      <c r="B10" s="90"/>
      <c r="D10" s="2"/>
      <c r="E10" s="2"/>
    </row>
    <row r="11" spans="1:6">
      <c r="C11" s="27"/>
      <c r="D11" s="13"/>
      <c r="E11" s="2"/>
    </row>
    <row r="12" spans="1:6" ht="55.5" customHeight="1">
      <c r="B12" s="14"/>
      <c r="C12" s="98"/>
      <c r="D12" s="93" t="s">
        <v>67</v>
      </c>
      <c r="E12" s="53" t="s">
        <v>80</v>
      </c>
      <c r="F12" s="99" t="s">
        <v>81</v>
      </c>
    </row>
    <row r="13" spans="1:6" ht="17.399999999999999" customHeight="1">
      <c r="B13" s="15"/>
      <c r="C13" s="25"/>
      <c r="D13" s="95"/>
      <c r="E13" s="28"/>
      <c r="F13" s="101" t="s">
        <v>457</v>
      </c>
    </row>
    <row r="14" spans="1:6" ht="26.4">
      <c r="A14" s="169" t="s">
        <v>510</v>
      </c>
      <c r="B14" s="101" t="s">
        <v>457</v>
      </c>
      <c r="C14" s="137" t="s">
        <v>153</v>
      </c>
      <c r="D14" s="160" t="s">
        <v>154</v>
      </c>
      <c r="E14" s="161">
        <v>46</v>
      </c>
      <c r="F14" s="188">
        <f>F15+F16</f>
        <v>127130</v>
      </c>
    </row>
    <row r="15" spans="1:6">
      <c r="A15" s="169" t="s">
        <v>511</v>
      </c>
      <c r="B15" s="101" t="s">
        <v>458</v>
      </c>
      <c r="C15" s="105" t="s">
        <v>155</v>
      </c>
      <c r="D15" s="108" t="s">
        <v>156</v>
      </c>
      <c r="E15" s="104"/>
      <c r="F15" s="188">
        <v>127130</v>
      </c>
    </row>
    <row r="16" spans="1:6">
      <c r="A16" s="169" t="s">
        <v>512</v>
      </c>
      <c r="B16" s="101" t="s">
        <v>459</v>
      </c>
      <c r="C16" s="105" t="s">
        <v>157</v>
      </c>
      <c r="D16" s="108" t="s">
        <v>15</v>
      </c>
      <c r="E16" s="112"/>
      <c r="F16" s="188">
        <v>0</v>
      </c>
    </row>
    <row r="17" spans="1:6" ht="26.4">
      <c r="A17" s="169" t="s">
        <v>513</v>
      </c>
      <c r="B17" s="101" t="s">
        <v>460</v>
      </c>
      <c r="C17" s="135" t="s">
        <v>158</v>
      </c>
      <c r="D17" s="108" t="s">
        <v>159</v>
      </c>
      <c r="E17" s="112">
        <v>46</v>
      </c>
      <c r="F17" s="188">
        <v>110470</v>
      </c>
    </row>
    <row r="18" spans="1:6">
      <c r="A18" s="169" t="s">
        <v>514</v>
      </c>
      <c r="B18" s="101" t="s">
        <v>461</v>
      </c>
      <c r="C18" s="135" t="s">
        <v>352</v>
      </c>
      <c r="D18" s="108" t="s">
        <v>16</v>
      </c>
      <c r="E18" s="117">
        <v>46</v>
      </c>
      <c r="F18" s="188">
        <f>F19+F20</f>
        <v>0</v>
      </c>
    </row>
    <row r="19" spans="1:6" ht="26.4">
      <c r="A19" s="169" t="s">
        <v>515</v>
      </c>
      <c r="B19" s="101" t="s">
        <v>462</v>
      </c>
      <c r="C19" s="113" t="s">
        <v>160</v>
      </c>
      <c r="D19" s="108" t="s">
        <v>17</v>
      </c>
      <c r="E19" s="117"/>
      <c r="F19" s="188">
        <v>0</v>
      </c>
    </row>
    <row r="20" spans="1:6" ht="24.75" customHeight="1">
      <c r="A20" s="169" t="s">
        <v>516</v>
      </c>
      <c r="B20" s="101" t="s">
        <v>463</v>
      </c>
      <c r="C20" s="113" t="s">
        <v>161</v>
      </c>
      <c r="D20" s="108" t="s">
        <v>18</v>
      </c>
      <c r="E20" s="117"/>
      <c r="F20" s="188">
        <v>0</v>
      </c>
    </row>
    <row r="21" spans="1:6" ht="26.4">
      <c r="A21" s="169" t="s">
        <v>517</v>
      </c>
      <c r="B21" s="101" t="s">
        <v>464</v>
      </c>
      <c r="C21" s="111" t="s">
        <v>162</v>
      </c>
      <c r="D21" s="108" t="s">
        <v>19</v>
      </c>
      <c r="E21" s="117"/>
      <c r="F21" s="188">
        <v>0</v>
      </c>
    </row>
    <row r="22" spans="1:6">
      <c r="A22" s="169" t="s">
        <v>518</v>
      </c>
      <c r="B22" s="101" t="s">
        <v>466</v>
      </c>
      <c r="C22" s="135" t="s">
        <v>163</v>
      </c>
      <c r="D22" s="108" t="s">
        <v>164</v>
      </c>
      <c r="E22" s="112">
        <v>46</v>
      </c>
      <c r="F22" s="188">
        <f>F23+F34</f>
        <v>30983</v>
      </c>
    </row>
    <row r="23" spans="1:6" ht="26.4">
      <c r="A23" s="169" t="s">
        <v>601</v>
      </c>
      <c r="B23" s="101" t="s">
        <v>543</v>
      </c>
      <c r="C23" s="105" t="s">
        <v>165</v>
      </c>
      <c r="D23" s="108" t="s">
        <v>166</v>
      </c>
      <c r="E23" s="112"/>
      <c r="F23" s="188">
        <f>F24+F25+F26+F27+F28+F29+F30+F33</f>
        <v>24030</v>
      </c>
    </row>
    <row r="24" spans="1:6">
      <c r="A24" s="169" t="s">
        <v>519</v>
      </c>
      <c r="B24" s="101" t="s">
        <v>467</v>
      </c>
      <c r="C24" s="138" t="s">
        <v>102</v>
      </c>
      <c r="D24" s="108" t="s">
        <v>167</v>
      </c>
      <c r="E24" s="112"/>
      <c r="F24" s="188">
        <v>22182</v>
      </c>
    </row>
    <row r="25" spans="1:6">
      <c r="A25" s="169" t="s">
        <v>520</v>
      </c>
      <c r="B25" s="101" t="s">
        <v>468</v>
      </c>
      <c r="C25" s="138" t="s">
        <v>106</v>
      </c>
      <c r="D25" s="108" t="s">
        <v>168</v>
      </c>
      <c r="E25" s="112"/>
      <c r="F25" s="188">
        <v>0</v>
      </c>
    </row>
    <row r="26" spans="1:6" ht="26.4">
      <c r="A26" s="169" t="s">
        <v>521</v>
      </c>
      <c r="B26" s="101" t="s">
        <v>469</v>
      </c>
      <c r="C26" s="138" t="s">
        <v>169</v>
      </c>
      <c r="D26" s="129" t="s">
        <v>170</v>
      </c>
      <c r="E26" s="117"/>
      <c r="F26" s="188">
        <v>-670</v>
      </c>
    </row>
    <row r="27" spans="1:6" ht="26.4">
      <c r="A27" s="169" t="s">
        <v>614</v>
      </c>
      <c r="B27" s="101" t="s">
        <v>544</v>
      </c>
      <c r="C27" s="141" t="s">
        <v>117</v>
      </c>
      <c r="D27" s="108" t="s">
        <v>171</v>
      </c>
      <c r="E27" s="112"/>
      <c r="F27" s="188">
        <v>0</v>
      </c>
    </row>
    <row r="28" spans="1:6" ht="26.4">
      <c r="A28" s="169" t="s">
        <v>615</v>
      </c>
      <c r="B28" s="101" t="s">
        <v>545</v>
      </c>
      <c r="C28" s="141" t="s">
        <v>353</v>
      </c>
      <c r="D28" s="129" t="s">
        <v>331</v>
      </c>
      <c r="E28" s="112"/>
      <c r="F28" s="188">
        <v>0</v>
      </c>
    </row>
    <row r="29" spans="1:6" ht="39.6">
      <c r="A29" s="169" t="s">
        <v>641</v>
      </c>
      <c r="B29" s="101" t="s">
        <v>489</v>
      </c>
      <c r="C29" s="141" t="s">
        <v>172</v>
      </c>
      <c r="D29" s="108" t="s">
        <v>20</v>
      </c>
      <c r="E29" s="162"/>
      <c r="F29" s="188">
        <v>2518</v>
      </c>
    </row>
    <row r="30" spans="1:6" ht="39.6">
      <c r="A30" s="169" t="s">
        <v>642</v>
      </c>
      <c r="B30" s="101" t="s">
        <v>490</v>
      </c>
      <c r="C30" s="141" t="s">
        <v>173</v>
      </c>
      <c r="D30" s="108" t="s">
        <v>21</v>
      </c>
      <c r="E30" s="162"/>
      <c r="F30" s="188">
        <v>0</v>
      </c>
    </row>
    <row r="31" spans="1:6" ht="39.6">
      <c r="A31" s="169" t="s">
        <v>643</v>
      </c>
      <c r="B31" s="101" t="s">
        <v>491</v>
      </c>
      <c r="C31" s="163" t="s">
        <v>65</v>
      </c>
      <c r="D31" s="108" t="s">
        <v>22</v>
      </c>
      <c r="E31" s="162"/>
      <c r="F31" s="188">
        <v>0</v>
      </c>
    </row>
    <row r="32" spans="1:6" ht="39.6">
      <c r="A32" s="169" t="s">
        <v>644</v>
      </c>
      <c r="B32" s="101" t="s">
        <v>539</v>
      </c>
      <c r="C32" s="163" t="s">
        <v>66</v>
      </c>
      <c r="D32" s="108" t="s">
        <v>354</v>
      </c>
      <c r="E32" s="162"/>
      <c r="F32" s="188">
        <v>0</v>
      </c>
    </row>
    <row r="33" spans="1:6" ht="39.6">
      <c r="A33" s="169" t="s">
        <v>645</v>
      </c>
      <c r="B33" s="101" t="s">
        <v>540</v>
      </c>
      <c r="C33" s="141" t="s">
        <v>174</v>
      </c>
      <c r="D33" s="108" t="s">
        <v>355</v>
      </c>
      <c r="E33" s="162"/>
      <c r="F33" s="188">
        <v>0</v>
      </c>
    </row>
    <row r="34" spans="1:6" ht="26.4">
      <c r="A34" s="169" t="s">
        <v>616</v>
      </c>
      <c r="B34" s="101" t="s">
        <v>546</v>
      </c>
      <c r="C34" s="105" t="s">
        <v>175</v>
      </c>
      <c r="D34" s="129" t="s">
        <v>332</v>
      </c>
      <c r="E34" s="112"/>
      <c r="F34" s="188">
        <f>SUM(F35:F41)</f>
        <v>6953</v>
      </c>
    </row>
    <row r="35" spans="1:6" ht="79.5" customHeight="1">
      <c r="A35" s="169" t="s">
        <v>522</v>
      </c>
      <c r="B35" s="101" t="s">
        <v>470</v>
      </c>
      <c r="C35" s="141" t="s">
        <v>176</v>
      </c>
      <c r="D35" s="108" t="s">
        <v>23</v>
      </c>
      <c r="E35" s="112"/>
      <c r="F35" s="188">
        <v>0</v>
      </c>
    </row>
    <row r="36" spans="1:6" ht="26.4">
      <c r="A36" s="169" t="s">
        <v>523</v>
      </c>
      <c r="B36" s="101" t="s">
        <v>471</v>
      </c>
      <c r="C36" s="141" t="s">
        <v>177</v>
      </c>
      <c r="D36" s="108" t="s">
        <v>178</v>
      </c>
      <c r="E36" s="112"/>
      <c r="F36" s="188">
        <v>-8</v>
      </c>
    </row>
    <row r="37" spans="1:6" ht="67.5" customHeight="1">
      <c r="A37" s="169" t="s">
        <v>524</v>
      </c>
      <c r="B37" s="101" t="s">
        <v>472</v>
      </c>
      <c r="C37" s="141" t="s">
        <v>179</v>
      </c>
      <c r="D37" s="108" t="s">
        <v>24</v>
      </c>
      <c r="E37" s="112"/>
      <c r="F37" s="188">
        <v>0</v>
      </c>
    </row>
    <row r="38" spans="1:6" ht="39.6">
      <c r="A38" s="169" t="s">
        <v>617</v>
      </c>
      <c r="B38" s="101" t="s">
        <v>547</v>
      </c>
      <c r="C38" s="141" t="s">
        <v>180</v>
      </c>
      <c r="D38" s="108" t="s">
        <v>25</v>
      </c>
      <c r="E38" s="112"/>
      <c r="F38" s="188">
        <v>6961</v>
      </c>
    </row>
    <row r="39" spans="1:6" ht="13.5" customHeight="1">
      <c r="A39" s="169" t="s">
        <v>618</v>
      </c>
      <c r="B39" s="101" t="s">
        <v>548</v>
      </c>
      <c r="C39" s="141" t="s">
        <v>181</v>
      </c>
      <c r="D39" s="129" t="s">
        <v>26</v>
      </c>
      <c r="E39" s="162"/>
      <c r="F39" s="188">
        <v>0</v>
      </c>
    </row>
    <row r="40" spans="1:6" ht="26.4">
      <c r="A40" s="169" t="s">
        <v>607</v>
      </c>
      <c r="B40" s="101" t="s">
        <v>474</v>
      </c>
      <c r="C40" s="141" t="s">
        <v>117</v>
      </c>
      <c r="D40" s="108" t="s">
        <v>171</v>
      </c>
      <c r="E40" s="112"/>
      <c r="F40" s="188">
        <v>0</v>
      </c>
    </row>
    <row r="41" spans="1:6" ht="28.5" customHeight="1">
      <c r="A41" s="169" t="s">
        <v>608</v>
      </c>
      <c r="B41" s="101" t="s">
        <v>475</v>
      </c>
      <c r="C41" s="141" t="s">
        <v>10</v>
      </c>
      <c r="D41" s="129" t="s">
        <v>331</v>
      </c>
      <c r="E41" s="112"/>
      <c r="F41" s="188">
        <v>0</v>
      </c>
    </row>
    <row r="42" spans="1:6" ht="24.75" customHeight="1">
      <c r="A42" s="169" t="s">
        <v>609</v>
      </c>
      <c r="B42" s="101" t="s">
        <v>476</v>
      </c>
      <c r="C42" s="114" t="s">
        <v>182</v>
      </c>
      <c r="D42" s="108" t="s">
        <v>183</v>
      </c>
      <c r="E42" s="164"/>
      <c r="F42" s="188">
        <f>38250-38250</f>
        <v>0</v>
      </c>
    </row>
    <row r="43" spans="1:6" ht="23.25" customHeight="1">
      <c r="A43" s="169" t="s">
        <v>626</v>
      </c>
      <c r="B43" s="101" t="s">
        <v>477</v>
      </c>
      <c r="C43" s="114" t="s">
        <v>184</v>
      </c>
      <c r="D43" s="106" t="s">
        <v>27</v>
      </c>
      <c r="E43" s="164"/>
      <c r="F43" s="188">
        <v>0</v>
      </c>
    </row>
    <row r="44" spans="1:6" ht="23.25" customHeight="1">
      <c r="A44" s="169" t="s">
        <v>627</v>
      </c>
      <c r="B44" s="101" t="s">
        <v>478</v>
      </c>
      <c r="C44" s="135" t="s">
        <v>185</v>
      </c>
      <c r="D44" s="108" t="s">
        <v>186</v>
      </c>
      <c r="E44" s="112"/>
      <c r="F44" s="188">
        <f>F45+F46</f>
        <v>393465</v>
      </c>
    </row>
    <row r="45" spans="1:6" ht="39.6">
      <c r="A45" s="169" t="s">
        <v>628</v>
      </c>
      <c r="B45" s="101" t="s">
        <v>479</v>
      </c>
      <c r="C45" s="105" t="s">
        <v>187</v>
      </c>
      <c r="D45" s="108" t="s">
        <v>28</v>
      </c>
      <c r="E45" s="112"/>
      <c r="F45" s="188">
        <v>0</v>
      </c>
    </row>
    <row r="46" spans="1:6">
      <c r="A46" s="169" t="s">
        <v>629</v>
      </c>
      <c r="B46" s="101" t="s">
        <v>480</v>
      </c>
      <c r="C46" s="105" t="s">
        <v>188</v>
      </c>
      <c r="D46" s="108" t="s">
        <v>29</v>
      </c>
      <c r="E46" s="112"/>
      <c r="F46" s="188">
        <v>393465</v>
      </c>
    </row>
    <row r="47" spans="1:6" ht="52.5" customHeight="1">
      <c r="A47" s="169" t="s">
        <v>637</v>
      </c>
      <c r="B47" s="101" t="s">
        <v>481</v>
      </c>
      <c r="C47" s="135" t="s">
        <v>189</v>
      </c>
      <c r="D47" s="108" t="s">
        <v>30</v>
      </c>
      <c r="E47" s="117">
        <v>46</v>
      </c>
      <c r="F47" s="188">
        <v>0</v>
      </c>
    </row>
    <row r="48" spans="1:6" ht="26.4">
      <c r="A48" s="169" t="s">
        <v>638</v>
      </c>
      <c r="B48" s="101" t="s">
        <v>482</v>
      </c>
      <c r="C48" s="135" t="s">
        <v>190</v>
      </c>
      <c r="D48" s="108" t="s">
        <v>191</v>
      </c>
      <c r="E48" s="112">
        <v>2</v>
      </c>
      <c r="F48" s="209">
        <v>64645</v>
      </c>
    </row>
    <row r="49" spans="1:8">
      <c r="A49" s="169" t="s">
        <v>635</v>
      </c>
      <c r="B49" s="101" t="s">
        <v>483</v>
      </c>
      <c r="C49" s="135" t="s">
        <v>192</v>
      </c>
      <c r="D49" s="108" t="s">
        <v>193</v>
      </c>
      <c r="E49" s="112"/>
      <c r="F49" s="188">
        <v>0</v>
      </c>
    </row>
    <row r="50" spans="1:8">
      <c r="A50" s="169" t="s">
        <v>632</v>
      </c>
      <c r="B50" s="101" t="s">
        <v>484</v>
      </c>
      <c r="C50" s="135" t="s">
        <v>194</v>
      </c>
      <c r="D50" s="108" t="s">
        <v>195</v>
      </c>
      <c r="E50" s="112"/>
      <c r="F50" s="188">
        <f>F51+F52</f>
        <v>5649</v>
      </c>
    </row>
    <row r="51" spans="1:8">
      <c r="A51" s="169" t="s">
        <v>633</v>
      </c>
      <c r="B51" s="101" t="s">
        <v>485</v>
      </c>
      <c r="C51" s="134" t="s">
        <v>163</v>
      </c>
      <c r="D51" s="108" t="s">
        <v>164</v>
      </c>
      <c r="E51" s="112">
        <v>46</v>
      </c>
      <c r="F51" s="188">
        <v>0</v>
      </c>
    </row>
    <row r="52" spans="1:8">
      <c r="A52" s="169" t="s">
        <v>634</v>
      </c>
      <c r="B52" s="101" t="s">
        <v>486</v>
      </c>
      <c r="C52" s="165" t="s">
        <v>196</v>
      </c>
      <c r="D52" s="130"/>
      <c r="E52" s="156">
        <v>46</v>
      </c>
      <c r="F52" s="188">
        <v>5649</v>
      </c>
    </row>
    <row r="53" spans="1:8">
      <c r="A53" s="169" t="s">
        <v>639</v>
      </c>
      <c r="B53" s="101" t="s">
        <v>487</v>
      </c>
      <c r="C53" s="166" t="s">
        <v>197</v>
      </c>
      <c r="D53" s="122" t="s">
        <v>198</v>
      </c>
      <c r="E53" s="123">
        <v>46</v>
      </c>
      <c r="F53" s="191">
        <f>F50+F48+F44+F43+F42+F14+F49+F47+F17+F18+F21+F22</f>
        <v>732342</v>
      </c>
      <c r="H53" s="208"/>
    </row>
    <row r="54" spans="1:8">
      <c r="A54" s="169" t="s">
        <v>640</v>
      </c>
      <c r="B54" s="101" t="s">
        <v>488</v>
      </c>
      <c r="C54" s="121" t="s">
        <v>199</v>
      </c>
      <c r="D54" s="122" t="s">
        <v>200</v>
      </c>
      <c r="E54" s="123"/>
      <c r="F54" s="191">
        <f>F53+'F_01.02'!F44</f>
        <v>8334294</v>
      </c>
    </row>
  </sheetData>
  <mergeCells count="2">
    <mergeCell ref="B6:C6"/>
    <mergeCell ref="B8:C8"/>
  </mergeCells>
  <phoneticPr fontId="4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headerFooter>
    <oddHeader>&amp;CBG
Приложение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F90"/>
  <sheetViews>
    <sheetView zoomScale="70" zoomScaleNormal="70" workbookViewId="0">
      <selection activeCell="P16" sqref="P16"/>
    </sheetView>
  </sheetViews>
  <sheetFormatPr defaultColWidth="9.109375" defaultRowHeight="13.2"/>
  <cols>
    <col min="1" max="1" width="2.6640625" style="169" customWidth="1"/>
    <col min="2" max="2" width="12.33203125" style="5" customWidth="1"/>
    <col min="3" max="3" width="64" style="92" customWidth="1"/>
    <col min="4" max="4" width="48.109375" style="7" customWidth="1"/>
    <col min="5" max="5" width="13.5546875" style="5" customWidth="1"/>
    <col min="6" max="6" width="17.109375" style="7" customWidth="1"/>
    <col min="7" max="16384" width="9.109375" style="92"/>
  </cols>
  <sheetData>
    <row r="1" spans="1:6" s="174" customFormat="1" ht="11.4">
      <c r="A1" s="169" t="s">
        <v>685</v>
      </c>
      <c r="B1" s="183" t="s">
        <v>595</v>
      </c>
      <c r="C1" s="184"/>
      <c r="D1" s="184"/>
      <c r="E1" s="185"/>
      <c r="F1" s="186"/>
    </row>
    <row r="2" spans="1:6" s="74" customFormat="1" ht="11.4">
      <c r="A2" s="169"/>
      <c r="B2" s="78" t="s">
        <v>70</v>
      </c>
      <c r="C2" s="58" t="str">
        <f>Index!C2</f>
        <v>CECB9790</v>
      </c>
      <c r="D2" s="59" t="str">
        <f>Index!D2</f>
        <v>Централна кооперативна банка АД</v>
      </c>
      <c r="E2" s="72"/>
      <c r="F2" s="73"/>
    </row>
    <row r="3" spans="1:6" s="74" customFormat="1" ht="22.8">
      <c r="A3" s="169"/>
      <c r="B3" s="78" t="s">
        <v>71</v>
      </c>
      <c r="C3" s="61">
        <f>Index!C3</f>
        <v>45199</v>
      </c>
      <c r="D3" s="62"/>
      <c r="E3" s="72"/>
      <c r="F3" s="73"/>
    </row>
    <row r="4" spans="1:6" s="74" customFormat="1" ht="22.8">
      <c r="A4" s="169"/>
      <c r="B4" s="78" t="s">
        <v>72</v>
      </c>
      <c r="C4" s="63" t="str">
        <f>Index!C4</f>
        <v>консолидирана</v>
      </c>
      <c r="D4" s="62"/>
      <c r="E4" s="72"/>
      <c r="F4" s="73"/>
    </row>
    <row r="5" spans="1:6" s="74" customFormat="1" ht="22.8">
      <c r="A5" s="169"/>
      <c r="B5" s="79" t="s">
        <v>73</v>
      </c>
      <c r="C5" s="65" t="s">
        <v>74</v>
      </c>
      <c r="D5" s="68" t="s">
        <v>75</v>
      </c>
      <c r="E5" s="69" t="s">
        <v>76</v>
      </c>
      <c r="F5" s="70" t="s">
        <v>77</v>
      </c>
    </row>
    <row r="6" spans="1:6" ht="32.25" customHeight="1">
      <c r="B6" s="223" t="s">
        <v>333</v>
      </c>
      <c r="C6" s="227"/>
      <c r="D6" s="8"/>
      <c r="E6" s="9"/>
      <c r="F6" s="8"/>
    </row>
    <row r="7" spans="1:6" s="174" customFormat="1" ht="10.199999999999999">
      <c r="A7" s="169">
        <v>6</v>
      </c>
      <c r="B7" s="173"/>
      <c r="D7" s="175"/>
      <c r="E7" s="176"/>
      <c r="F7" s="175" t="s">
        <v>596</v>
      </c>
    </row>
    <row r="8" spans="1:6">
      <c r="B8" s="89"/>
      <c r="D8" s="8"/>
      <c r="E8" s="9"/>
      <c r="F8" s="8"/>
    </row>
    <row r="9" spans="1:6">
      <c r="B9" s="89"/>
      <c r="D9" s="8"/>
      <c r="E9" s="9"/>
      <c r="F9" s="8"/>
    </row>
    <row r="10" spans="1:6">
      <c r="B10" s="89"/>
      <c r="D10" s="8"/>
      <c r="E10" s="9"/>
      <c r="F10" s="8"/>
    </row>
    <row r="11" spans="1:6">
      <c r="D11" s="10"/>
      <c r="E11" s="11"/>
      <c r="F11" s="10"/>
    </row>
    <row r="12" spans="1:6" ht="26.4">
      <c r="B12" s="85"/>
      <c r="C12" s="98"/>
      <c r="D12" s="93" t="s">
        <v>67</v>
      </c>
      <c r="E12" s="53" t="s">
        <v>80</v>
      </c>
      <c r="F12" s="96" t="s">
        <v>201</v>
      </c>
    </row>
    <row r="13" spans="1:6" ht="14.4" customHeight="1">
      <c r="B13" s="87"/>
      <c r="C13" s="25"/>
      <c r="D13" s="95"/>
      <c r="E13" s="26"/>
      <c r="F13" s="133" t="s">
        <v>457</v>
      </c>
    </row>
    <row r="14" spans="1:6" ht="26.4">
      <c r="A14" s="169" t="s">
        <v>510</v>
      </c>
      <c r="B14" s="133" t="s">
        <v>457</v>
      </c>
      <c r="C14" s="142" t="s">
        <v>202</v>
      </c>
      <c r="D14" s="125" t="s">
        <v>13</v>
      </c>
      <c r="E14" s="143">
        <v>16</v>
      </c>
      <c r="F14" s="194">
        <v>143520</v>
      </c>
    </row>
    <row r="15" spans="1:6" ht="53.4" customHeight="1">
      <c r="A15" s="169" t="s">
        <v>511</v>
      </c>
      <c r="B15" s="133" t="s">
        <v>458</v>
      </c>
      <c r="C15" s="144" t="s">
        <v>87</v>
      </c>
      <c r="D15" s="127" t="s">
        <v>14</v>
      </c>
      <c r="E15" s="104"/>
      <c r="F15" s="189">
        <v>4</v>
      </c>
    </row>
    <row r="16" spans="1:6" ht="26.4">
      <c r="A16" s="169" t="s">
        <v>597</v>
      </c>
      <c r="B16" s="133" t="s">
        <v>549</v>
      </c>
      <c r="C16" s="144" t="s">
        <v>11</v>
      </c>
      <c r="D16" s="127" t="s">
        <v>203</v>
      </c>
      <c r="E16" s="104"/>
      <c r="F16" s="189">
        <v>0</v>
      </c>
    </row>
    <row r="17" spans="1:6" ht="26.4">
      <c r="A17" s="169" t="s">
        <v>512</v>
      </c>
      <c r="B17" s="133" t="s">
        <v>459</v>
      </c>
      <c r="C17" s="144" t="s">
        <v>204</v>
      </c>
      <c r="D17" s="82" t="s">
        <v>205</v>
      </c>
      <c r="E17" s="112"/>
      <c r="F17" s="189">
        <v>0</v>
      </c>
    </row>
    <row r="18" spans="1:6" ht="26.4">
      <c r="A18" s="169" t="s">
        <v>598</v>
      </c>
      <c r="B18" s="133" t="s">
        <v>550</v>
      </c>
      <c r="C18" s="144" t="s">
        <v>9</v>
      </c>
      <c r="D18" s="82" t="s">
        <v>206</v>
      </c>
      <c r="E18" s="112"/>
      <c r="F18" s="189">
        <v>16823</v>
      </c>
    </row>
    <row r="19" spans="1:6" ht="26.4">
      <c r="A19" s="169" t="s">
        <v>599</v>
      </c>
      <c r="B19" s="133" t="s">
        <v>551</v>
      </c>
      <c r="C19" s="144" t="s">
        <v>12</v>
      </c>
      <c r="D19" s="82" t="s">
        <v>207</v>
      </c>
      <c r="E19" s="112"/>
      <c r="F19" s="189">
        <v>126693</v>
      </c>
    </row>
    <row r="20" spans="1:6" ht="33.6" customHeight="1">
      <c r="A20" s="169" t="s">
        <v>516</v>
      </c>
      <c r="B20" s="133" t="s">
        <v>463</v>
      </c>
      <c r="C20" s="144" t="s">
        <v>208</v>
      </c>
      <c r="D20" s="82" t="s">
        <v>43</v>
      </c>
      <c r="E20" s="112"/>
      <c r="F20" s="189">
        <v>0</v>
      </c>
    </row>
    <row r="21" spans="1:6">
      <c r="A21" s="169" t="s">
        <v>517</v>
      </c>
      <c r="B21" s="133" t="s">
        <v>464</v>
      </c>
      <c r="C21" s="145" t="s">
        <v>209</v>
      </c>
      <c r="D21" s="128" t="s">
        <v>44</v>
      </c>
      <c r="E21" s="115"/>
      <c r="F21" s="189">
        <v>0</v>
      </c>
    </row>
    <row r="22" spans="1:6" ht="26.4">
      <c r="A22" s="169" t="s">
        <v>600</v>
      </c>
      <c r="B22" s="133" t="s">
        <v>552</v>
      </c>
      <c r="C22" s="145" t="s">
        <v>210</v>
      </c>
      <c r="D22" s="128" t="s">
        <v>45</v>
      </c>
      <c r="E22" s="115"/>
      <c r="F22" s="189">
        <v>0</v>
      </c>
    </row>
    <row r="23" spans="1:6" ht="30" customHeight="1">
      <c r="A23" s="169" t="s">
        <v>518</v>
      </c>
      <c r="B23" s="133" t="s">
        <v>466</v>
      </c>
      <c r="C23" s="146" t="s">
        <v>334</v>
      </c>
      <c r="D23" s="82" t="s">
        <v>13</v>
      </c>
      <c r="E23" s="112">
        <v>16</v>
      </c>
      <c r="F23" s="188">
        <v>4986</v>
      </c>
    </row>
    <row r="24" spans="1:6" ht="56.4" customHeight="1">
      <c r="A24" s="169" t="s">
        <v>519</v>
      </c>
      <c r="B24" s="133" t="s">
        <v>467</v>
      </c>
      <c r="C24" s="144" t="s">
        <v>211</v>
      </c>
      <c r="D24" s="82" t="s">
        <v>14</v>
      </c>
      <c r="E24" s="112"/>
      <c r="F24" s="189">
        <v>0</v>
      </c>
    </row>
    <row r="25" spans="1:6" ht="26.4">
      <c r="A25" s="169" t="s">
        <v>520</v>
      </c>
      <c r="B25" s="133" t="s">
        <v>468</v>
      </c>
      <c r="C25" s="144" t="s">
        <v>212</v>
      </c>
      <c r="D25" s="82" t="s">
        <v>205</v>
      </c>
      <c r="E25" s="112"/>
      <c r="F25" s="189">
        <v>0</v>
      </c>
    </row>
    <row r="26" spans="1:6">
      <c r="A26" s="169" t="s">
        <v>521</v>
      </c>
      <c r="B26" s="133" t="s">
        <v>469</v>
      </c>
      <c r="C26" s="144" t="s">
        <v>335</v>
      </c>
      <c r="D26" s="82" t="s">
        <v>213</v>
      </c>
      <c r="E26" s="112"/>
      <c r="F26" s="189">
        <v>4986</v>
      </c>
    </row>
    <row r="27" spans="1:6" ht="28.2" customHeight="1">
      <c r="A27" s="169" t="s">
        <v>522</v>
      </c>
      <c r="B27" s="133" t="s">
        <v>470</v>
      </c>
      <c r="C27" s="144" t="s">
        <v>214</v>
      </c>
      <c r="D27" s="82" t="s">
        <v>46</v>
      </c>
      <c r="E27" s="112"/>
      <c r="F27" s="189">
        <v>0</v>
      </c>
    </row>
    <row r="28" spans="1:6">
      <c r="A28" s="169" t="s">
        <v>523</v>
      </c>
      <c r="B28" s="133" t="s">
        <v>471</v>
      </c>
      <c r="C28" s="144" t="s">
        <v>215</v>
      </c>
      <c r="D28" s="82" t="s">
        <v>47</v>
      </c>
      <c r="E28" s="112"/>
      <c r="F28" s="189">
        <v>0</v>
      </c>
    </row>
    <row r="29" spans="1:6" ht="27" customHeight="1">
      <c r="A29" s="169" t="s">
        <v>610</v>
      </c>
      <c r="B29" s="133" t="s">
        <v>553</v>
      </c>
      <c r="C29" s="144" t="s">
        <v>216</v>
      </c>
      <c r="D29" s="128" t="s">
        <v>48</v>
      </c>
      <c r="E29" s="112"/>
      <c r="F29" s="189">
        <v>0</v>
      </c>
    </row>
    <row r="30" spans="1:6">
      <c r="A30" s="169" t="s">
        <v>524</v>
      </c>
      <c r="B30" s="133" t="s">
        <v>472</v>
      </c>
      <c r="C30" s="114" t="s">
        <v>217</v>
      </c>
      <c r="D30" s="82" t="s">
        <v>218</v>
      </c>
      <c r="E30" s="112"/>
      <c r="F30" s="189">
        <v>0</v>
      </c>
    </row>
    <row r="31" spans="1:6">
      <c r="A31" s="169" t="s">
        <v>606</v>
      </c>
      <c r="B31" s="133" t="s">
        <v>473</v>
      </c>
      <c r="C31" s="146" t="s">
        <v>219</v>
      </c>
      <c r="D31" s="82" t="s">
        <v>49</v>
      </c>
      <c r="E31" s="112">
        <v>31</v>
      </c>
      <c r="F31" s="193">
        <v>2842</v>
      </c>
    </row>
    <row r="32" spans="1:6" ht="45.6" customHeight="1">
      <c r="A32" s="169" t="s">
        <v>607</v>
      </c>
      <c r="B32" s="133" t="s">
        <v>474</v>
      </c>
      <c r="C32" s="144" t="s">
        <v>87</v>
      </c>
      <c r="D32" s="82" t="s">
        <v>50</v>
      </c>
      <c r="E32" s="112"/>
      <c r="F32" s="189">
        <v>763</v>
      </c>
    </row>
    <row r="33" spans="1:6" ht="54" customHeight="1">
      <c r="A33" s="169" t="s">
        <v>611</v>
      </c>
      <c r="B33" s="133" t="s">
        <v>554</v>
      </c>
      <c r="C33" s="144" t="s">
        <v>11</v>
      </c>
      <c r="D33" s="82" t="s">
        <v>51</v>
      </c>
      <c r="E33" s="112"/>
      <c r="F33" s="189">
        <v>236</v>
      </c>
    </row>
    <row r="34" spans="1:6" ht="52.2" customHeight="1">
      <c r="A34" s="169" t="s">
        <v>612</v>
      </c>
      <c r="B34" s="133" t="s">
        <v>555</v>
      </c>
      <c r="C34" s="144" t="s">
        <v>9</v>
      </c>
      <c r="D34" s="82" t="s">
        <v>52</v>
      </c>
      <c r="E34" s="112"/>
      <c r="F34" s="189">
        <v>477</v>
      </c>
    </row>
    <row r="35" spans="1:6" ht="26.4">
      <c r="A35" s="169" t="s">
        <v>613</v>
      </c>
      <c r="B35" s="133" t="s">
        <v>556</v>
      </c>
      <c r="C35" s="144" t="s">
        <v>220</v>
      </c>
      <c r="D35" s="82" t="s">
        <v>221</v>
      </c>
      <c r="E35" s="112"/>
      <c r="F35" s="189">
        <v>1366</v>
      </c>
    </row>
    <row r="36" spans="1:6">
      <c r="A36" s="169" t="s">
        <v>626</v>
      </c>
      <c r="B36" s="133" t="s">
        <v>477</v>
      </c>
      <c r="C36" s="146" t="s">
        <v>222</v>
      </c>
      <c r="D36" s="82" t="s">
        <v>223</v>
      </c>
      <c r="E36" s="112">
        <v>22</v>
      </c>
      <c r="F36" s="188">
        <v>59573</v>
      </c>
    </row>
    <row r="37" spans="1:6">
      <c r="A37" s="169" t="s">
        <v>627</v>
      </c>
      <c r="B37" s="133" t="s">
        <v>478</v>
      </c>
      <c r="C37" s="146" t="s">
        <v>224</v>
      </c>
      <c r="D37" s="82" t="s">
        <v>223</v>
      </c>
      <c r="E37" s="112">
        <v>22</v>
      </c>
      <c r="F37" s="188">
        <v>17068</v>
      </c>
    </row>
    <row r="38" spans="1:6" ht="39.6">
      <c r="A38" s="169" t="s">
        <v>628</v>
      </c>
      <c r="B38" s="133" t="s">
        <v>479</v>
      </c>
      <c r="C38" s="146" t="s">
        <v>683</v>
      </c>
      <c r="D38" s="82" t="s">
        <v>53</v>
      </c>
      <c r="E38" s="112">
        <v>16</v>
      </c>
      <c r="F38" s="193">
        <v>32</v>
      </c>
    </row>
    <row r="39" spans="1:6" ht="26.4">
      <c r="A39" s="169" t="s">
        <v>630</v>
      </c>
      <c r="B39" s="133" t="s">
        <v>557</v>
      </c>
      <c r="C39" s="144" t="s">
        <v>9</v>
      </c>
      <c r="D39" s="82" t="s">
        <v>225</v>
      </c>
      <c r="E39" s="112"/>
      <c r="F39" s="188">
        <v>20</v>
      </c>
    </row>
    <row r="40" spans="1:6" ht="26.4">
      <c r="A40" s="169" t="s">
        <v>631</v>
      </c>
      <c r="B40" s="133" t="s">
        <v>558</v>
      </c>
      <c r="C40" s="144" t="s">
        <v>12</v>
      </c>
      <c r="D40" s="82" t="s">
        <v>226</v>
      </c>
      <c r="E40" s="112"/>
      <c r="F40" s="188">
        <v>12</v>
      </c>
    </row>
    <row r="41" spans="1:6" ht="26.4">
      <c r="A41" s="169" t="s">
        <v>635</v>
      </c>
      <c r="B41" s="133" t="s">
        <v>483</v>
      </c>
      <c r="C41" s="147" t="s">
        <v>329</v>
      </c>
      <c r="D41" s="82" t="s">
        <v>227</v>
      </c>
      <c r="E41" s="112"/>
      <c r="F41" s="188">
        <v>0</v>
      </c>
    </row>
    <row r="42" spans="1:6">
      <c r="A42" s="169" t="s">
        <v>632</v>
      </c>
      <c r="B42" s="133" t="s">
        <v>484</v>
      </c>
      <c r="C42" s="147" t="s">
        <v>188</v>
      </c>
      <c r="D42" s="82"/>
      <c r="E42" s="112"/>
      <c r="F42" s="188">
        <v>0</v>
      </c>
    </row>
    <row r="43" spans="1:6" ht="48" customHeight="1">
      <c r="A43" s="169" t="s">
        <v>633</v>
      </c>
      <c r="B43" s="133" t="s">
        <v>485</v>
      </c>
      <c r="C43" s="146" t="s">
        <v>336</v>
      </c>
      <c r="D43" s="82" t="s">
        <v>54</v>
      </c>
      <c r="E43" s="112">
        <v>16</v>
      </c>
      <c r="F43" s="188">
        <v>338</v>
      </c>
    </row>
    <row r="44" spans="1:6" ht="39.6">
      <c r="A44" s="169" t="s">
        <v>636</v>
      </c>
      <c r="B44" s="133" t="s">
        <v>559</v>
      </c>
      <c r="C44" s="146" t="s">
        <v>337</v>
      </c>
      <c r="D44" s="82" t="s">
        <v>55</v>
      </c>
      <c r="E44" s="112"/>
      <c r="F44" s="188">
        <v>3988</v>
      </c>
    </row>
    <row r="45" spans="1:6" ht="39.6">
      <c r="A45" s="169" t="s">
        <v>634</v>
      </c>
      <c r="B45" s="133" t="s">
        <v>486</v>
      </c>
      <c r="C45" s="146" t="s">
        <v>338</v>
      </c>
      <c r="D45" s="82" t="s">
        <v>56</v>
      </c>
      <c r="E45" s="112" t="s">
        <v>228</v>
      </c>
      <c r="F45" s="188">
        <v>0</v>
      </c>
    </row>
    <row r="46" spans="1:6">
      <c r="A46" s="169" t="s">
        <v>639</v>
      </c>
      <c r="B46" s="133" t="s">
        <v>487</v>
      </c>
      <c r="C46" s="146" t="s">
        <v>339</v>
      </c>
      <c r="D46" s="82" t="s">
        <v>57</v>
      </c>
      <c r="E46" s="112">
        <v>16</v>
      </c>
      <c r="F46" s="188">
        <v>0</v>
      </c>
    </row>
    <row r="47" spans="1:6">
      <c r="A47" s="169" t="s">
        <v>640</v>
      </c>
      <c r="B47" s="133" t="s">
        <v>488</v>
      </c>
      <c r="C47" s="146" t="s">
        <v>340</v>
      </c>
      <c r="D47" s="82" t="s">
        <v>229</v>
      </c>
      <c r="E47" s="112"/>
      <c r="F47" s="188">
        <v>535</v>
      </c>
    </row>
    <row r="48" spans="1:6" ht="36.6" customHeight="1">
      <c r="B48" s="133" t="s">
        <v>489</v>
      </c>
      <c r="C48" s="146" t="s">
        <v>527</v>
      </c>
      <c r="D48" s="82" t="s">
        <v>525</v>
      </c>
      <c r="E48" s="148"/>
      <c r="F48" s="188"/>
    </row>
    <row r="49" spans="1:6" ht="26.4">
      <c r="A49" s="169" t="s">
        <v>642</v>
      </c>
      <c r="B49" s="133" t="s">
        <v>490</v>
      </c>
      <c r="C49" s="206" t="s">
        <v>684</v>
      </c>
      <c r="D49" s="82" t="s">
        <v>58</v>
      </c>
      <c r="E49" s="112">
        <v>45</v>
      </c>
      <c r="F49" s="188">
        <v>-4</v>
      </c>
    </row>
    <row r="50" spans="1:6">
      <c r="A50" s="169" t="s">
        <v>643</v>
      </c>
      <c r="B50" s="133" t="s">
        <v>491</v>
      </c>
      <c r="C50" s="146" t="s">
        <v>230</v>
      </c>
      <c r="D50" s="82" t="s">
        <v>59</v>
      </c>
      <c r="E50" s="112">
        <v>45</v>
      </c>
      <c r="F50" s="188">
        <v>1933</v>
      </c>
    </row>
    <row r="51" spans="1:6">
      <c r="A51" s="169" t="s">
        <v>644</v>
      </c>
      <c r="B51" s="133" t="s">
        <v>539</v>
      </c>
      <c r="C51" s="149" t="s">
        <v>231</v>
      </c>
      <c r="D51" s="82" t="s">
        <v>59</v>
      </c>
      <c r="E51" s="115">
        <v>45</v>
      </c>
      <c r="F51" s="188">
        <v>223</v>
      </c>
    </row>
    <row r="52" spans="1:6">
      <c r="A52" s="169" t="s">
        <v>646</v>
      </c>
      <c r="B52" s="133" t="s">
        <v>560</v>
      </c>
      <c r="C52" s="150" t="s">
        <v>341</v>
      </c>
      <c r="D52" s="124"/>
      <c r="E52" s="123"/>
      <c r="F52" s="191">
        <f>F14-F23+F31+F36-F37+F38+F43+F44+F45+F46+F47+F48+F50-F51+F49</f>
        <v>190480</v>
      </c>
    </row>
    <row r="53" spans="1:6">
      <c r="A53" s="169" t="s">
        <v>645</v>
      </c>
      <c r="B53" s="133" t="s">
        <v>540</v>
      </c>
      <c r="C53" s="151" t="s">
        <v>232</v>
      </c>
      <c r="D53" s="127"/>
      <c r="E53" s="104"/>
      <c r="F53" s="188">
        <v>89839</v>
      </c>
    </row>
    <row r="54" spans="1:6" ht="26.4">
      <c r="A54" s="169" t="s">
        <v>647</v>
      </c>
      <c r="B54" s="133" t="s">
        <v>541</v>
      </c>
      <c r="C54" s="144" t="s">
        <v>233</v>
      </c>
      <c r="D54" s="82" t="s">
        <v>234</v>
      </c>
      <c r="E54" s="112">
        <v>44</v>
      </c>
      <c r="F54" s="192">
        <v>49102</v>
      </c>
    </row>
    <row r="55" spans="1:6">
      <c r="A55" s="169" t="s">
        <v>648</v>
      </c>
      <c r="B55" s="133" t="s">
        <v>542</v>
      </c>
      <c r="C55" s="144" t="s">
        <v>235</v>
      </c>
      <c r="D55" s="82"/>
      <c r="E55" s="112">
        <v>16</v>
      </c>
      <c r="F55" s="192">
        <v>40737</v>
      </c>
    </row>
    <row r="56" spans="1:6" ht="26.4">
      <c r="A56" s="169" t="s">
        <v>649</v>
      </c>
      <c r="B56" s="133" t="s">
        <v>561</v>
      </c>
      <c r="C56" s="144" t="s">
        <v>455</v>
      </c>
      <c r="D56" s="82" t="s">
        <v>526</v>
      </c>
      <c r="E56" s="112"/>
      <c r="F56" s="193">
        <v>9694</v>
      </c>
    </row>
    <row r="57" spans="1:6">
      <c r="A57" s="169" t="s">
        <v>650</v>
      </c>
      <c r="B57" s="133" t="s">
        <v>562</v>
      </c>
      <c r="C57" s="146" t="s">
        <v>342</v>
      </c>
      <c r="D57" s="82" t="s">
        <v>236</v>
      </c>
      <c r="E57" s="112"/>
      <c r="F57" s="193">
        <v>15941</v>
      </c>
    </row>
    <row r="58" spans="1:6" ht="26.4">
      <c r="A58" s="169" t="s">
        <v>651</v>
      </c>
      <c r="B58" s="133" t="s">
        <v>563</v>
      </c>
      <c r="C58" s="144" t="s">
        <v>237</v>
      </c>
      <c r="D58" s="82" t="s">
        <v>238</v>
      </c>
      <c r="E58" s="112"/>
      <c r="F58" s="192">
        <v>15296</v>
      </c>
    </row>
    <row r="59" spans="1:6" ht="26.4">
      <c r="A59" s="169" t="s">
        <v>652</v>
      </c>
      <c r="B59" s="133" t="s">
        <v>564</v>
      </c>
      <c r="C59" s="144" t="s">
        <v>239</v>
      </c>
      <c r="D59" s="128" t="s">
        <v>240</v>
      </c>
      <c r="E59" s="115"/>
      <c r="F59" s="192">
        <v>0</v>
      </c>
    </row>
    <row r="60" spans="1:6" ht="26.4">
      <c r="A60" s="169" t="s">
        <v>653</v>
      </c>
      <c r="B60" s="133" t="s">
        <v>565</v>
      </c>
      <c r="C60" s="144" t="s">
        <v>241</v>
      </c>
      <c r="D60" s="82" t="s">
        <v>242</v>
      </c>
      <c r="E60" s="112"/>
      <c r="F60" s="192">
        <v>645</v>
      </c>
    </row>
    <row r="61" spans="1:6" ht="26.4">
      <c r="A61" s="169" t="s">
        <v>654</v>
      </c>
      <c r="B61" s="133" t="s">
        <v>566</v>
      </c>
      <c r="C61" s="114" t="s">
        <v>343</v>
      </c>
      <c r="D61" s="82" t="s">
        <v>60</v>
      </c>
      <c r="E61" s="112"/>
      <c r="F61" s="193">
        <v>32</v>
      </c>
    </row>
    <row r="62" spans="1:6" ht="26.4">
      <c r="A62" s="169" t="s">
        <v>655</v>
      </c>
      <c r="B62" s="133" t="s">
        <v>567</v>
      </c>
      <c r="C62" s="144" t="s">
        <v>9</v>
      </c>
      <c r="D62" s="82" t="s">
        <v>243</v>
      </c>
      <c r="E62" s="112"/>
      <c r="F62" s="192">
        <v>0</v>
      </c>
    </row>
    <row r="63" spans="1:6">
      <c r="A63" s="169" t="s">
        <v>656</v>
      </c>
      <c r="B63" s="133" t="s">
        <v>568</v>
      </c>
      <c r="C63" s="144" t="s">
        <v>12</v>
      </c>
      <c r="D63" s="82" t="s">
        <v>243</v>
      </c>
      <c r="E63" s="112"/>
      <c r="F63" s="192">
        <v>32</v>
      </c>
    </row>
    <row r="64" spans="1:6" ht="39.6">
      <c r="A64" s="169" t="s">
        <v>657</v>
      </c>
      <c r="B64" s="133" t="s">
        <v>569</v>
      </c>
      <c r="C64" s="146" t="s">
        <v>344</v>
      </c>
      <c r="D64" s="82" t="s">
        <v>244</v>
      </c>
      <c r="E64" s="112" t="s">
        <v>141</v>
      </c>
      <c r="F64" s="192">
        <v>-34</v>
      </c>
    </row>
    <row r="65" spans="1:6" ht="36.75" customHeight="1">
      <c r="A65" s="169" t="s">
        <v>658</v>
      </c>
      <c r="B65" s="133" t="s">
        <v>570</v>
      </c>
      <c r="C65" s="152" t="s">
        <v>456</v>
      </c>
      <c r="D65" s="82" t="s">
        <v>465</v>
      </c>
      <c r="E65" s="153"/>
      <c r="F65" s="192"/>
    </row>
    <row r="66" spans="1:6" ht="26.4">
      <c r="A66" s="169" t="s">
        <v>659</v>
      </c>
      <c r="B66" s="133" t="s">
        <v>571</v>
      </c>
      <c r="C66" s="144" t="s">
        <v>245</v>
      </c>
      <c r="D66" s="154" t="s">
        <v>61</v>
      </c>
      <c r="E66" s="153"/>
      <c r="F66" s="192">
        <v>-38</v>
      </c>
    </row>
    <row r="67" spans="1:6">
      <c r="A67" s="169" t="s">
        <v>660</v>
      </c>
      <c r="B67" s="133" t="s">
        <v>572</v>
      </c>
      <c r="C67" s="144" t="s">
        <v>246</v>
      </c>
      <c r="D67" s="82"/>
      <c r="E67" s="112"/>
      <c r="F67" s="192">
        <v>4</v>
      </c>
    </row>
    <row r="68" spans="1:6" ht="39.6">
      <c r="A68" s="169" t="s">
        <v>661</v>
      </c>
      <c r="B68" s="133" t="s">
        <v>573</v>
      </c>
      <c r="C68" s="139" t="s">
        <v>345</v>
      </c>
      <c r="D68" s="82" t="s">
        <v>247</v>
      </c>
      <c r="E68" s="112">
        <v>12</v>
      </c>
      <c r="F68" s="192">
        <v>2878</v>
      </c>
    </row>
    <row r="69" spans="1:6" ht="26.4">
      <c r="A69" s="169" t="s">
        <v>662</v>
      </c>
      <c r="B69" s="133" t="s">
        <v>574</v>
      </c>
      <c r="C69" s="144" t="s">
        <v>346</v>
      </c>
      <c r="D69" s="82" t="s">
        <v>248</v>
      </c>
      <c r="E69" s="112">
        <v>12</v>
      </c>
      <c r="F69" s="192">
        <v>915</v>
      </c>
    </row>
    <row r="70" spans="1:6">
      <c r="A70" s="169" t="s">
        <v>663</v>
      </c>
      <c r="B70" s="133" t="s">
        <v>575</v>
      </c>
      <c r="C70" s="144" t="s">
        <v>347</v>
      </c>
      <c r="D70" s="82" t="s">
        <v>249</v>
      </c>
      <c r="E70" s="112">
        <v>12</v>
      </c>
      <c r="F70" s="192">
        <v>1963</v>
      </c>
    </row>
    <row r="71" spans="1:6" ht="39.6">
      <c r="A71" s="169" t="s">
        <v>664</v>
      </c>
      <c r="B71" s="133" t="s">
        <v>576</v>
      </c>
      <c r="C71" s="139" t="s">
        <v>348</v>
      </c>
      <c r="D71" s="82" t="s">
        <v>250</v>
      </c>
      <c r="E71" s="112">
        <v>16</v>
      </c>
      <c r="F71" s="192">
        <v>0</v>
      </c>
    </row>
    <row r="72" spans="1:6" ht="26.4">
      <c r="A72" s="169" t="s">
        <v>665</v>
      </c>
      <c r="B72" s="133" t="s">
        <v>577</v>
      </c>
      <c r="C72" s="139" t="s">
        <v>349</v>
      </c>
      <c r="D72" s="82" t="s">
        <v>251</v>
      </c>
      <c r="E72" s="112">
        <v>16</v>
      </c>
      <c r="F72" s="193">
        <v>16</v>
      </c>
    </row>
    <row r="73" spans="1:6" ht="26.4">
      <c r="A73" s="169" t="s">
        <v>666</v>
      </c>
      <c r="B73" s="133" t="s">
        <v>578</v>
      </c>
      <c r="C73" s="144" t="s">
        <v>237</v>
      </c>
      <c r="D73" s="82" t="s">
        <v>252</v>
      </c>
      <c r="E73" s="112"/>
      <c r="F73" s="192">
        <v>0</v>
      </c>
    </row>
    <row r="74" spans="1:6">
      <c r="A74" s="169" t="s">
        <v>667</v>
      </c>
      <c r="B74" s="133" t="s">
        <v>579</v>
      </c>
      <c r="C74" s="144" t="s">
        <v>239</v>
      </c>
      <c r="D74" s="82" t="s">
        <v>253</v>
      </c>
      <c r="E74" s="112"/>
      <c r="F74" s="196">
        <v>0</v>
      </c>
    </row>
    <row r="75" spans="1:6" ht="26.4">
      <c r="A75" s="169" t="s">
        <v>668</v>
      </c>
      <c r="B75" s="133" t="s">
        <v>580</v>
      </c>
      <c r="C75" s="144" t="s">
        <v>254</v>
      </c>
      <c r="D75" s="82" t="s">
        <v>255</v>
      </c>
      <c r="E75" s="112"/>
      <c r="F75" s="192">
        <v>0</v>
      </c>
    </row>
    <row r="76" spans="1:6" ht="26.4">
      <c r="A76" s="169" t="s">
        <v>669</v>
      </c>
      <c r="B76" s="133" t="s">
        <v>581</v>
      </c>
      <c r="C76" s="144" t="s">
        <v>241</v>
      </c>
      <c r="D76" s="82" t="s">
        <v>256</v>
      </c>
      <c r="E76" s="112"/>
      <c r="F76" s="192">
        <v>0</v>
      </c>
    </row>
    <row r="77" spans="1:6">
      <c r="A77" s="169" t="s">
        <v>670</v>
      </c>
      <c r="B77" s="133" t="s">
        <v>582</v>
      </c>
      <c r="C77" s="144" t="s">
        <v>257</v>
      </c>
      <c r="D77" s="82" t="s">
        <v>251</v>
      </c>
      <c r="E77" s="112"/>
      <c r="F77" s="192">
        <v>16</v>
      </c>
    </row>
    <row r="78" spans="1:6" ht="28.2" customHeight="1">
      <c r="A78" s="169" t="s">
        <v>671</v>
      </c>
      <c r="B78" s="133" t="s">
        <v>583</v>
      </c>
      <c r="C78" s="139" t="s">
        <v>258</v>
      </c>
      <c r="D78" s="82" t="s">
        <v>259</v>
      </c>
      <c r="E78" s="112"/>
      <c r="F78" s="192">
        <v>0</v>
      </c>
    </row>
    <row r="79" spans="1:6" ht="39.6">
      <c r="A79" s="169" t="s">
        <v>672</v>
      </c>
      <c r="B79" s="133" t="s">
        <v>584</v>
      </c>
      <c r="C79" s="139" t="s">
        <v>350</v>
      </c>
      <c r="D79" s="82" t="s">
        <v>62</v>
      </c>
      <c r="E79" s="112"/>
      <c r="F79" s="192">
        <v>0</v>
      </c>
    </row>
    <row r="80" spans="1:6" ht="39.6">
      <c r="A80" s="169" t="s">
        <v>673</v>
      </c>
      <c r="B80" s="133" t="s">
        <v>585</v>
      </c>
      <c r="C80" s="155" t="s">
        <v>260</v>
      </c>
      <c r="D80" s="126" t="s">
        <v>63</v>
      </c>
      <c r="E80" s="156"/>
      <c r="F80" s="192">
        <v>-309</v>
      </c>
    </row>
    <row r="81" spans="1:6" ht="26.4">
      <c r="A81" s="169" t="s">
        <v>674</v>
      </c>
      <c r="B81" s="133" t="s">
        <v>586</v>
      </c>
      <c r="C81" s="155" t="s">
        <v>261</v>
      </c>
      <c r="D81" s="126" t="s">
        <v>262</v>
      </c>
      <c r="E81" s="156"/>
      <c r="F81" s="193">
        <f>F52-F53-F57+F61-F64-F68-F71-F72-F78+F79+F80-F56</f>
        <v>71869</v>
      </c>
    </row>
    <row r="82" spans="1:6" ht="26.4">
      <c r="A82" s="169" t="s">
        <v>675</v>
      </c>
      <c r="B82" s="133" t="s">
        <v>587</v>
      </c>
      <c r="C82" s="155" t="s">
        <v>263</v>
      </c>
      <c r="D82" s="126" t="s">
        <v>264</v>
      </c>
      <c r="E82" s="156"/>
      <c r="F82" s="192">
        <v>7047</v>
      </c>
    </row>
    <row r="83" spans="1:6" ht="26.4">
      <c r="A83" s="169" t="s">
        <v>676</v>
      </c>
      <c r="B83" s="133" t="s">
        <v>588</v>
      </c>
      <c r="C83" s="155" t="s">
        <v>265</v>
      </c>
      <c r="D83" s="126" t="s">
        <v>200</v>
      </c>
      <c r="E83" s="157"/>
      <c r="F83" s="195">
        <f>F81-F82</f>
        <v>64822</v>
      </c>
    </row>
    <row r="84" spans="1:6" ht="54.6" customHeight="1">
      <c r="A84" s="169" t="s">
        <v>677</v>
      </c>
      <c r="B84" s="133" t="s">
        <v>589</v>
      </c>
      <c r="C84" s="131" t="s">
        <v>266</v>
      </c>
      <c r="D84" s="82" t="s">
        <v>64</v>
      </c>
      <c r="E84" s="112"/>
      <c r="F84" s="193">
        <f>F85+F86</f>
        <v>0</v>
      </c>
    </row>
    <row r="85" spans="1:6" ht="26.4">
      <c r="A85" s="169" t="s">
        <v>678</v>
      </c>
      <c r="B85" s="133" t="s">
        <v>590</v>
      </c>
      <c r="C85" s="147" t="s">
        <v>267</v>
      </c>
      <c r="D85" s="82" t="s">
        <v>268</v>
      </c>
      <c r="E85" s="117"/>
      <c r="F85" s="196">
        <v>0</v>
      </c>
    </row>
    <row r="86" spans="1:6" ht="26.4">
      <c r="A86" s="169" t="s">
        <v>679</v>
      </c>
      <c r="B86" s="133" t="s">
        <v>591</v>
      </c>
      <c r="C86" s="158" t="s">
        <v>269</v>
      </c>
      <c r="D86" s="128" t="s">
        <v>270</v>
      </c>
      <c r="E86" s="157"/>
      <c r="F86" s="197">
        <v>0</v>
      </c>
    </row>
    <row r="87" spans="1:6">
      <c r="A87" s="169" t="s">
        <v>680</v>
      </c>
      <c r="B87" s="133" t="s">
        <v>592</v>
      </c>
      <c r="C87" s="155" t="s">
        <v>271</v>
      </c>
      <c r="D87" s="124" t="s">
        <v>272</v>
      </c>
      <c r="E87" s="157"/>
      <c r="F87" s="195">
        <f>F83+F84</f>
        <v>64822</v>
      </c>
    </row>
    <row r="88" spans="1:6" ht="26.4">
      <c r="A88" s="169" t="s">
        <v>681</v>
      </c>
      <c r="B88" s="133" t="s">
        <v>593</v>
      </c>
      <c r="C88" s="145" t="s">
        <v>273</v>
      </c>
      <c r="D88" s="136" t="s">
        <v>274</v>
      </c>
      <c r="E88" s="115"/>
      <c r="F88" s="198">
        <v>177</v>
      </c>
    </row>
    <row r="89" spans="1:6">
      <c r="A89" s="169" t="s">
        <v>682</v>
      </c>
      <c r="B89" s="133" t="s">
        <v>594</v>
      </c>
      <c r="C89" s="159" t="s">
        <v>275</v>
      </c>
      <c r="D89" s="130" t="s">
        <v>191</v>
      </c>
      <c r="E89" s="156"/>
      <c r="F89" s="199">
        <f>F87-F88</f>
        <v>64645</v>
      </c>
    </row>
    <row r="90" spans="1:6">
      <c r="D90" s="12"/>
      <c r="E90" s="9"/>
    </row>
  </sheetData>
  <mergeCells count="1"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cellComments="asDisplayed" r:id="rId1"/>
  <headerFooter>
    <oddHeader>&amp;CBG
Приложение III</oddHeader>
    <oddFooter>&amp;C&amp;P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Anita I. Nikolova</cp:lastModifiedBy>
  <cp:lastPrinted>2023-05-04T06:33:17Z</cp:lastPrinted>
  <dcterms:created xsi:type="dcterms:W3CDTF">2005-12-22T16:09:37Z</dcterms:created>
  <dcterms:modified xsi:type="dcterms:W3CDTF">2023-11-27T14:34:28Z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