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50" tabRatio="792" activeTab="1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_xlnm.Print_Area" localSheetId="1">'F_01.01'!$B$1:$F$52</definedName>
    <definedName name="_xlnm.Print_Area" localSheetId="2">'F_01.02'!$B$1:$F$44</definedName>
    <definedName name="_xlnm.Print_Area" localSheetId="3">'F_01.03'!$B$1:$F$54</definedName>
    <definedName name="_xlnm.Print_Area" localSheetId="4">'F_02.00'!$B$1:$F$89</definedName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'F_02.00'!$D$6:$F$84</definedName>
  </definedNames>
  <calcPr fullCalcOnLoad="1"/>
</workbook>
</file>

<file path=xl/sharedStrings.xml><?xml version="1.0" encoding="utf-8"?>
<sst xmlns="http://schemas.openxmlformats.org/spreadsheetml/2006/main" count="979" uniqueCount="689">
  <si>
    <t>Балансов отчет: собствен капитал</t>
  </si>
  <si>
    <t>Разбивка на нетъргуемите кредити и аванси по продукти</t>
  </si>
  <si>
    <t>Разбивка на нетъргуемите кредити и аванси към нефинансови предприятия по кодове по NACE</t>
  </si>
  <si>
    <t>Разбивка на кредитите и авансите, различни от държаните за търгуване към нефинансови предприятия, по кодове по NACE</t>
  </si>
  <si>
    <t>Кредити и аванси, различни от държани за търгуване и търгуване на активи по продукти</t>
  </si>
  <si>
    <t>Задбалансови експозиции: поети кредитни ангажименти, финансови гаранции и други поети ангажименти</t>
  </si>
  <si>
    <t>Получени кредитни ангажименти, финансови гаранции и други получени ангажименти</t>
  </si>
  <si>
    <t>Движение на коректива и провизиите за кредитни загуби</t>
  </si>
  <si>
    <t>Печалби или загуби от нетъргуеми финансови активи, задължително отчитани по справедлива стойност в печалбата или загубата, по инструменти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</si>
  <si>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</si>
  <si>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</si>
  <si>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</si>
  <si>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</si>
  <si>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</si>
  <si>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</si>
  <si>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</si>
  <si>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</si>
  <si>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</si>
  <si>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</si>
  <si>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</si>
  <si>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</si>
  <si>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</si>
  <si>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</si>
  <si>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</si>
  <si>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</si>
  <si>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</si>
  <si>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</si>
  <si>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</si>
  <si>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</si>
  <si>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</si>
  <si>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</si>
  <si>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</si>
  <si>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</si>
  <si>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</si>
  <si>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</si>
  <si>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</si>
  <si>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</si>
  <si>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</si>
  <si>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</si>
  <si>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</si>
  <si>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</si>
  <si>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</si>
  <si>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</si>
  <si>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</si>
  <si>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</si>
  <si>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</si>
  <si>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</si>
  <si>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</si>
  <si>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</si>
  <si>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</si>
  <si>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</si>
  <si>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</si>
  <si>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</si>
  <si>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</si>
  <si>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</si>
  <si>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</si>
  <si>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</si>
  <si>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</si>
  <si>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</si>
  <si>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</si>
  <si>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</si>
  <si>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</si>
  <si>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</si>
  <si>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</si>
  <si>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</si>
  <si>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</si>
  <si>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</si>
  <si>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</si>
  <si>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</si>
  <si>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</si>
  <si>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</si>
  <si>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</si>
  <si>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</si>
  <si>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</si>
  <si>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</si>
  <si>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</si>
  <si>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</si>
  <si>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</si>
  <si>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</si>
  <si>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</si>
  <si>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</si>
  <si>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</si>
  <si>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Пари, парични салда при централни банки и други депозити на виждане</t>
  </si>
  <si>
    <t>параграф 54, буква и) от МСС 1</t>
  </si>
  <si>
    <t>Парични наличности</t>
  </si>
  <si>
    <t>Парични салда в централни банки</t>
  </si>
  <si>
    <t>Други депозити на виждане</t>
  </si>
  <si>
    <t xml:space="preserve">Финансови активи, държани за търгуване </t>
  </si>
  <si>
    <t>допълнение А от МСФО 9</t>
  </si>
  <si>
    <t>Деривати</t>
  </si>
  <si>
    <t>Капиталови инструменти</t>
  </si>
  <si>
    <t>параграф 11 от МСС 32</t>
  </si>
  <si>
    <t>Дългови ценни книжа</t>
  </si>
  <si>
    <t>Кредити и аванси</t>
  </si>
  <si>
    <t>параграф 8, буква a), подточка ii) от МСФО 7; МСФО 9.4.1.4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</si>
  <si>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</si>
  <si>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</si>
  <si>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</si>
  <si>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</si>
  <si>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</si>
  <si>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</si>
  <si>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</si>
  <si>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</si>
  <si>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</si>
  <si>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</si>
  <si>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</si>
  <si>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</si>
  <si>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</si>
  <si>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</si>
  <si>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</si>
  <si>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</si>
  <si>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</si>
  <si>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</si>
  <si>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</si>
  <si>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</si>
  <si>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</si>
  <si>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</si>
  <si>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</si>
  <si>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</si>
  <si>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</si>
  <si>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</si>
  <si>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</si>
  <si>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</si>
  <si>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</si>
  <si>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</si>
  <si>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</si>
  <si>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</si>
  <si>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</si>
  <si>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</si>
  <si>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</si>
  <si>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</si>
  <si>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</si>
  <si>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</si>
  <si>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</si>
  <si>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</si>
  <si>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</si>
  <si>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</si>
  <si>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</si>
  <si>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</si>
  <si>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</si>
  <si>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</si>
  <si>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</si>
  <si>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</si>
  <si>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</si>
  <si>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</si>
  <si>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</si>
  <si>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</si>
  <si>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</si>
  <si>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</si>
  <si>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</si>
  <si>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</si>
  <si>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</si>
  <si>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</si>
  <si>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</si>
  <si>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</si>
  <si>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</si>
  <si>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</si>
  <si>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</si>
  <si>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</si>
  <si>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</si>
  <si>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</si>
  <si>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</si>
  <si>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</si>
  <si>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</si>
  <si>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</si>
  <si>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</si>
  <si>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</si>
  <si>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</si>
  <si>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</si>
  <si>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</si>
  <si>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</si>
  <si>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</si>
  <si>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</si>
  <si>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</si>
  <si>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</si>
  <si>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</si>
  <si>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</si>
  <si>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 xml:space="preserve">Конвертиране на валута </t>
  </si>
  <si>
    <t>параграф 52, буква б) от МСС 21 параграфи 32 и 38-49 от МСС 21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</si>
  <si>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</si>
  <si>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</si>
  <si>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</si>
  <si>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</si>
  <si>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</si>
  <si>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</si>
  <si>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</si>
  <si>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</si>
  <si>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</si>
  <si>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</si>
  <si>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</si>
  <si>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</si>
  <si>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</si>
  <si>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</si>
  <si>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</si>
  <si>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</si>
  <si>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</si>
  <si>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</si>
  <si>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</si>
  <si>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</si>
  <si>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</si>
  <si>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</si>
  <si>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</si>
  <si>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</si>
  <si>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</si>
  <si>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</si>
  <si>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</si>
  <si>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МСФО 9.5.7.10-11; МСФО 9.4.1.2А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</si>
  <si>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</si>
  <si>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</si>
  <si>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</si>
  <si>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</si>
  <si>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</si>
  <si>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</si>
  <si>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</si>
  <si>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</si>
  <si>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</si>
  <si>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</si>
  <si>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</si>
  <si>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</si>
  <si>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</si>
  <si>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</si>
  <si>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</si>
  <si>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Приходи от такси и комисиони</t>
  </si>
  <si>
    <t>параграф 20, буква в) от МСФО 7</t>
  </si>
  <si>
    <t>(Разходи за такси и комисиони)</t>
  </si>
  <si>
    <t>МСФО 9.4.12A; МСФО 9.5.7.10-11</t>
  </si>
  <si>
    <t>параграф 20, буква а), подточка v) от МСФО 7; МСФО 9.4.1.2; МСФО 9.5.7.2</t>
  </si>
  <si>
    <t>параграф 20, буква a), подточка v) от МСФО 7; МСФО 9.5.7.2</t>
  </si>
  <si>
    <t>16, 45</t>
  </si>
  <si>
    <t>параграфи 28 и 52, буква а) от МСС 21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</si>
  <si>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</si>
  <si>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</si>
  <si>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</si>
  <si>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</si>
  <si>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параграф 7 от МСС 19; параграф 102, НИ 6 от МСС 1</t>
  </si>
  <si>
    <t>(Други административни разходи)</t>
  </si>
  <si>
    <t>параграфи 102, 104 от МСС 1</t>
  </si>
  <si>
    <t>(Имоти, машини и съоръжения)</t>
  </si>
  <si>
    <t>параграф 104 от МСС 1; параграф 73, буква д), буква vii) от МСС 16</t>
  </si>
  <si>
    <t>(Инвестиционни имоти)</t>
  </si>
  <si>
    <t xml:space="preserve">параграф 104 от МСС 1; параграф 79, буква г), подточка iv) от МСС 40 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</si>
  <si>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</si>
  <si>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</si>
  <si>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</si>
  <si>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параграф 59, 84 от МСС 37; параграф 98, букви б), е), ж) от МСС 1</t>
  </si>
  <si>
    <t>(Поети задължения и гаранции)</t>
  </si>
  <si>
    <t>(Други провизии)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</si>
  <si>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</si>
  <si>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</si>
  <si>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</si>
  <si>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параграфи 40-43 от МСС 28</t>
  </si>
  <si>
    <t>параграф 126, букви а) и б) от МСС 36</t>
  </si>
  <si>
    <t>параграф 73, буква д), подточки v) и vi) от МСС 16</t>
  </si>
  <si>
    <t>параграф 79, буква г), подточка v) от МСС 40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</si>
  <si>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</si>
  <si>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</si>
  <si>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</si>
  <si>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</si>
  <si>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</si>
  <si>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</si>
  <si>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</si>
  <si>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</si>
  <si>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</si>
  <si>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</si>
  <si>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</si>
  <si>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</si>
  <si>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</si>
  <si>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</si>
  <si>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</si>
  <si>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</si>
  <si>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</si>
  <si>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</si>
  <si>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</si>
  <si>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</si>
  <si>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</si>
  <si>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</si>
  <si>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Отчитане на хеджирането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</si>
  <si>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</si>
  <si>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</si>
  <si>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</si>
  <si>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</si>
  <si>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</si>
  <si>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</si>
  <si>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</si>
  <si>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</si>
  <si>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</si>
  <si>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F_01.01</t>
  </si>
  <si>
    <t>F_01.02</t>
  </si>
  <si>
    <t>F_01.03</t>
  </si>
  <si>
    <t>F_02.00</t>
  </si>
  <si>
    <t>F_03.00</t>
  </si>
  <si>
    <t>F_04.01</t>
  </si>
  <si>
    <t>F_04.02.1</t>
  </si>
  <si>
    <t>F_04.02.2</t>
  </si>
  <si>
    <t>F_04.03.1</t>
  </si>
  <si>
    <t>F_04.04.1</t>
  </si>
  <si>
    <t>F_04.05</t>
  </si>
  <si>
    <t>F_05.01</t>
  </si>
  <si>
    <t>F_06.01</t>
  </si>
  <si>
    <t>F_07.01</t>
  </si>
  <si>
    <t>F_08.01</t>
  </si>
  <si>
    <t>F_08.02</t>
  </si>
  <si>
    <t>F_09.01.1</t>
  </si>
  <si>
    <t>F_09.02</t>
  </si>
  <si>
    <t>F_10.00</t>
  </si>
  <si>
    <t>F_11.01</t>
  </si>
  <si>
    <t>F_11.03</t>
  </si>
  <si>
    <t>F_11.04</t>
  </si>
  <si>
    <t>F_12.01</t>
  </si>
  <si>
    <t>F_12.02</t>
  </si>
  <si>
    <t>F_13.01</t>
  </si>
  <si>
    <t>F_14.00</t>
  </si>
  <si>
    <t>F_15.00</t>
  </si>
  <si>
    <t>F_16.01</t>
  </si>
  <si>
    <t>F_16.02</t>
  </si>
  <si>
    <t>F_16.03</t>
  </si>
  <si>
    <t>F_16.04</t>
  </si>
  <si>
    <t>F_16.04.1</t>
  </si>
  <si>
    <t>F_16.05</t>
  </si>
  <si>
    <t>F_16.06</t>
  </si>
  <si>
    <t>F_16.07</t>
  </si>
  <si>
    <t>F_17.01</t>
  </si>
  <si>
    <t>F_17.02</t>
  </si>
  <si>
    <t>F_17.03</t>
  </si>
  <si>
    <t>F_19.00</t>
  </si>
  <si>
    <t>Хил.лв.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</si>
  <si>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</si>
  <si>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</si>
  <si>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</si>
  <si>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</si>
  <si>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</si>
  <si>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</si>
  <si>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</si>
  <si>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</si>
  <si>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</si>
  <si>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</si>
  <si>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</si>
  <si>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</si>
  <si>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</si>
  <si>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</si>
  <si>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</si>
  <si>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</si>
  <si>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</si>
  <si>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</si>
  <si>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</si>
  <si>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</si>
  <si>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</si>
  <si>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</si>
  <si>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</si>
  <si>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</si>
  <si>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</si>
  <si>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</si>
  <si>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</si>
  <si>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</si>
  <si>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</si>
  <si>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</si>
  <si>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</si>
  <si>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</si>
  <si>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</si>
  <si>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</si>
  <si>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ЧАСТ 1 [ТРИМЕСЕЧНА ЧЕСТОТА]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</si>
  <si>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</si>
  <si>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</si>
  <si>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</si>
  <si>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</si>
  <si>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</si>
  <si>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</si>
  <si>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</si>
  <si>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</si>
  <si>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</si>
  <si>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</si>
  <si>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</si>
  <si>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F 03.00</t>
  </si>
  <si>
    <t>Отчет за всеобхватния доход</t>
  </si>
  <si>
    <t>Разбивка на финансовите активи по инструменти и по сектори на контрагентите</t>
  </si>
  <si>
    <t>F 04.01</t>
  </si>
  <si>
    <t>Разбивка на финансовите активи по инструменти и по сектори на контрагентите: финансови активи, държани за търгуване</t>
  </si>
  <si>
    <t>4.2.1</t>
  </si>
  <si>
    <t>F 04.02.1</t>
  </si>
  <si>
    <t>Разбивка на финансовите активи по инструменти и по сектори на контрагентите: нетъргуеми финансови активи, задължително отчитани по справедлива стойност в печалбата или загубата</t>
  </si>
  <si>
    <t>4.2.2</t>
  </si>
  <si>
    <t>F 04.02.2</t>
  </si>
  <si>
    <t>Разбивка на финансовите активи по инструменти и по сектори на контрагентите: финансови активи, отчитани по справедлива стойност в печалбата или загубата</t>
  </si>
  <si>
    <t>4.3.1</t>
  </si>
  <si>
    <t>F 04.03.1</t>
  </si>
  <si>
    <t>Разбивка на финансовите активи по инструменти и по сектори на контрагентите: финансови активи, отчитани по справедлива стойност в друг всеобхватен доход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</si>
  <si>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</si>
  <si>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</si>
  <si>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</si>
  <si>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04.05</t>
  </si>
  <si>
    <t>Подчинени финансови активи</t>
  </si>
  <si>
    <t>F 05.01</t>
  </si>
  <si>
    <t>F 06.01</t>
  </si>
  <si>
    <t>F 07.00</t>
  </si>
  <si>
    <t>Подлежащи на обезценка просрочени финансови активи</t>
  </si>
  <si>
    <t>F 07.01</t>
  </si>
  <si>
    <t xml:space="preserve">Подлежащи на обезценка просрочени финансови активи </t>
  </si>
  <si>
    <t>Разбивка на финансовите пасиви</t>
  </si>
  <si>
    <t>F 08.01</t>
  </si>
  <si>
    <t>Разбивка на финансовите пасиви по продукти и по сектори на контрагентите</t>
  </si>
  <si>
    <t>F 08.02</t>
  </si>
  <si>
    <t>Подчинени финансови пасиви</t>
  </si>
  <si>
    <t>9.1.1</t>
  </si>
  <si>
    <t>F 09.01.1</t>
  </si>
  <si>
    <t>F 09.02</t>
  </si>
  <si>
    <t>F 10.00</t>
  </si>
  <si>
    <t>Деривати — търговия и икономическо хеджиране</t>
  </si>
  <si>
    <t>F 11.01</t>
  </si>
  <si>
    <t>Деривати - отчитане на хеджиране: Разбивка по вид риск и вид хеджиране</t>
  </si>
  <si>
    <t>F 11.03</t>
  </si>
  <si>
    <t>Недериватни хеджиращи инструменти: Разбивка по отчетен портфейл и вид хеджиране</t>
  </si>
  <si>
    <t>F 11.04</t>
  </si>
  <si>
    <t>Хеджирани позиции в хеджирания на справедлива стойност</t>
  </si>
  <si>
    <t>F 12.01</t>
  </si>
  <si>
    <t>F 12.02</t>
  </si>
  <si>
    <t>Трансфери между фазите на обезценка (брутно представяне)</t>
  </si>
  <si>
    <t>Получени обезпечения и гаранции</t>
  </si>
  <si>
    <t>F 13.01</t>
  </si>
  <si>
    <t>Обезпечения, придобити чрез влизане във владение през отчетния период [държани към отчетната дата]</t>
  </si>
  <si>
    <t>F 14.00</t>
  </si>
  <si>
    <t>Йерархия на справедливата стойност: финансови инструменти по справедлива стойност</t>
  </si>
  <si>
    <t>F 15.00</t>
  </si>
  <si>
    <t>Отписване и финансови пасиви, свързани с прехвърлени финансови активи</t>
  </si>
  <si>
    <t>Разбивка на избрани позиции от отчета за приходите и разходите</t>
  </si>
  <si>
    <t>F 16.01</t>
  </si>
  <si>
    <t>Приходи и разходи за лихви по инструменти и по сектори на контрагентите</t>
  </si>
  <si>
    <t>F 16.02</t>
  </si>
  <si>
    <t>Печалби или загуби от отписване на финансови активи и пасиви, които не се отчитат по справедлива стойност в печалбата или загубата, по инструменти</t>
  </si>
  <si>
    <t>F 16.03</t>
  </si>
  <si>
    <t>F 16.04</t>
  </si>
  <si>
    <t>16.4.1</t>
  </si>
  <si>
    <t>F 16.04.1</t>
  </si>
  <si>
    <t>F 16.05</t>
  </si>
  <si>
    <t>Печалби или загуби от финансови активи и пасиви, отчитани по справедлива стойност в печалбата или загубата, по инструменти</t>
  </si>
  <si>
    <t>F 16.06</t>
  </si>
  <si>
    <t>Печалби или загуби от отчитане на хеджиране</t>
  </si>
  <si>
    <t>F 16.07</t>
  </si>
  <si>
    <t>Обезценка на нефинансови активи</t>
  </si>
  <si>
    <t>Равнение между счетоводния обхват на консолидацията и обхвата на консолидацията по РКИ: Баланс</t>
  </si>
  <si>
    <t>F 17.01</t>
  </si>
  <si>
    <t>Равнение между счетоводния обхват на консолидацията и обхвата на консолидацията по РКИ: Активи</t>
  </si>
  <si>
    <t>F 17.02</t>
  </si>
  <si>
    <t>F 17.03</t>
  </si>
  <si>
    <t>F 18.00</t>
  </si>
  <si>
    <t>F 19.00</t>
  </si>
  <si>
    <t>Преструктурирани експозиции</t>
  </si>
  <si>
    <t>F_07.00</t>
  </si>
  <si>
    <t>Наименование на лист</t>
  </si>
  <si>
    <r>
      <t xml:space="preserve">Заменя </t>
    </r>
    <r>
      <rPr>
        <b/>
        <u val="single"/>
        <sz val="10"/>
        <rFont val="Arial"/>
        <family val="2"/>
      </rPr>
      <t>ПРИЛОЖЕНИЕ III</t>
    </r>
    <r>
      <rPr>
        <b/>
        <sz val="10"/>
        <rFont val="Arial"/>
        <family val="2"/>
      </rPr>
      <t xml:space="preserve"> - ДОКЛАДВАНЕ НА ФИНАНСОВА ИНФОРМАЦИЯ ПО МСФО</t>
    </r>
  </si>
  <si>
    <t xml:space="preserve">Кредитни ангажименти, финансови гаранции и други ангажименти </t>
  </si>
  <si>
    <t>Разбивка на обезпеченията и гаранциите по кредити и аванси, различни от държани за търгуване</t>
  </si>
  <si>
    <t>Печалби или загуби от финансови активи и пасиви, държани за търгуване, по инструменти</t>
  </si>
  <si>
    <t>Печалби или загуби от финансови активи и пасиви, държани за търгуване, по риск</t>
  </si>
  <si>
    <t xml:space="preserve">Равнение между счетоводния обхват на консолидацията и обхвата на консолидацията по РКИ: Задбалансови експозиции - поети кредитни ангажименти, финансови гаранции и други поети ангажименти </t>
  </si>
  <si>
    <t>Равнение между счетоводния обхват на консолидацията и обхвата на консолидацията по РКИ: Пасиви и собствен капитал</t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</si>
  <si>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</si>
  <si>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</si>
  <si>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0010</t>
  </si>
  <si>
    <t>0020</t>
  </si>
  <si>
    <t>0030</t>
  </si>
  <si>
    <t>0040</t>
  </si>
  <si>
    <t>0050</t>
  </si>
  <si>
    <t>0060</t>
  </si>
  <si>
    <t>0070</t>
  </si>
  <si>
    <t>0080</t>
  </si>
  <si>
    <t>част 2, параграф 48, буква и) от приложение V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</si>
  <si>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</si>
  <si>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</si>
  <si>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</si>
  <si>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</si>
  <si>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</si>
  <si>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</si>
  <si>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</si>
  <si>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</si>
  <si>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</si>
  <si>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</si>
  <si>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</si>
  <si>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</si>
  <si>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</si>
  <si>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</si>
  <si>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</si>
  <si>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</si>
  <si>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</si>
  <si>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</si>
  <si>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</si>
  <si>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</si>
  <si>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</si>
  <si>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</si>
  <si>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</si>
  <si>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</si>
  <si>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</si>
  <si>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</si>
  <si>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F 13.02.1</t>
  </si>
  <si>
    <t>13.2.1</t>
  </si>
  <si>
    <t>13.3.1</t>
  </si>
  <si>
    <t>F 13.03.1</t>
  </si>
  <si>
    <t>Натрупани обезпечения, придобити чрез влизане във владение</t>
  </si>
  <si>
    <t>F 18.01</t>
  </si>
  <si>
    <t>F 18.02</t>
  </si>
  <si>
    <t>Информация за обслужваните и необслужваните експозиции</t>
  </si>
  <si>
    <t>Входящи и изходящи потоци на необслужвани експозиции - кредити и аванси по сектор на контрагентите</t>
  </si>
  <si>
    <t>Кредити за търговски недвижими имоти (ТНИ) и допълнителна информация за кредити, обезпечени с недвижим имот</t>
  </si>
  <si>
    <t>F_18.01</t>
  </si>
  <si>
    <t>F_18.02</t>
  </si>
  <si>
    <t>F_18.03</t>
  </si>
  <si>
    <t>F_13.02.1</t>
  </si>
  <si>
    <t>F_13.03.1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</si>
  <si>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</si>
  <si>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</si>
  <si>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</si>
  <si>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</si>
  <si>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</si>
  <si>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</si>
  <si>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</si>
  <si>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</si>
  <si>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</si>
  <si>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</si>
  <si>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</si>
  <si>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</si>
  <si>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</si>
  <si>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</si>
  <si>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</si>
  <si>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</si>
  <si>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</si>
  <si>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</si>
  <si>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приложение V, част 2.56</t>
  </si>
  <si>
    <t>част 2, параграф 48и от приложение V</t>
  </si>
  <si>
    <t xml:space="preserve">Нетни печалби или (-) загуби от преустановяване признаването на инвестиции в дъщерни, съвместни и асоциирани предприятия </t>
  </si>
  <si>
    <t>0096</t>
  </si>
  <si>
    <t>0097</t>
  </si>
  <si>
    <t>0098</t>
  </si>
  <si>
    <t>0099</t>
  </si>
  <si>
    <t>0141</t>
  </si>
  <si>
    <t>0142</t>
  </si>
  <si>
    <t>0143</t>
  </si>
  <si>
    <t>0144</t>
  </si>
  <si>
    <t>0181</t>
  </si>
  <si>
    <t>0182</t>
  </si>
  <si>
    <t>0183</t>
  </si>
  <si>
    <t>0350</t>
  </si>
  <si>
    <t>0360</t>
  </si>
  <si>
    <t>0370</t>
  </si>
  <si>
    <t>0380</t>
  </si>
  <si>
    <t>0095</t>
  </si>
  <si>
    <t>0122</t>
  </si>
  <si>
    <t>0124</t>
  </si>
  <si>
    <t>0128</t>
  </si>
  <si>
    <t>0155</t>
  </si>
  <si>
    <t>0165</t>
  </si>
  <si>
    <t>0025</t>
  </si>
  <si>
    <t>0041</t>
  </si>
  <si>
    <t>0051</t>
  </si>
  <si>
    <t>0085</t>
  </si>
  <si>
    <t>0145</t>
  </si>
  <si>
    <t>0175</t>
  </si>
  <si>
    <t>0191</t>
  </si>
  <si>
    <t>0192</t>
  </si>
  <si>
    <t>0231</t>
  </si>
  <si>
    <t>0241</t>
  </si>
  <si>
    <t>0287</t>
  </si>
  <si>
    <t>0355</t>
  </si>
  <si>
    <t>0385</t>
  </si>
  <si>
    <t>0390</t>
  </si>
  <si>
    <t>0400</t>
  </si>
  <si>
    <t>0410</t>
  </si>
  <si>
    <t>0420</t>
  </si>
  <si>
    <t>0425</t>
  </si>
  <si>
    <t>0426</t>
  </si>
  <si>
    <t>0427</t>
  </si>
  <si>
    <t>0430</t>
  </si>
  <si>
    <t>0435</t>
  </si>
  <si>
    <t>0440</t>
  </si>
  <si>
    <t>0450</t>
  </si>
  <si>
    <t>0460</t>
  </si>
  <si>
    <t>0481</t>
  </si>
  <si>
    <t>0491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</si>
  <si>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</si>
  <si>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</si>
  <si>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</si>
  <si>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</si>
  <si>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</si>
  <si>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</si>
  <si>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</si>
  <si>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</si>
  <si>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</si>
  <si>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</si>
  <si>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</si>
  <si>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</si>
  <si>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</si>
  <si>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</si>
  <si>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</si>
  <si>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</si>
  <si>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</si>
  <si>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</si>
  <si>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</si>
  <si>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ver3.0</t>
  </si>
  <si>
    <t>c0010</t>
  </si>
  <si>
    <t>r0025</t>
  </si>
  <si>
    <t>r0041</t>
  </si>
  <si>
    <t>r0051</t>
  </si>
  <si>
    <t>r0085</t>
  </si>
  <si>
    <t>r0095</t>
  </si>
  <si>
    <t>r0096</t>
  </si>
  <si>
    <t>r0097</t>
  </si>
  <si>
    <t>r0098</t>
  </si>
  <si>
    <t>r0099</t>
  </si>
  <si>
    <t>r0160</t>
  </si>
  <si>
    <t>r0170</t>
  </si>
  <si>
    <t>r0180</t>
  </si>
  <si>
    <t>r0190</t>
  </si>
  <si>
    <t>r0145</t>
  </si>
  <si>
    <t>r0175</t>
  </si>
  <si>
    <t>r0191</t>
  </si>
  <si>
    <t>r0192</t>
  </si>
  <si>
    <t>r0122</t>
  </si>
  <si>
    <t>r0124</t>
  </si>
  <si>
    <t>r0128</t>
  </si>
  <si>
    <t>r0155</t>
  </si>
  <si>
    <t>r0165</t>
  </si>
  <si>
    <t>r0141</t>
  </si>
  <si>
    <t>r0142</t>
  </si>
  <si>
    <t>r0143</t>
  </si>
  <si>
    <t>r0144</t>
  </si>
  <si>
    <t>r0181</t>
  </si>
  <si>
    <t>r0182</t>
  </si>
  <si>
    <t>r0183</t>
  </si>
  <si>
    <t>r0200</t>
  </si>
  <si>
    <t>r0210</t>
  </si>
  <si>
    <t>r0220</t>
  </si>
  <si>
    <t>r0230</t>
  </si>
  <si>
    <t>r0231</t>
  </si>
  <si>
    <t>r0241</t>
  </si>
  <si>
    <t>r0270</t>
  </si>
  <si>
    <t>r0280</t>
  </si>
  <si>
    <t>r0290</t>
  </si>
  <si>
    <t>r0260</t>
  </si>
  <si>
    <t>r0287</t>
  </si>
  <si>
    <t>r0240</t>
  </si>
  <si>
    <t>r0250</t>
  </si>
  <si>
    <t>r0300</t>
  </si>
  <si>
    <t>r0310</t>
  </si>
  <si>
    <t>r0320</t>
  </si>
  <si>
    <t>r0330</t>
  </si>
  <si>
    <t>r0340</t>
  </si>
  <si>
    <t>r0350</t>
  </si>
  <si>
    <t>r0360</t>
  </si>
  <si>
    <t>r0355</t>
  </si>
  <si>
    <t>r0370</t>
  </si>
  <si>
    <t>r0380</t>
  </si>
  <si>
    <t>r0385</t>
  </si>
  <si>
    <t>r0390</t>
  </si>
  <si>
    <t>r0400</t>
  </si>
  <si>
    <t>r0410</t>
  </si>
  <si>
    <t>r0420</t>
  </si>
  <si>
    <t>r0425</t>
  </si>
  <si>
    <t>r0426</t>
  </si>
  <si>
    <t>r0427</t>
  </si>
  <si>
    <t>r0430</t>
  </si>
  <si>
    <t>r0435</t>
  </si>
  <si>
    <t>r0440</t>
  </si>
  <si>
    <t>r0450</t>
  </si>
  <si>
    <t>r0460</t>
  </si>
  <si>
    <t>r0481</t>
  </si>
  <si>
    <t>r0491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</si>
  <si>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</si>
  <si>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</si>
  <si>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</si>
  <si>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</si>
  <si>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</si>
  <si>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</si>
  <si>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</si>
  <si>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</si>
  <si>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</si>
  <si>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</si>
  <si>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</si>
  <si>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</si>
  <si>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</si>
  <si>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</si>
  <si>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</si>
  <si>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</si>
  <si>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</si>
  <si>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</si>
  <si>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</si>
  <si>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Нетни печалби или (-) загуби от преустановяване признаването на финансови активи и пасиви, които не се отчитат по справедлива стойност в печалбата или загубата</t>
  </si>
  <si>
    <t xml:space="preserve">Нетни печалби или (-) загуби от преустановяване признаването на нефинансови активи </t>
  </si>
  <si>
    <t>F14:F89</t>
  </si>
  <si>
    <t>CECB9790</t>
  </si>
  <si>
    <t>Централна кооперативна банка АД</t>
  </si>
  <si>
    <t>индивидуална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</si>
</sst>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.00_-;\-* #,##0.00_-;_-* \-??_-;_-@_-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8"/>
      <name val="Verdana"/>
      <family val="2"/>
    </font>
    <font>
      <sz val="8"/>
      <color indexed="55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55"/>
      <name val="Arial"/>
      <family val="2"/>
    </font>
    <font>
      <b/>
      <sz val="8"/>
      <color indexed="55"/>
      <name val="Arial"/>
      <family val="2"/>
    </font>
    <font>
      <sz val="9"/>
      <color indexed="55"/>
      <name val="Arial"/>
      <family val="2"/>
    </font>
    <font>
      <b/>
      <u val="single"/>
      <sz val="8"/>
      <color indexed="55"/>
      <name val="Arial"/>
      <family val="2"/>
    </font>
    <font>
      <b/>
      <sz val="10"/>
      <color indexed="18"/>
      <name val="Arial"/>
      <family val="2"/>
    </font>
    <font>
      <sz val="10"/>
      <color indexed="8"/>
      <name val="Calibri"/>
      <family val="2"/>
    </font>
    <font>
      <sz val="11"/>
      <color rgb="FF9C57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8"/>
      <color theme="0" tint="-0.2499700039625167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 tint="-0.24997000396251678"/>
      <name val="Arial"/>
      <family val="2"/>
    </font>
    <font>
      <b/>
      <u val="single"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  <font>
      <b/>
      <sz val="10"/>
      <color theme="4" tint="-0.49996998906135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</borders>
  <cellStyleXfs count="2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61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0">
      <alignment/>
      <protection/>
    </xf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204" applyFont="1">
      <alignment/>
      <protection/>
    </xf>
    <xf numFmtId="0" fontId="42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41" fillId="27" borderId="0" xfId="0" applyFont="1" applyFill="1" applyAlignment="1">
      <alignment horizontal="left" vertical="center" wrapText="1"/>
    </xf>
    <xf numFmtId="0" fontId="0" fillId="27" borderId="17" xfId="0" applyFont="1" applyFill="1" applyBorder="1" applyAlignment="1">
      <alignment horizontal="center" textRotation="90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1" fillId="27" borderId="7" xfId="204" applyFont="1" applyFill="1" applyBorder="1" applyAlignment="1">
      <alignment horizontal="center" vertical="center" wrapText="1"/>
      <protection/>
    </xf>
    <xf numFmtId="0" fontId="0" fillId="0" borderId="19" xfId="204" applyFont="1" applyBorder="1" applyAlignment="1">
      <alignment horizontal="left" vertical="center" wrapText="1"/>
      <protection/>
    </xf>
    <xf numFmtId="0" fontId="41" fillId="27" borderId="20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left" vertical="center"/>
    </xf>
    <xf numFmtId="0" fontId="42" fillId="27" borderId="18" xfId="0" applyFont="1" applyFill="1" applyBorder="1" applyAlignment="1">
      <alignment horizontal="center" textRotation="90" wrapText="1"/>
    </xf>
    <xf numFmtId="0" fontId="42" fillId="27" borderId="17" xfId="0" applyFont="1" applyFill="1" applyBorder="1" applyAlignment="1">
      <alignment horizontal="center" textRotation="90" wrapText="1"/>
    </xf>
    <xf numFmtId="0" fontId="41" fillId="27" borderId="7" xfId="204" applyFont="1" applyFill="1" applyBorder="1" applyAlignment="1">
      <alignment vertical="center"/>
      <protection/>
    </xf>
    <xf numFmtId="0" fontId="41" fillId="27" borderId="7" xfId="204" applyFont="1" applyFill="1" applyBorder="1">
      <alignment/>
      <protection/>
    </xf>
    <xf numFmtId="0" fontId="0" fillId="0" borderId="21" xfId="204" applyFont="1" applyBorder="1" applyAlignment="1">
      <alignment horizontal="center" vertical="center"/>
      <protection/>
    </xf>
    <xf numFmtId="0" fontId="41" fillId="0" borderId="17" xfId="204" applyFont="1" applyBorder="1" applyAlignment="1">
      <alignment horizontal="left" vertical="center"/>
      <protection/>
    </xf>
    <xf numFmtId="0" fontId="0" fillId="0" borderId="17" xfId="204" applyFont="1" applyBorder="1" applyAlignment="1">
      <alignment horizontal="center" vertical="center"/>
      <protection/>
    </xf>
    <xf numFmtId="0" fontId="0" fillId="0" borderId="17" xfId="204" applyFont="1" applyBorder="1" applyAlignment="1">
      <alignment horizontal="left" vertical="center"/>
      <protection/>
    </xf>
    <xf numFmtId="0" fontId="41" fillId="0" borderId="19" xfId="204" applyFont="1" applyBorder="1" applyAlignment="1">
      <alignment horizontal="left" vertical="center"/>
      <protection/>
    </xf>
    <xf numFmtId="0" fontId="0" fillId="0" borderId="17" xfId="204" applyFont="1" applyBorder="1" applyAlignment="1">
      <alignment horizontal="left" vertical="center" wrapText="1"/>
      <protection/>
    </xf>
    <xf numFmtId="0" fontId="0" fillId="0" borderId="19" xfId="204" applyFont="1" applyBorder="1" applyAlignment="1">
      <alignment horizontal="left" vertical="center"/>
      <protection/>
    </xf>
    <xf numFmtId="0" fontId="0" fillId="0" borderId="0" xfId="204" applyFont="1" applyAlignment="1">
      <alignment horizontal="left" vertical="center"/>
      <protection/>
    </xf>
    <xf numFmtId="0" fontId="0" fillId="27" borderId="7" xfId="204" applyFont="1" applyFill="1" applyBorder="1" applyAlignment="1">
      <alignment horizontal="center" vertical="center"/>
      <protection/>
    </xf>
    <xf numFmtId="0" fontId="41" fillId="0" borderId="0" xfId="204" applyFont="1" applyAlignment="1">
      <alignment horizontal="left" vertical="center"/>
      <protection/>
    </xf>
    <xf numFmtId="0" fontId="0" fillId="0" borderId="18" xfId="204" applyFont="1" applyBorder="1" applyAlignment="1">
      <alignment horizontal="center" vertical="center"/>
      <protection/>
    </xf>
    <xf numFmtId="0" fontId="41" fillId="0" borderId="20" xfId="204" applyFont="1" applyBorder="1" applyAlignment="1">
      <alignment horizontal="left" vertical="center"/>
      <protection/>
    </xf>
    <xf numFmtId="0" fontId="41" fillId="27" borderId="7" xfId="205" applyFont="1" applyFill="1" applyBorder="1" applyAlignment="1">
      <alignment horizontal="center" vertical="center" wrapText="1"/>
      <protection/>
    </xf>
    <xf numFmtId="0" fontId="0" fillId="0" borderId="0" xfId="204" applyFont="1" applyAlignment="1">
      <alignment horizontal="center" vertical="center"/>
      <protection/>
    </xf>
    <xf numFmtId="0" fontId="41" fillId="0" borderId="0" xfId="204" applyFont="1" applyAlignment="1">
      <alignment horizontal="center" vertical="center"/>
      <protection/>
    </xf>
    <xf numFmtId="0" fontId="0" fillId="0" borderId="22" xfId="204" applyFont="1" applyBorder="1" applyAlignment="1">
      <alignment horizontal="left" vertical="center"/>
      <protection/>
    </xf>
    <xf numFmtId="0" fontId="43" fillId="27" borderId="21" xfId="0" applyFont="1" applyFill="1" applyBorder="1" applyAlignment="1">
      <alignment horizontal="center" wrapText="1"/>
    </xf>
    <xf numFmtId="0" fontId="68" fillId="26" borderId="0" xfId="202" applyFont="1" applyFill="1" applyAlignment="1">
      <alignment vertical="center"/>
      <protection/>
    </xf>
    <xf numFmtId="0" fontId="69" fillId="26" borderId="0" xfId="159" applyFont="1" applyFill="1" applyBorder="1" applyAlignment="1">
      <alignment/>
    </xf>
    <xf numFmtId="0" fontId="70" fillId="0" borderId="0" xfId="204" applyFont="1" applyAlignment="1">
      <alignment horizontal="left" vertical="center"/>
      <protection/>
    </xf>
    <xf numFmtId="0" fontId="51" fillId="28" borderId="13" xfId="0" applyFont="1" applyFill="1" applyBorder="1" applyAlignment="1">
      <alignment wrapText="1"/>
    </xf>
    <xf numFmtId="0" fontId="52" fillId="29" borderId="13" xfId="0" applyFont="1" applyFill="1" applyBorder="1" applyAlignment="1">
      <alignment horizontal="left"/>
    </xf>
    <xf numFmtId="0" fontId="32" fillId="28" borderId="13" xfId="0" applyFont="1" applyFill="1" applyBorder="1" applyAlignment="1">
      <alignment horizontal="left"/>
    </xf>
    <xf numFmtId="0" fontId="32" fillId="0" borderId="0" xfId="204" applyFont="1" applyAlignment="1">
      <alignment horizontal="left" vertical="center"/>
      <protection/>
    </xf>
    <xf numFmtId="14" fontId="52" fillId="29" borderId="13" xfId="0" applyNumberFormat="1" applyFont="1" applyFill="1" applyBorder="1" applyAlignment="1">
      <alignment horizontal="left"/>
    </xf>
    <xf numFmtId="49" fontId="32" fillId="28" borderId="0" xfId="231" applyNumberFormat="1" applyFont="1" applyFill="1" applyAlignment="1">
      <alignment horizontal="center" vertical="center"/>
      <protection/>
    </xf>
    <xf numFmtId="49" fontId="52" fillId="29" borderId="13" xfId="0" applyNumberFormat="1" applyFont="1" applyFill="1" applyBorder="1" applyAlignment="1">
      <alignment horizontal="left"/>
    </xf>
    <xf numFmtId="0" fontId="32" fillId="28" borderId="23" xfId="252" applyFont="1" applyFill="1" applyBorder="1" applyAlignment="1">
      <alignment horizontal="left" vertical="top" wrapText="1"/>
      <protection/>
    </xf>
    <xf numFmtId="0" fontId="32" fillId="28" borderId="23" xfId="252" applyFont="1" applyFill="1" applyBorder="1" applyAlignment="1">
      <alignment horizontal="left" vertical="top"/>
      <protection/>
    </xf>
    <xf numFmtId="0" fontId="32" fillId="28" borderId="0" xfId="252" applyFont="1" applyFill="1" applyAlignment="1">
      <alignment horizontal="left" vertical="top"/>
      <protection/>
    </xf>
    <xf numFmtId="0" fontId="32" fillId="0" borderId="0" xfId="0" applyFont="1" applyAlignment="1">
      <alignment/>
    </xf>
    <xf numFmtId="0" fontId="51" fillId="28" borderId="13" xfId="0" applyFont="1" applyFill="1" applyBorder="1" applyAlignment="1">
      <alignment horizontal="right" wrapText="1"/>
    </xf>
    <xf numFmtId="0" fontId="51" fillId="28" borderId="13" xfId="0" applyFont="1" applyFill="1" applyBorder="1" applyAlignment="1">
      <alignment horizontal="left"/>
    </xf>
    <xf numFmtId="0" fontId="51" fillId="28" borderId="13" xfId="0" applyFont="1" applyFill="1" applyBorder="1" applyAlignment="1">
      <alignment horizontal="left" wrapText="1"/>
    </xf>
    <xf numFmtId="0" fontId="32" fillId="0" borderId="0" xfId="204" applyFont="1">
      <alignment/>
      <protection/>
    </xf>
    <xf numFmtId="0" fontId="32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32" fillId="0" borderId="0" xfId="0" applyFont="1" applyAlignment="1">
      <alignment horizontal="center"/>
    </xf>
    <xf numFmtId="0" fontId="53" fillId="28" borderId="13" xfId="0" applyFont="1" applyFill="1" applyBorder="1" applyAlignment="1">
      <alignment wrapText="1"/>
    </xf>
    <xf numFmtId="0" fontId="54" fillId="28" borderId="23" xfId="252" applyFont="1" applyFill="1" applyBorder="1" applyAlignment="1">
      <alignment horizontal="left" vertical="top" wrapText="1"/>
      <protection/>
    </xf>
    <xf numFmtId="0" fontId="41" fillId="27" borderId="7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vertical="center" wrapText="1"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27" borderId="21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1" fillId="27" borderId="26" xfId="0" applyFont="1" applyFill="1" applyBorder="1" applyAlignment="1">
      <alignment horizontal="center" vertical="center" wrapText="1"/>
    </xf>
    <xf numFmtId="0" fontId="41" fillId="27" borderId="14" xfId="0" applyFont="1" applyFill="1" applyBorder="1" applyAlignment="1">
      <alignment horizontal="left" vertical="center" wrapText="1"/>
    </xf>
    <xf numFmtId="0" fontId="41" fillId="27" borderId="22" xfId="0" applyFont="1" applyFill="1" applyBorder="1" applyAlignment="1">
      <alignment horizontal="left" vertical="center" wrapText="1"/>
    </xf>
    <xf numFmtId="0" fontId="41" fillId="27" borderId="21" xfId="0" applyFont="1" applyFill="1" applyBorder="1" applyAlignment="1">
      <alignment horizontal="center" vertical="center" wrapText="1"/>
    </xf>
    <xf numFmtId="0" fontId="42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 quotePrefix="1">
      <alignment horizontal="center" vertical="center" wrapText="1"/>
    </xf>
    <xf numFmtId="0" fontId="41" fillId="28" borderId="27" xfId="0" applyFont="1" applyFill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 indent="1"/>
    </xf>
    <xf numFmtId="0" fontId="42" fillId="0" borderId="28" xfId="0" applyFont="1" applyBorder="1" applyAlignment="1">
      <alignment horizontal="left" vertical="center" wrapText="1"/>
    </xf>
    <xf numFmtId="0" fontId="0" fillId="28" borderId="29" xfId="0" applyFont="1" applyFill="1" applyBorder="1" applyAlignment="1">
      <alignment horizontal="left" vertical="center" wrapText="1" indent="1"/>
    </xf>
    <xf numFmtId="0" fontId="42" fillId="0" borderId="24" xfId="0" applyFont="1" applyBorder="1" applyAlignment="1">
      <alignment horizontal="left" vertical="center" wrapText="1"/>
    </xf>
    <xf numFmtId="0" fontId="0" fillId="28" borderId="17" xfId="0" applyFont="1" applyFill="1" applyBorder="1" applyAlignment="1">
      <alignment horizontal="center" vertical="center" wrapText="1"/>
    </xf>
    <xf numFmtId="0" fontId="0" fillId="28" borderId="29" xfId="0" applyFont="1" applyFill="1" applyBorder="1" applyAlignment="1">
      <alignment horizontal="center" vertical="center" wrapText="1"/>
    </xf>
    <xf numFmtId="0" fontId="41" fillId="28" borderId="24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28" borderId="24" xfId="0" applyFont="1" applyFill="1" applyBorder="1" applyAlignment="1">
      <alignment horizontal="left" vertical="center" wrapText="1" indent="1"/>
    </xf>
    <xf numFmtId="0" fontId="41" fillId="0" borderId="2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 indent="1"/>
    </xf>
    <xf numFmtId="0" fontId="0" fillId="28" borderId="24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center" vertical="center" wrapText="1"/>
    </xf>
    <xf numFmtId="0" fontId="41" fillId="28" borderId="29" xfId="0" applyFont="1" applyFill="1" applyBorder="1" applyAlignment="1">
      <alignment horizontal="left" vertical="center" wrapText="1"/>
    </xf>
    <xf numFmtId="0" fontId="41" fillId="0" borderId="7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42" fillId="0" borderId="24" xfId="204" applyFont="1" applyBorder="1" applyAlignment="1">
      <alignment horizontal="left" vertical="center" wrapText="1"/>
      <protection/>
    </xf>
    <xf numFmtId="0" fontId="42" fillId="0" borderId="30" xfId="0" applyFont="1" applyBorder="1" applyAlignment="1">
      <alignment horizontal="left" vertical="center" wrapText="1"/>
    </xf>
    <xf numFmtId="0" fontId="41" fillId="28" borderId="24" xfId="0" applyFont="1" applyFill="1" applyBorder="1" applyAlignment="1">
      <alignment vertical="center" wrapText="1"/>
    </xf>
    <xf numFmtId="0" fontId="41" fillId="28" borderId="28" xfId="0" applyFont="1" applyFill="1" applyBorder="1" applyAlignment="1">
      <alignment horizontal="left" vertical="center" wrapText="1"/>
    </xf>
    <xf numFmtId="0" fontId="0" fillId="27" borderId="22" xfId="0" applyFont="1" applyFill="1" applyBorder="1" applyAlignment="1" quotePrefix="1">
      <alignment horizontal="center" vertical="center" wrapText="1"/>
    </xf>
    <xf numFmtId="0" fontId="42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2" fillId="28" borderId="24" xfId="0" applyFont="1" applyFill="1" applyBorder="1" applyAlignment="1">
      <alignment horizontal="left" vertical="center" wrapText="1" indent="2"/>
    </xf>
    <xf numFmtId="0" fontId="41" fillId="0" borderId="24" xfId="0" applyFont="1" applyBorder="1" applyAlignment="1">
      <alignment vertical="center" wrapText="1"/>
    </xf>
    <xf numFmtId="0" fontId="41" fillId="0" borderId="7" xfId="0" applyFont="1" applyBorder="1" applyAlignment="1">
      <alignment vertical="center" wrapText="1"/>
    </xf>
    <xf numFmtId="0" fontId="42" fillId="0" borderId="24" xfId="0" applyFont="1" applyBorder="1" applyAlignment="1">
      <alignment horizontal="left" vertical="center" wrapText="1" indent="2"/>
    </xf>
    <xf numFmtId="0" fontId="41" fillId="0" borderId="27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justify" vertical="center" wrapText="1"/>
    </xf>
    <xf numFmtId="0" fontId="0" fillId="28" borderId="24" xfId="0" applyFont="1" applyFill="1" applyBorder="1" applyAlignment="1">
      <alignment horizontal="left" vertical="center" wrapText="1"/>
    </xf>
    <xf numFmtId="0" fontId="47" fillId="0" borderId="24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28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28" borderId="30" xfId="0" applyFont="1" applyFill="1" applyBorder="1" applyAlignment="1">
      <alignment horizontal="center" vertical="center" wrapText="1"/>
    </xf>
    <xf numFmtId="0" fontId="0" fillId="28" borderId="30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left" vertical="center" wrapText="1" indent="4"/>
    </xf>
    <xf numFmtId="0" fontId="0" fillId="28" borderId="28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41" fillId="0" borderId="29" xfId="0" applyFont="1" applyBorder="1" applyAlignment="1">
      <alignment horizontal="left" vertical="center" wrapText="1"/>
    </xf>
    <xf numFmtId="0" fontId="68" fillId="0" borderId="0" xfId="0" applyFont="1" applyAlignment="1">
      <alignment shrinkToFit="1"/>
    </xf>
    <xf numFmtId="0" fontId="68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73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74" fillId="26" borderId="0" xfId="202" applyFont="1" applyFill="1" applyAlignment="1">
      <alignment vertical="center"/>
      <protection/>
    </xf>
    <xf numFmtId="0" fontId="73" fillId="26" borderId="0" xfId="159" applyFont="1" applyFill="1" applyBorder="1" applyAlignment="1">
      <alignment/>
    </xf>
    <xf numFmtId="3" fontId="41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28" borderId="28" xfId="0" applyNumberFormat="1" applyFont="1" applyFill="1" applyBorder="1" applyAlignment="1">
      <alignment/>
    </xf>
    <xf numFmtId="3" fontId="41" fillId="0" borderId="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41" fillId="0" borderId="24" xfId="0" applyNumberFormat="1" applyFont="1" applyBorder="1" applyAlignment="1">
      <alignment/>
    </xf>
    <xf numFmtId="3" fontId="75" fillId="0" borderId="28" xfId="0" applyNumberFormat="1" applyFont="1" applyBorder="1" applyAlignment="1">
      <alignment/>
    </xf>
    <xf numFmtId="3" fontId="41" fillId="0" borderId="27" xfId="0" applyNumberFormat="1" applyFont="1" applyBorder="1" applyAlignment="1">
      <alignment/>
    </xf>
    <xf numFmtId="3" fontId="41" fillId="28" borderId="30" xfId="0" applyNumberFormat="1" applyFont="1" applyFill="1" applyBorder="1" applyAlignment="1">
      <alignment/>
    </xf>
    <xf numFmtId="3" fontId="0" fillId="28" borderId="24" xfId="0" applyNumberFormat="1" applyFont="1" applyFill="1" applyBorder="1" applyAlignment="1">
      <alignment/>
    </xf>
    <xf numFmtId="3" fontId="0" fillId="28" borderId="30" xfId="0" applyNumberFormat="1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43" fillId="29" borderId="7" xfId="0" applyFont="1" applyFill="1" applyBorder="1" applyAlignment="1">
      <alignment horizontal="left"/>
    </xf>
    <xf numFmtId="0" fontId="0" fillId="28" borderId="7" xfId="0" applyFont="1" applyFill="1" applyBorder="1" applyAlignment="1">
      <alignment horizontal="left"/>
    </xf>
    <xf numFmtId="14" fontId="43" fillId="29" borderId="7" xfId="0" applyNumberFormat="1" applyFont="1" applyFill="1" applyBorder="1" applyAlignment="1">
      <alignment horizontal="left"/>
    </xf>
    <xf numFmtId="49" fontId="52" fillId="29" borderId="7" xfId="0" applyNumberFormat="1" applyFont="1" applyFill="1" applyBorder="1" applyAlignment="1">
      <alignment horizontal="left"/>
    </xf>
    <xf numFmtId="49" fontId="0" fillId="0" borderId="17" xfId="204" applyNumberFormat="1" applyFont="1" applyBorder="1" applyAlignment="1">
      <alignment horizontal="center" vertical="center"/>
      <protection/>
    </xf>
    <xf numFmtId="0" fontId="41" fillId="28" borderId="24" xfId="0" applyFont="1" applyFill="1" applyBorder="1" applyAlignment="1">
      <alignment horizontal="justify" vertical="center" wrapText="1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41" fillId="27" borderId="8" xfId="204" applyFont="1" applyFill="1" applyBorder="1" applyAlignment="1">
      <alignment horizontal="center" vertical="center"/>
      <protection/>
    </xf>
    <xf numFmtId="0" fontId="41" fillId="27" borderId="23" xfId="204" applyFont="1" applyFill="1" applyBorder="1" applyAlignment="1">
      <alignment horizontal="center" vertical="center"/>
      <protection/>
    </xf>
    <xf numFmtId="0" fontId="41" fillId="27" borderId="26" xfId="204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2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6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11" xfId="199"/>
    <cellStyle name="Normal 12" xfId="200"/>
    <cellStyle name="Normal 13" xfId="201"/>
    <cellStyle name="Normal 2" xfId="202"/>
    <cellStyle name="Normal 2 2" xfId="203"/>
    <cellStyle name="Normal 2 2 2" xfId="204"/>
    <cellStyle name="Normal 2 2 2 2" xfId="205"/>
    <cellStyle name="Normal 2 2 3" xfId="206"/>
    <cellStyle name="Normal 2 2 3 2" xfId="207"/>
    <cellStyle name="Normal 2 2_COREP GL04rev3" xfId="208"/>
    <cellStyle name="Normal 2 3" xfId="209"/>
    <cellStyle name="Normal 2 5" xfId="210"/>
    <cellStyle name="Normal 2 5 2" xfId="211"/>
    <cellStyle name="Normal 2 5 2 2" xfId="212"/>
    <cellStyle name="Normal 2 5 2 2 2" xfId="213"/>
    <cellStyle name="Normal 2_~0149226" xfId="214"/>
    <cellStyle name="Normal 3" xfId="215"/>
    <cellStyle name="Normal 3 2" xfId="216"/>
    <cellStyle name="Normal 3 2 2" xfId="217"/>
    <cellStyle name="Normal 3 3" xfId="218"/>
    <cellStyle name="Normal 3 4" xfId="219"/>
    <cellStyle name="Normal 3 5" xfId="220"/>
    <cellStyle name="Normal 3 6" xfId="221"/>
    <cellStyle name="Normal 3_~1520012" xfId="222"/>
    <cellStyle name="Normal 4" xfId="223"/>
    <cellStyle name="Normal 4 2" xfId="224"/>
    <cellStyle name="Normal 5" xfId="225"/>
    <cellStyle name="Normal 5 2" xfId="226"/>
    <cellStyle name="Normal 5_20130128_ITS on reporting_Annex I_CA" xfId="227"/>
    <cellStyle name="Normal 6" xfId="228"/>
    <cellStyle name="Normal 7" xfId="229"/>
    <cellStyle name="Normal 7 2" xfId="230"/>
    <cellStyle name="Normal 8" xfId="231"/>
    <cellStyle name="Normal 8 2" xfId="232"/>
    <cellStyle name="Normal 9" xfId="233"/>
    <cellStyle name="Notas" xfId="234"/>
    <cellStyle name="Note" xfId="235"/>
    <cellStyle name="Note 2" xfId="236"/>
    <cellStyle name="optionalExposure" xfId="237"/>
    <cellStyle name="Összesen" xfId="238"/>
    <cellStyle name="Output" xfId="239"/>
    <cellStyle name="Output 2" xfId="240"/>
    <cellStyle name="Percent" xfId="241"/>
    <cellStyle name="Porcentual 2" xfId="242"/>
    <cellStyle name="Porcentual 2 2" xfId="243"/>
    <cellStyle name="Prozent 2" xfId="244"/>
    <cellStyle name="Rossz" xfId="245"/>
    <cellStyle name="Salida" xfId="246"/>
    <cellStyle name="Semleges" xfId="247"/>
    <cellStyle name="showExposure" xfId="248"/>
    <cellStyle name="Standard 2" xfId="249"/>
    <cellStyle name="Standard 3" xfId="250"/>
    <cellStyle name="Standard 3 2" xfId="251"/>
    <cellStyle name="Standard 4" xfId="252"/>
    <cellStyle name="Standard_20100129_1559 Jentsch_COREP ON 20100129 COREP preliminary proposal_CR SA" xfId="253"/>
    <cellStyle name="Számítás" xfId="254"/>
    <cellStyle name="Texto de advertencia" xfId="255"/>
    <cellStyle name="Texto explicativo" xfId="256"/>
    <cellStyle name="Title" xfId="257"/>
    <cellStyle name="Title 2" xfId="258"/>
    <cellStyle name="Titolo" xfId="259"/>
    <cellStyle name="Título" xfId="260"/>
    <cellStyle name="Título 1" xfId="261"/>
    <cellStyle name="Título 2" xfId="262"/>
    <cellStyle name="Título 3" xfId="263"/>
    <cellStyle name="Título_20091015 DE_Proposed amendments to CR SEC_MKR" xfId="264"/>
    <cellStyle name="Total" xfId="265"/>
    <cellStyle name="Total 2" xfId="266"/>
    <cellStyle name="Warning Text" xfId="267"/>
    <cellStyle name="Warning Text 2" xfId="268"/>
    <cellStyle name="Нормален 2" xfId="2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0" workbookViewId="0" topLeftCell="A1">
      <selection activeCell="C4" sqref="C4"/>
    </sheetView>
  </sheetViews>
  <sheetFormatPr defaultColWidth="5.140625" defaultRowHeight="18" customHeight="1"/>
  <cols>
    <col min="1" max="1" width="1.421875" style="36" customWidth="1"/>
    <col min="2" max="2" width="12.140625" style="36" customWidth="1"/>
    <col min="3" max="3" width="12.57421875" style="42" customWidth="1"/>
    <col min="4" max="4" width="132.00390625" style="36" customWidth="1"/>
    <col min="5" max="5" width="11.7109375" style="36" customWidth="1"/>
    <col min="6" max="16384" width="5.140625" style="36" customWidth="1"/>
  </cols>
  <sheetData>
    <row r="1" spans="2:4" s="48" customFormat="1" ht="18" customHeight="1">
      <c r="B1" s="46" t="s">
        <v>595</v>
      </c>
      <c r="C1" s="47"/>
      <c r="D1" s="47"/>
    </row>
    <row r="2" spans="2:4" s="52" customFormat="1" ht="12.75">
      <c r="B2" s="49" t="s">
        <v>70</v>
      </c>
      <c r="C2" s="182" t="s">
        <v>686</v>
      </c>
      <c r="D2" s="183" t="s">
        <v>687</v>
      </c>
    </row>
    <row r="3" spans="2:4" s="52" customFormat="1" ht="22.5">
      <c r="B3" s="49" t="s">
        <v>71</v>
      </c>
      <c r="C3" s="184">
        <v>45199</v>
      </c>
      <c r="D3" s="54"/>
    </row>
    <row r="4" spans="2:4" s="52" customFormat="1" ht="22.5">
      <c r="B4" s="49" t="s">
        <v>72</v>
      </c>
      <c r="C4" s="185" t="s">
        <v>688</v>
      </c>
      <c r="D4"/>
    </row>
    <row r="5" spans="2:4" s="52" customFormat="1" ht="22.5">
      <c r="B5" s="56" t="s">
        <v>73</v>
      </c>
      <c r="C5" s="57" t="s">
        <v>74</v>
      </c>
      <c r="D5" s="58"/>
    </row>
    <row r="6" ht="6.75" customHeight="1"/>
    <row r="7" spans="2:3" s="38" customFormat="1" ht="17.25" customHeight="1">
      <c r="B7" s="38" t="s">
        <v>448</v>
      </c>
      <c r="C7" s="43"/>
    </row>
    <row r="8" ht="6.75" customHeight="1"/>
    <row r="9" spans="2:5" ht="18" customHeight="1">
      <c r="B9" s="190" t="s">
        <v>356</v>
      </c>
      <c r="C9" s="191"/>
      <c r="D9" s="192"/>
      <c r="E9" s="44"/>
    </row>
    <row r="10" spans="2:5" ht="40.5" customHeight="1">
      <c r="B10" s="20" t="s">
        <v>357</v>
      </c>
      <c r="C10" s="20" t="s">
        <v>358</v>
      </c>
      <c r="D10" s="27" t="s">
        <v>359</v>
      </c>
      <c r="E10" s="41" t="s">
        <v>447</v>
      </c>
    </row>
    <row r="11" spans="2:5" ht="12.75">
      <c r="B11" s="37"/>
      <c r="C11" s="37"/>
      <c r="D11" s="28" t="s">
        <v>360</v>
      </c>
      <c r="E11" s="37"/>
    </row>
    <row r="12" spans="2:5" ht="12.75">
      <c r="B12" s="29"/>
      <c r="C12" s="29"/>
      <c r="D12" s="30" t="s">
        <v>361</v>
      </c>
      <c r="E12" s="29"/>
    </row>
    <row r="13" spans="2:5" ht="12.75">
      <c r="B13" s="31" t="s">
        <v>362</v>
      </c>
      <c r="C13" s="31" t="s">
        <v>363</v>
      </c>
      <c r="D13" s="32" t="s">
        <v>364</v>
      </c>
      <c r="E13" s="31" t="s">
        <v>286</v>
      </c>
    </row>
    <row r="14" spans="2:5" ht="12.75">
      <c r="B14" s="31" t="s">
        <v>365</v>
      </c>
      <c r="C14" s="31" t="s">
        <v>366</v>
      </c>
      <c r="D14" s="32" t="s">
        <v>367</v>
      </c>
      <c r="E14" s="31" t="s">
        <v>287</v>
      </c>
    </row>
    <row r="15" spans="2:5" ht="12.75">
      <c r="B15" s="31" t="s">
        <v>368</v>
      </c>
      <c r="C15" s="31" t="s">
        <v>369</v>
      </c>
      <c r="D15" s="32" t="s">
        <v>0</v>
      </c>
      <c r="E15" s="31" t="s">
        <v>288</v>
      </c>
    </row>
    <row r="16" spans="2:5" ht="12.75">
      <c r="B16" s="31">
        <v>2</v>
      </c>
      <c r="C16" s="31" t="s">
        <v>370</v>
      </c>
      <c r="D16" s="30" t="s">
        <v>371</v>
      </c>
      <c r="E16" s="31" t="s">
        <v>289</v>
      </c>
    </row>
    <row r="17" spans="2:5" ht="12.75">
      <c r="B17" s="31">
        <v>3</v>
      </c>
      <c r="C17" s="31" t="s">
        <v>372</v>
      </c>
      <c r="D17" s="33" t="s">
        <v>373</v>
      </c>
      <c r="E17" s="31" t="s">
        <v>290</v>
      </c>
    </row>
    <row r="18" spans="2:5" ht="12.75">
      <c r="B18" s="31"/>
      <c r="C18" s="31"/>
      <c r="D18" s="30" t="s">
        <v>374</v>
      </c>
      <c r="E18" s="31"/>
    </row>
    <row r="19" spans="2:5" ht="12.75">
      <c r="B19" s="31">
        <v>4.1</v>
      </c>
      <c r="C19" s="31" t="s">
        <v>375</v>
      </c>
      <c r="D19" s="32" t="s">
        <v>376</v>
      </c>
      <c r="E19" s="31" t="s">
        <v>291</v>
      </c>
    </row>
    <row r="20" spans="2:5" ht="25.5">
      <c r="B20" s="31" t="s">
        <v>377</v>
      </c>
      <c r="C20" s="31" t="s">
        <v>378</v>
      </c>
      <c r="D20" s="34" t="s">
        <v>379</v>
      </c>
      <c r="E20" s="31" t="s">
        <v>292</v>
      </c>
    </row>
    <row r="21" spans="2:5" ht="25.5">
      <c r="B21" s="31" t="s">
        <v>380</v>
      </c>
      <c r="C21" s="31" t="s">
        <v>381</v>
      </c>
      <c r="D21" s="34" t="s">
        <v>382</v>
      </c>
      <c r="E21" s="31" t="s">
        <v>293</v>
      </c>
    </row>
    <row r="22" spans="2:5" ht="25.5">
      <c r="B22" s="31" t="s">
        <v>383</v>
      </c>
      <c r="C22" s="31" t="s">
        <v>384</v>
      </c>
      <c r="D22" s="34" t="s">
        <v>385</v>
      </c>
      <c r="E22" s="31" t="s">
        <v>294</v>
      </c>
    </row>
    <row r="23" spans="2:5" ht="12.75">
      <c r="B23" s="31" t="s">
        <v>386</v>
      </c>
      <c r="C23" s="31" t="s">
        <v>387</v>
      </c>
      <c r="D23" s="34" t="s">
        <v>388</v>
      </c>
      <c r="E23" s="31" t="s">
        <v>295</v>
      </c>
    </row>
    <row r="24" spans="2:5" ht="12.75">
      <c r="B24" s="31">
        <v>4.5</v>
      </c>
      <c r="C24" s="31" t="s">
        <v>389</v>
      </c>
      <c r="D24" s="35" t="s">
        <v>390</v>
      </c>
      <c r="E24" s="31" t="s">
        <v>296</v>
      </c>
    </row>
    <row r="25" spans="2:5" ht="12.75">
      <c r="B25" s="31"/>
      <c r="C25" s="31"/>
      <c r="D25" s="33" t="s">
        <v>1</v>
      </c>
      <c r="E25" s="31"/>
    </row>
    <row r="26" spans="2:5" ht="12.75">
      <c r="B26" s="31">
        <v>5.1</v>
      </c>
      <c r="C26" s="31" t="s">
        <v>391</v>
      </c>
      <c r="D26" s="35" t="s">
        <v>4</v>
      </c>
      <c r="E26" s="31" t="s">
        <v>297</v>
      </c>
    </row>
    <row r="27" spans="2:5" ht="12.75">
      <c r="B27" s="31"/>
      <c r="C27" s="31"/>
      <c r="D27" s="33" t="s">
        <v>2</v>
      </c>
      <c r="E27" s="31"/>
    </row>
    <row r="28" spans="2:5" ht="12.75">
      <c r="B28" s="31">
        <v>6.1</v>
      </c>
      <c r="C28" s="31" t="s">
        <v>392</v>
      </c>
      <c r="D28" s="32" t="s">
        <v>3</v>
      </c>
      <c r="E28" s="31" t="s">
        <v>298</v>
      </c>
    </row>
    <row r="29" spans="2:5" ht="12.75">
      <c r="B29" s="31"/>
      <c r="C29" s="31" t="s">
        <v>393</v>
      </c>
      <c r="D29" s="30" t="s">
        <v>394</v>
      </c>
      <c r="E29" s="31" t="s">
        <v>446</v>
      </c>
    </row>
    <row r="30" spans="2:5" ht="12.75">
      <c r="B30" s="31">
        <v>7.1</v>
      </c>
      <c r="C30" s="31" t="s">
        <v>395</v>
      </c>
      <c r="D30" s="32" t="s">
        <v>396</v>
      </c>
      <c r="E30" s="31" t="s">
        <v>299</v>
      </c>
    </row>
    <row r="31" spans="2:5" s="38" customFormat="1" ht="12.75">
      <c r="B31" s="31"/>
      <c r="C31" s="31"/>
      <c r="D31" s="30" t="s">
        <v>397</v>
      </c>
      <c r="E31" s="31"/>
    </row>
    <row r="32" spans="2:5" s="38" customFormat="1" ht="12.75">
      <c r="B32" s="31">
        <v>8.1</v>
      </c>
      <c r="C32" s="31" t="s">
        <v>398</v>
      </c>
      <c r="D32" s="32" t="s">
        <v>399</v>
      </c>
      <c r="E32" s="31" t="s">
        <v>300</v>
      </c>
    </row>
    <row r="33" spans="2:5" s="38" customFormat="1" ht="12.75">
      <c r="B33" s="31">
        <v>8.2</v>
      </c>
      <c r="C33" s="31" t="s">
        <v>400</v>
      </c>
      <c r="D33" s="32" t="s">
        <v>401</v>
      </c>
      <c r="E33" s="31" t="s">
        <v>301</v>
      </c>
    </row>
    <row r="34" spans="2:5" ht="12.75">
      <c r="B34" s="31"/>
      <c r="C34" s="31"/>
      <c r="D34" s="30" t="s">
        <v>449</v>
      </c>
      <c r="E34" s="31"/>
    </row>
    <row r="35" spans="2:5" ht="12.75">
      <c r="B35" s="31" t="s">
        <v>402</v>
      </c>
      <c r="C35" s="31" t="s">
        <v>403</v>
      </c>
      <c r="D35" s="32" t="s">
        <v>5</v>
      </c>
      <c r="E35" s="31" t="s">
        <v>302</v>
      </c>
    </row>
    <row r="36" spans="2:5" ht="12.75">
      <c r="B36" s="31">
        <v>9.2</v>
      </c>
      <c r="C36" s="31" t="s">
        <v>404</v>
      </c>
      <c r="D36" s="32" t="s">
        <v>6</v>
      </c>
      <c r="E36" s="31" t="s">
        <v>303</v>
      </c>
    </row>
    <row r="37" spans="2:5" ht="12.75">
      <c r="B37" s="31">
        <v>10</v>
      </c>
      <c r="C37" s="31" t="s">
        <v>405</v>
      </c>
      <c r="D37" s="30" t="s">
        <v>406</v>
      </c>
      <c r="E37" s="31" t="s">
        <v>304</v>
      </c>
    </row>
    <row r="38" spans="2:5" ht="12.75">
      <c r="B38" s="31"/>
      <c r="C38" s="31"/>
      <c r="D38" s="30" t="s">
        <v>276</v>
      </c>
      <c r="E38" s="31"/>
    </row>
    <row r="39" spans="2:5" ht="12.75">
      <c r="B39" s="31">
        <v>11.1</v>
      </c>
      <c r="C39" s="31" t="s">
        <v>407</v>
      </c>
      <c r="D39" s="35" t="s">
        <v>408</v>
      </c>
      <c r="E39" s="31" t="s">
        <v>305</v>
      </c>
    </row>
    <row r="40" spans="2:5" ht="12.75">
      <c r="B40" s="31">
        <v>11.3</v>
      </c>
      <c r="C40" s="31" t="s">
        <v>409</v>
      </c>
      <c r="D40" s="32" t="s">
        <v>410</v>
      </c>
      <c r="E40" s="31" t="s">
        <v>306</v>
      </c>
    </row>
    <row r="41" spans="2:5" ht="12.75">
      <c r="B41" s="31">
        <v>11.4</v>
      </c>
      <c r="C41" s="31" t="s">
        <v>411</v>
      </c>
      <c r="D41" s="35" t="s">
        <v>412</v>
      </c>
      <c r="E41" s="31" t="s">
        <v>307</v>
      </c>
    </row>
    <row r="42" spans="2:5" ht="12.75">
      <c r="B42" s="31"/>
      <c r="C42" s="36"/>
      <c r="D42" s="30" t="s">
        <v>7</v>
      </c>
      <c r="E42" s="35"/>
    </row>
    <row r="43" spans="2:5" ht="12.75">
      <c r="B43" s="31">
        <v>12.1</v>
      </c>
      <c r="C43" s="31" t="s">
        <v>413</v>
      </c>
      <c r="D43" s="35" t="s">
        <v>7</v>
      </c>
      <c r="E43" s="31" t="s">
        <v>308</v>
      </c>
    </row>
    <row r="44" spans="2:5" ht="12.75">
      <c r="B44" s="31">
        <v>12.2</v>
      </c>
      <c r="C44" s="31" t="s">
        <v>414</v>
      </c>
      <c r="D44" s="35" t="s">
        <v>415</v>
      </c>
      <c r="E44" s="31" t="s">
        <v>309</v>
      </c>
    </row>
    <row r="45" spans="2:5" ht="12.75">
      <c r="B45" s="31"/>
      <c r="C45" s="31"/>
      <c r="D45" s="33" t="s">
        <v>416</v>
      </c>
      <c r="E45" s="31"/>
    </row>
    <row r="46" spans="2:5" ht="12.75">
      <c r="B46" s="31">
        <v>13.1</v>
      </c>
      <c r="C46" s="31" t="s">
        <v>417</v>
      </c>
      <c r="D46" s="35" t="s">
        <v>450</v>
      </c>
      <c r="E46" s="31" t="s">
        <v>310</v>
      </c>
    </row>
    <row r="47" spans="2:5" ht="12.75">
      <c r="B47" s="186" t="s">
        <v>493</v>
      </c>
      <c r="C47" s="31" t="s">
        <v>492</v>
      </c>
      <c r="D47" s="35" t="s">
        <v>418</v>
      </c>
      <c r="E47" s="31" t="s">
        <v>505</v>
      </c>
    </row>
    <row r="48" spans="2:5" ht="12.75">
      <c r="B48" s="186" t="s">
        <v>494</v>
      </c>
      <c r="C48" s="31" t="s">
        <v>495</v>
      </c>
      <c r="D48" s="35" t="s">
        <v>496</v>
      </c>
      <c r="E48" s="31" t="s">
        <v>506</v>
      </c>
    </row>
    <row r="49" spans="2:5" ht="12.75">
      <c r="B49" s="31">
        <v>14</v>
      </c>
      <c r="C49" s="31" t="s">
        <v>419</v>
      </c>
      <c r="D49" s="30" t="s">
        <v>420</v>
      </c>
      <c r="E49" s="31" t="s">
        <v>311</v>
      </c>
    </row>
    <row r="50" spans="2:5" ht="12.75">
      <c r="B50" s="31">
        <v>15</v>
      </c>
      <c r="C50" s="31" t="s">
        <v>421</v>
      </c>
      <c r="D50" s="30" t="s">
        <v>422</v>
      </c>
      <c r="E50" s="31" t="s">
        <v>312</v>
      </c>
    </row>
    <row r="51" spans="2:5" ht="12.75">
      <c r="B51" s="31"/>
      <c r="C51" s="31"/>
      <c r="D51" s="33" t="s">
        <v>423</v>
      </c>
      <c r="E51" s="31"/>
    </row>
    <row r="52" spans="2:5" ht="12.75">
      <c r="B52" s="31">
        <v>16.1</v>
      </c>
      <c r="C52" s="31" t="s">
        <v>424</v>
      </c>
      <c r="D52" s="32" t="s">
        <v>425</v>
      </c>
      <c r="E52" s="31" t="s">
        <v>313</v>
      </c>
    </row>
    <row r="53" spans="2:5" ht="25.5">
      <c r="B53" s="31">
        <v>16.2</v>
      </c>
      <c r="C53" s="31" t="s">
        <v>426</v>
      </c>
      <c r="D53" s="34" t="s">
        <v>427</v>
      </c>
      <c r="E53" s="31" t="s">
        <v>314</v>
      </c>
    </row>
    <row r="54" spans="2:5" ht="12.75">
      <c r="B54" s="31">
        <v>16.3</v>
      </c>
      <c r="C54" s="31" t="s">
        <v>428</v>
      </c>
      <c r="D54" s="32" t="s">
        <v>451</v>
      </c>
      <c r="E54" s="31" t="s">
        <v>315</v>
      </c>
    </row>
    <row r="55" spans="2:5" ht="12.75">
      <c r="B55" s="31">
        <v>16.4</v>
      </c>
      <c r="C55" s="31" t="s">
        <v>429</v>
      </c>
      <c r="D55" s="32" t="s">
        <v>452</v>
      </c>
      <c r="E55" s="31" t="s">
        <v>316</v>
      </c>
    </row>
    <row r="56" spans="2:5" ht="12.75">
      <c r="B56" s="31" t="s">
        <v>430</v>
      </c>
      <c r="C56" s="31" t="s">
        <v>431</v>
      </c>
      <c r="D56" s="32" t="s">
        <v>8</v>
      </c>
      <c r="E56" s="31" t="s">
        <v>317</v>
      </c>
    </row>
    <row r="57" spans="2:5" ht="12.75">
      <c r="B57" s="31">
        <v>16.5</v>
      </c>
      <c r="C57" s="31" t="s">
        <v>432</v>
      </c>
      <c r="D57" s="32" t="s">
        <v>433</v>
      </c>
      <c r="E57" s="31" t="s">
        <v>318</v>
      </c>
    </row>
    <row r="58" spans="2:5" ht="12.75">
      <c r="B58" s="31">
        <v>16.6</v>
      </c>
      <c r="C58" s="31" t="s">
        <v>434</v>
      </c>
      <c r="D58" s="32" t="s">
        <v>435</v>
      </c>
      <c r="E58" s="31" t="s">
        <v>319</v>
      </c>
    </row>
    <row r="59" spans="2:5" ht="12.75">
      <c r="B59" s="31">
        <v>16.7</v>
      </c>
      <c r="C59" s="31" t="s">
        <v>436</v>
      </c>
      <c r="D59" s="32" t="s">
        <v>437</v>
      </c>
      <c r="E59" s="31" t="s">
        <v>320</v>
      </c>
    </row>
    <row r="60" spans="2:5" ht="12.75">
      <c r="B60" s="31"/>
      <c r="C60" s="31"/>
      <c r="D60" s="33" t="s">
        <v>438</v>
      </c>
      <c r="E60" s="31"/>
    </row>
    <row r="61" spans="2:5" ht="12.75">
      <c r="B61" s="31">
        <v>17.1</v>
      </c>
      <c r="C61" s="31" t="s">
        <v>439</v>
      </c>
      <c r="D61" s="35" t="s">
        <v>440</v>
      </c>
      <c r="E61" s="31" t="s">
        <v>321</v>
      </c>
    </row>
    <row r="62" spans="2:5" ht="25.5">
      <c r="B62" s="31">
        <v>17.2</v>
      </c>
      <c r="C62" s="31" t="s">
        <v>441</v>
      </c>
      <c r="D62" s="21" t="s">
        <v>453</v>
      </c>
      <c r="E62" s="31" t="s">
        <v>322</v>
      </c>
    </row>
    <row r="63" spans="2:5" ht="12.75">
      <c r="B63" s="31">
        <v>17.3</v>
      </c>
      <c r="C63" s="31" t="s">
        <v>442</v>
      </c>
      <c r="D63" s="35" t="s">
        <v>454</v>
      </c>
      <c r="E63" s="31" t="s">
        <v>323</v>
      </c>
    </row>
    <row r="64" spans="2:5" ht="12.75">
      <c r="B64" s="31">
        <v>18</v>
      </c>
      <c r="C64" s="31" t="s">
        <v>443</v>
      </c>
      <c r="D64" s="35" t="s">
        <v>499</v>
      </c>
      <c r="E64" s="31" t="s">
        <v>502</v>
      </c>
    </row>
    <row r="65" spans="2:5" ht="12.75">
      <c r="B65" s="31">
        <v>18.1</v>
      </c>
      <c r="C65" s="31" t="s">
        <v>497</v>
      </c>
      <c r="D65" s="35" t="s">
        <v>500</v>
      </c>
      <c r="E65" s="31" t="s">
        <v>503</v>
      </c>
    </row>
    <row r="66" spans="2:5" ht="12.75">
      <c r="B66" s="31">
        <v>18.2</v>
      </c>
      <c r="C66" s="31" t="s">
        <v>498</v>
      </c>
      <c r="D66" s="35" t="s">
        <v>501</v>
      </c>
      <c r="E66" s="31" t="s">
        <v>504</v>
      </c>
    </row>
    <row r="67" spans="2:5" ht="12.75">
      <c r="B67" s="39">
        <v>19</v>
      </c>
      <c r="C67" s="39" t="s">
        <v>444</v>
      </c>
      <c r="D67" s="40" t="s">
        <v>445</v>
      </c>
      <c r="E67" s="39" t="s">
        <v>324</v>
      </c>
    </row>
    <row r="68" spans="1:4" ht="12.75">
      <c r="A68" s="5"/>
      <c r="B68" s="5"/>
      <c r="D68" s="38"/>
    </row>
  </sheetData>
  <sheetProtection/>
  <mergeCells count="1">
    <mergeCell ref="B9:D9"/>
  </mergeCells>
  <dataValidations count="1">
    <dataValidation type="list" allowBlank="1" showInputMessage="1" showErrorMessage="1" sqref="C4">
      <formula1>"индивидуална,консолидирана"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9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6"/>
  <sheetViews>
    <sheetView tabSelected="1" zoomScale="70" zoomScaleNormal="70" zoomScalePageLayoutView="0" workbookViewId="0" topLeftCell="A1">
      <selection activeCell="G17" sqref="G17"/>
    </sheetView>
  </sheetViews>
  <sheetFormatPr defaultColWidth="9.140625" defaultRowHeight="12.75"/>
  <cols>
    <col min="1" max="1" width="2.7109375" style="154" customWidth="1"/>
    <col min="2" max="2" width="12.28125" style="4" customWidth="1"/>
    <col min="3" max="3" width="60.28125" style="1" customWidth="1"/>
    <col min="4" max="4" width="25.57421875" style="2" customWidth="1"/>
    <col min="5" max="5" width="14.140625" style="2" customWidth="1"/>
    <col min="6" max="6" width="19.00390625" style="3" customWidth="1"/>
    <col min="7" max="16384" width="9.140625" style="1" customWidth="1"/>
  </cols>
  <sheetData>
    <row r="1" spans="1:6" s="155" customFormat="1" ht="12">
      <c r="A1" s="154" t="s">
        <v>283</v>
      </c>
      <c r="B1" s="166" t="s">
        <v>595</v>
      </c>
      <c r="C1" s="167"/>
      <c r="D1" s="167"/>
      <c r="E1" s="156"/>
      <c r="F1" s="165"/>
    </row>
    <row r="2" spans="1:6" s="59" customFormat="1" ht="12">
      <c r="A2" s="154"/>
      <c r="B2" s="70" t="s">
        <v>70</v>
      </c>
      <c r="C2" s="50" t="str">
        <f>Index!C2</f>
        <v>CECB9790</v>
      </c>
      <c r="D2" s="51" t="str">
        <f>Index!D2</f>
        <v>Централна кооперативна банка АД</v>
      </c>
      <c r="E2" s="68"/>
      <c r="F2" s="69"/>
    </row>
    <row r="3" spans="1:6" s="59" customFormat="1" ht="24">
      <c r="A3" s="154"/>
      <c r="B3" s="70" t="s">
        <v>71</v>
      </c>
      <c r="C3" s="53">
        <f>Index!C3</f>
        <v>45199</v>
      </c>
      <c r="D3" s="54"/>
      <c r="E3" s="68"/>
      <c r="F3" s="69"/>
    </row>
    <row r="4" spans="1:6" s="59" customFormat="1" ht="24">
      <c r="A4" s="154"/>
      <c r="B4" s="70" t="s">
        <v>72</v>
      </c>
      <c r="C4" s="55" t="str">
        <f>Index!C4</f>
        <v>индивидуална</v>
      </c>
      <c r="D4" s="54"/>
      <c r="E4" s="68"/>
      <c r="F4" s="69"/>
    </row>
    <row r="5" spans="1:6" s="59" customFormat="1" ht="24">
      <c r="A5" s="154"/>
      <c r="B5" s="71" t="s">
        <v>73</v>
      </c>
      <c r="C5" s="57" t="s">
        <v>74</v>
      </c>
      <c r="D5" s="60" t="s">
        <v>75</v>
      </c>
      <c r="E5" s="61" t="s">
        <v>325</v>
      </c>
      <c r="F5" s="63"/>
    </row>
    <row r="6" spans="2:5" ht="32.25" customHeight="1">
      <c r="B6" s="193" t="s">
        <v>78</v>
      </c>
      <c r="C6" s="194"/>
      <c r="D6" s="194"/>
      <c r="E6" s="194"/>
    </row>
    <row r="7" spans="1:6" s="155" customFormat="1" ht="11.25">
      <c r="A7" s="154">
        <v>6</v>
      </c>
      <c r="B7" s="165"/>
      <c r="D7" s="156"/>
      <c r="E7" s="156"/>
      <c r="F7" s="165" t="s">
        <v>596</v>
      </c>
    </row>
    <row r="8" spans="2:3" ht="12.75">
      <c r="B8" s="195" t="s">
        <v>79</v>
      </c>
      <c r="C8" s="194"/>
    </row>
    <row r="9" ht="12.75">
      <c r="B9" s="74"/>
    </row>
    <row r="10" ht="12.75">
      <c r="B10" s="74"/>
    </row>
    <row r="12" spans="2:6" ht="25.5">
      <c r="B12" s="75"/>
      <c r="C12" s="87"/>
      <c r="D12" s="83" t="s">
        <v>67</v>
      </c>
      <c r="E12" s="45" t="s">
        <v>80</v>
      </c>
      <c r="F12" s="72" t="s">
        <v>81</v>
      </c>
    </row>
    <row r="13" spans="2:6" ht="38.25">
      <c r="B13" s="76"/>
      <c r="C13" s="16"/>
      <c r="D13" s="84"/>
      <c r="E13" s="17"/>
      <c r="F13" s="90" t="s">
        <v>326</v>
      </c>
    </row>
    <row r="14" spans="2:6" ht="12.75">
      <c r="B14" s="77"/>
      <c r="C14" s="18"/>
      <c r="D14" s="85"/>
      <c r="E14" s="19"/>
      <c r="F14" s="91" t="s">
        <v>457</v>
      </c>
    </row>
    <row r="15" spans="1:6" ht="25.5">
      <c r="A15" s="154" t="s">
        <v>510</v>
      </c>
      <c r="B15" s="91" t="s">
        <v>457</v>
      </c>
      <c r="C15" s="92" t="s">
        <v>82</v>
      </c>
      <c r="D15" s="93" t="s">
        <v>83</v>
      </c>
      <c r="E15" s="94"/>
      <c r="F15" s="168">
        <f>SUM(F16:F18)</f>
        <v>1958176</v>
      </c>
    </row>
    <row r="16" spans="1:6" ht="25.5">
      <c r="A16" s="154" t="s">
        <v>511</v>
      </c>
      <c r="B16" s="91" t="s">
        <v>458</v>
      </c>
      <c r="C16" s="95" t="s">
        <v>84</v>
      </c>
      <c r="D16" s="96" t="s">
        <v>280</v>
      </c>
      <c r="E16" s="94"/>
      <c r="F16" s="169">
        <v>417210</v>
      </c>
    </row>
    <row r="17" spans="1:6" ht="25.5">
      <c r="A17" s="154" t="s">
        <v>512</v>
      </c>
      <c r="B17" s="91" t="s">
        <v>459</v>
      </c>
      <c r="C17" s="97" t="s">
        <v>85</v>
      </c>
      <c r="D17" s="98" t="s">
        <v>281</v>
      </c>
      <c r="E17" s="99"/>
      <c r="F17" s="169">
        <v>1501841</v>
      </c>
    </row>
    <row r="18" spans="1:6" ht="25.5">
      <c r="A18" s="154" t="s">
        <v>513</v>
      </c>
      <c r="B18" s="91" t="s">
        <v>460</v>
      </c>
      <c r="C18" s="97" t="s">
        <v>86</v>
      </c>
      <c r="D18" s="98" t="s">
        <v>282</v>
      </c>
      <c r="E18" s="100">
        <v>5</v>
      </c>
      <c r="F18" s="169">
        <v>39125</v>
      </c>
    </row>
    <row r="19" spans="1:6" ht="12.75">
      <c r="A19" s="154" t="s">
        <v>514</v>
      </c>
      <c r="B19" s="91" t="s">
        <v>461</v>
      </c>
      <c r="C19" s="101" t="s">
        <v>87</v>
      </c>
      <c r="D19" s="98" t="s">
        <v>88</v>
      </c>
      <c r="E19" s="102"/>
      <c r="F19" s="168">
        <f>SUM(F20:F23)</f>
        <v>26552</v>
      </c>
    </row>
    <row r="20" spans="1:6" ht="12.75">
      <c r="A20" s="154" t="s">
        <v>515</v>
      </c>
      <c r="B20" s="91" t="s">
        <v>462</v>
      </c>
      <c r="C20" s="103" t="s">
        <v>89</v>
      </c>
      <c r="D20" s="98" t="s">
        <v>88</v>
      </c>
      <c r="E20" s="102">
        <v>10</v>
      </c>
      <c r="F20" s="169">
        <v>106</v>
      </c>
    </row>
    <row r="21" spans="1:7" ht="12.75">
      <c r="A21" s="154" t="s">
        <v>516</v>
      </c>
      <c r="B21" s="91" t="s">
        <v>463</v>
      </c>
      <c r="C21" s="103" t="s">
        <v>90</v>
      </c>
      <c r="D21" s="98" t="s">
        <v>91</v>
      </c>
      <c r="E21" s="102">
        <v>4</v>
      </c>
      <c r="F21" s="169">
        <v>20943</v>
      </c>
      <c r="G21" s="181"/>
    </row>
    <row r="22" spans="1:6" ht="25.5">
      <c r="A22" s="154" t="s">
        <v>517</v>
      </c>
      <c r="B22" s="91" t="s">
        <v>464</v>
      </c>
      <c r="C22" s="103" t="s">
        <v>92</v>
      </c>
      <c r="D22" s="98" t="s">
        <v>277</v>
      </c>
      <c r="E22" s="102">
        <v>4</v>
      </c>
      <c r="F22" s="169">
        <v>5503</v>
      </c>
    </row>
    <row r="23" spans="1:6" ht="25.5">
      <c r="A23" s="154" t="s">
        <v>518</v>
      </c>
      <c r="B23" s="91" t="s">
        <v>466</v>
      </c>
      <c r="C23" s="103" t="s">
        <v>93</v>
      </c>
      <c r="D23" s="98" t="s">
        <v>278</v>
      </c>
      <c r="E23" s="102">
        <v>4</v>
      </c>
      <c r="F23" s="168">
        <v>0</v>
      </c>
    </row>
    <row r="24" spans="1:6" ht="38.25">
      <c r="A24" s="154" t="s">
        <v>602</v>
      </c>
      <c r="B24" s="91" t="s">
        <v>528</v>
      </c>
      <c r="C24" s="104" t="s">
        <v>11</v>
      </c>
      <c r="D24" s="98" t="s">
        <v>94</v>
      </c>
      <c r="E24" s="105">
        <v>4</v>
      </c>
      <c r="F24" s="168">
        <f>SUM(F25:F27)</f>
        <v>186653</v>
      </c>
    </row>
    <row r="25" spans="1:6" ht="12.75">
      <c r="A25" s="154" t="s">
        <v>603</v>
      </c>
      <c r="B25" s="91" t="s">
        <v>529</v>
      </c>
      <c r="C25" s="106" t="s">
        <v>90</v>
      </c>
      <c r="D25" s="98" t="s">
        <v>91</v>
      </c>
      <c r="E25" s="105">
        <v>4</v>
      </c>
      <c r="F25" s="169">
        <v>184199</v>
      </c>
    </row>
    <row r="26" spans="1:6" ht="25.5">
      <c r="A26" s="154" t="s">
        <v>604</v>
      </c>
      <c r="B26" s="91" t="s">
        <v>530</v>
      </c>
      <c r="C26" s="106" t="s">
        <v>92</v>
      </c>
      <c r="D26" s="98" t="s">
        <v>277</v>
      </c>
      <c r="E26" s="105">
        <v>4</v>
      </c>
      <c r="F26" s="169">
        <v>2454</v>
      </c>
    </row>
    <row r="27" spans="1:6" ht="25.5">
      <c r="A27" s="154" t="s">
        <v>605</v>
      </c>
      <c r="B27" s="91" t="s">
        <v>531</v>
      </c>
      <c r="C27" s="106" t="s">
        <v>93</v>
      </c>
      <c r="D27" s="98" t="s">
        <v>278</v>
      </c>
      <c r="E27" s="105">
        <v>4</v>
      </c>
      <c r="F27" s="168">
        <v>0</v>
      </c>
    </row>
    <row r="28" spans="1:6" ht="38.25">
      <c r="A28" s="154" t="s">
        <v>519</v>
      </c>
      <c r="B28" s="91" t="s">
        <v>467</v>
      </c>
      <c r="C28" s="104" t="s">
        <v>95</v>
      </c>
      <c r="D28" s="98" t="s">
        <v>96</v>
      </c>
      <c r="E28" s="107">
        <v>4</v>
      </c>
      <c r="F28" s="168">
        <f>SUM(F29:F30)</f>
        <v>0</v>
      </c>
    </row>
    <row r="29" spans="1:6" ht="25.5">
      <c r="A29" s="154" t="s">
        <v>521</v>
      </c>
      <c r="B29" s="91" t="s">
        <v>469</v>
      </c>
      <c r="C29" s="103" t="s">
        <v>92</v>
      </c>
      <c r="D29" s="98" t="s">
        <v>277</v>
      </c>
      <c r="E29" s="107">
        <v>4</v>
      </c>
      <c r="F29" s="168">
        <v>0</v>
      </c>
    </row>
    <row r="30" spans="1:6" ht="25.5">
      <c r="A30" s="154" t="s">
        <v>522</v>
      </c>
      <c r="B30" s="91" t="s">
        <v>470</v>
      </c>
      <c r="C30" s="103" t="s">
        <v>93</v>
      </c>
      <c r="D30" s="98" t="s">
        <v>278</v>
      </c>
      <c r="E30" s="107">
        <v>4</v>
      </c>
      <c r="F30" s="168">
        <v>0</v>
      </c>
    </row>
    <row r="31" spans="1:6" ht="25.5">
      <c r="A31" s="154" t="s">
        <v>619</v>
      </c>
      <c r="B31" s="91" t="s">
        <v>532</v>
      </c>
      <c r="C31" s="104" t="s">
        <v>9</v>
      </c>
      <c r="D31" s="98" t="s">
        <v>97</v>
      </c>
      <c r="E31" s="102">
        <v>4</v>
      </c>
      <c r="F31" s="168">
        <f>SUM(F32:F34)</f>
        <v>549972</v>
      </c>
    </row>
    <row r="32" spans="1:6" ht="12.75">
      <c r="A32" s="154" t="s">
        <v>620</v>
      </c>
      <c r="B32" s="91" t="s">
        <v>533</v>
      </c>
      <c r="C32" s="95" t="s">
        <v>90</v>
      </c>
      <c r="D32" s="98" t="s">
        <v>91</v>
      </c>
      <c r="E32" s="102">
        <v>4</v>
      </c>
      <c r="F32" s="169">
        <v>18990</v>
      </c>
    </row>
    <row r="33" spans="1:6" ht="25.5">
      <c r="A33" s="154" t="s">
        <v>621</v>
      </c>
      <c r="B33" s="91" t="s">
        <v>534</v>
      </c>
      <c r="C33" s="95" t="s">
        <v>92</v>
      </c>
      <c r="D33" s="98" t="s">
        <v>277</v>
      </c>
      <c r="E33" s="102">
        <v>4</v>
      </c>
      <c r="F33" s="169">
        <v>530982</v>
      </c>
    </row>
    <row r="34" spans="1:6" ht="25.5">
      <c r="A34" s="154" t="s">
        <v>622</v>
      </c>
      <c r="B34" s="91" t="s">
        <v>535</v>
      </c>
      <c r="C34" s="95" t="s">
        <v>93</v>
      </c>
      <c r="D34" s="98" t="s">
        <v>278</v>
      </c>
      <c r="E34" s="102">
        <v>4</v>
      </c>
      <c r="F34" s="168">
        <v>0</v>
      </c>
    </row>
    <row r="35" spans="1:6" ht="25.5">
      <c r="A35" s="154" t="s">
        <v>623</v>
      </c>
      <c r="B35" s="91" t="s">
        <v>536</v>
      </c>
      <c r="C35" s="104" t="s">
        <v>12</v>
      </c>
      <c r="D35" s="98" t="s">
        <v>98</v>
      </c>
      <c r="E35" s="102">
        <v>4</v>
      </c>
      <c r="F35" s="168">
        <f>SUM(F36:F38)</f>
        <v>5023905</v>
      </c>
    </row>
    <row r="36" spans="1:6" ht="25.5">
      <c r="A36" s="154" t="s">
        <v>624</v>
      </c>
      <c r="B36" s="91" t="s">
        <v>537</v>
      </c>
      <c r="C36" s="95" t="s">
        <v>92</v>
      </c>
      <c r="D36" s="98" t="s">
        <v>277</v>
      </c>
      <c r="E36" s="102">
        <v>4</v>
      </c>
      <c r="F36" s="169">
        <v>1521354</v>
      </c>
    </row>
    <row r="37" spans="1:6" ht="25.5">
      <c r="A37" s="154" t="s">
        <v>625</v>
      </c>
      <c r="B37" s="91" t="s">
        <v>538</v>
      </c>
      <c r="C37" s="95" t="s">
        <v>93</v>
      </c>
      <c r="D37" s="98" t="s">
        <v>278</v>
      </c>
      <c r="E37" s="102">
        <v>4</v>
      </c>
      <c r="F37" s="169">
        <v>3502551</v>
      </c>
    </row>
    <row r="38" spans="1:6" ht="38.25">
      <c r="A38" s="154" t="s">
        <v>637</v>
      </c>
      <c r="B38" s="91" t="s">
        <v>481</v>
      </c>
      <c r="C38" s="104" t="s">
        <v>99</v>
      </c>
      <c r="D38" s="98" t="s">
        <v>279</v>
      </c>
      <c r="E38" s="102">
        <v>11</v>
      </c>
      <c r="F38" s="168">
        <v>0</v>
      </c>
    </row>
    <row r="39" spans="1:6" ht="25.5">
      <c r="A39" s="154" t="s">
        <v>638</v>
      </c>
      <c r="B39" s="91" t="s">
        <v>482</v>
      </c>
      <c r="C39" s="101" t="s">
        <v>100</v>
      </c>
      <c r="D39" s="98" t="s">
        <v>101</v>
      </c>
      <c r="E39" s="102"/>
      <c r="F39" s="168">
        <v>0</v>
      </c>
    </row>
    <row r="40" spans="1:6" ht="51">
      <c r="A40" s="154" t="s">
        <v>635</v>
      </c>
      <c r="B40" s="91" t="s">
        <v>483</v>
      </c>
      <c r="C40" s="101" t="s">
        <v>327</v>
      </c>
      <c r="D40" s="98" t="s">
        <v>328</v>
      </c>
      <c r="E40" s="102">
        <v>40</v>
      </c>
      <c r="F40" s="168">
        <v>49416</v>
      </c>
    </row>
    <row r="41" spans="1:6" ht="12.75">
      <c r="A41" s="154" t="s">
        <v>632</v>
      </c>
      <c r="B41" s="91" t="s">
        <v>484</v>
      </c>
      <c r="C41" s="104" t="s">
        <v>102</v>
      </c>
      <c r="D41" s="108"/>
      <c r="E41" s="102"/>
      <c r="F41" s="168">
        <f>SUM(F42:F43)</f>
        <v>166875</v>
      </c>
    </row>
    <row r="42" spans="1:6" ht="51">
      <c r="A42" s="154" t="s">
        <v>633</v>
      </c>
      <c r="B42" s="91" t="s">
        <v>485</v>
      </c>
      <c r="C42" s="95" t="s">
        <v>103</v>
      </c>
      <c r="D42" s="98" t="s">
        <v>507</v>
      </c>
      <c r="E42" s="102" t="s">
        <v>104</v>
      </c>
      <c r="F42" s="170">
        <v>143378</v>
      </c>
    </row>
    <row r="43" spans="1:6" ht="51">
      <c r="A43" s="154" t="s">
        <v>634</v>
      </c>
      <c r="B43" s="91" t="s">
        <v>486</v>
      </c>
      <c r="C43" s="95" t="s">
        <v>105</v>
      </c>
      <c r="D43" s="98" t="s">
        <v>508</v>
      </c>
      <c r="E43" s="102" t="s">
        <v>104</v>
      </c>
      <c r="F43" s="170">
        <v>23497</v>
      </c>
    </row>
    <row r="44" spans="1:6" ht="51">
      <c r="A44" s="154" t="s">
        <v>639</v>
      </c>
      <c r="B44" s="91" t="s">
        <v>487</v>
      </c>
      <c r="C44" s="104" t="s">
        <v>106</v>
      </c>
      <c r="D44" s="98" t="s">
        <v>107</v>
      </c>
      <c r="E44" s="102"/>
      <c r="F44" s="168">
        <f>SUM(F45:F46)</f>
        <v>1731</v>
      </c>
    </row>
    <row r="45" spans="1:6" ht="46.5" customHeight="1">
      <c r="A45" s="154" t="s">
        <v>640</v>
      </c>
      <c r="B45" s="91" t="s">
        <v>488</v>
      </c>
      <c r="C45" s="95" t="s">
        <v>69</v>
      </c>
      <c r="D45" s="98" t="s">
        <v>108</v>
      </c>
      <c r="E45" s="109"/>
      <c r="F45" s="169">
        <v>0</v>
      </c>
    </row>
    <row r="46" spans="1:6" ht="38.25">
      <c r="A46" s="154" t="s">
        <v>641</v>
      </c>
      <c r="B46" s="91" t="s">
        <v>489</v>
      </c>
      <c r="C46" s="95" t="s">
        <v>109</v>
      </c>
      <c r="D46" s="98" t="s">
        <v>509</v>
      </c>
      <c r="E46" s="102" t="s">
        <v>104</v>
      </c>
      <c r="F46" s="169">
        <v>1731</v>
      </c>
    </row>
    <row r="47" spans="1:6" ht="25.5">
      <c r="A47" s="154" t="s">
        <v>642</v>
      </c>
      <c r="B47" s="91" t="s">
        <v>490</v>
      </c>
      <c r="C47" s="104" t="s">
        <v>110</v>
      </c>
      <c r="D47" s="98" t="s">
        <v>111</v>
      </c>
      <c r="E47" s="102"/>
      <c r="F47" s="168">
        <f>SUM(F48:F49)</f>
        <v>576</v>
      </c>
    </row>
    <row r="48" spans="1:6" ht="38.25">
      <c r="A48" s="154" t="s">
        <v>643</v>
      </c>
      <c r="B48" s="91" t="s">
        <v>491</v>
      </c>
      <c r="C48" s="95" t="s">
        <v>112</v>
      </c>
      <c r="D48" s="98" t="s">
        <v>113</v>
      </c>
      <c r="E48" s="102"/>
      <c r="F48" s="169">
        <v>6</v>
      </c>
    </row>
    <row r="49" spans="1:6" ht="63.75">
      <c r="A49" s="154" t="s">
        <v>644</v>
      </c>
      <c r="B49" s="91" t="s">
        <v>539</v>
      </c>
      <c r="C49" s="95" t="s">
        <v>114</v>
      </c>
      <c r="D49" s="98" t="s">
        <v>115</v>
      </c>
      <c r="E49" s="102"/>
      <c r="F49" s="169">
        <v>570</v>
      </c>
    </row>
    <row r="50" spans="1:6" ht="25.5">
      <c r="A50" s="154" t="s">
        <v>645</v>
      </c>
      <c r="B50" s="91" t="s">
        <v>540</v>
      </c>
      <c r="C50" s="104" t="s">
        <v>116</v>
      </c>
      <c r="D50" s="98" t="s">
        <v>41</v>
      </c>
      <c r="E50" s="102"/>
      <c r="F50" s="168">
        <v>21914</v>
      </c>
    </row>
    <row r="51" spans="1:6" ht="63.75">
      <c r="A51" s="154" t="s">
        <v>647</v>
      </c>
      <c r="B51" s="91" t="s">
        <v>541</v>
      </c>
      <c r="C51" s="110" t="s">
        <v>117</v>
      </c>
      <c r="D51" s="98" t="s">
        <v>42</v>
      </c>
      <c r="E51" s="102"/>
      <c r="F51" s="168">
        <v>31361</v>
      </c>
    </row>
    <row r="52" spans="1:6" ht="25.5">
      <c r="A52" s="154" t="s">
        <v>648</v>
      </c>
      <c r="B52" s="91" t="s">
        <v>542</v>
      </c>
      <c r="C52" s="111" t="s">
        <v>118</v>
      </c>
      <c r="D52" s="112" t="s">
        <v>119</v>
      </c>
      <c r="E52" s="113"/>
      <c r="F52" s="171">
        <f>F15+F19+F24+F31+F35+F40+F41+F44+F47+F50+F51+F28</f>
        <v>8017131</v>
      </c>
    </row>
    <row r="54" ht="12.75">
      <c r="F54" s="188"/>
    </row>
    <row r="56" ht="12.75">
      <c r="F56" s="188"/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3" r:id="rId1"/>
  <headerFooter>
    <oddHeader>&amp;CBG
Приложение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45"/>
  <sheetViews>
    <sheetView zoomScale="70" zoomScaleNormal="70" zoomScalePageLayoutView="0" workbookViewId="0" topLeftCell="A23">
      <selection activeCell="F16" sqref="F16"/>
    </sheetView>
  </sheetViews>
  <sheetFormatPr defaultColWidth="9.140625" defaultRowHeight="12.75"/>
  <cols>
    <col min="1" max="1" width="2.7109375" style="154" customWidth="1"/>
    <col min="2" max="2" width="12.28125" style="4" customWidth="1"/>
    <col min="3" max="3" width="78.00390625" style="1" customWidth="1"/>
    <col min="4" max="4" width="22.8515625" style="1" customWidth="1"/>
    <col min="5" max="5" width="13.7109375" style="13" customWidth="1"/>
    <col min="6" max="6" width="19.7109375" style="1" customWidth="1"/>
    <col min="7" max="16384" width="9.140625" style="1" customWidth="1"/>
  </cols>
  <sheetData>
    <row r="1" spans="1:5" s="155" customFormat="1" ht="12">
      <c r="A1" s="154" t="s">
        <v>284</v>
      </c>
      <c r="B1" s="166" t="s">
        <v>595</v>
      </c>
      <c r="C1" s="167"/>
      <c r="D1" s="167"/>
      <c r="E1" s="164"/>
    </row>
    <row r="2" spans="1:5" s="59" customFormat="1" ht="12">
      <c r="A2" s="154"/>
      <c r="B2" s="70" t="s">
        <v>70</v>
      </c>
      <c r="C2" s="50" t="str">
        <f>Index!C2</f>
        <v>CECB9790</v>
      </c>
      <c r="D2" s="51" t="str">
        <f>Index!D2</f>
        <v>Централна кооперативна банка АД</v>
      </c>
      <c r="E2" s="67"/>
    </row>
    <row r="3" spans="1:5" s="59" customFormat="1" ht="24">
      <c r="A3" s="154"/>
      <c r="B3" s="70" t="s">
        <v>71</v>
      </c>
      <c r="C3" s="53">
        <f>Index!C3</f>
        <v>45199</v>
      </c>
      <c r="D3" s="54"/>
      <c r="E3" s="67"/>
    </row>
    <row r="4" spans="1:5" s="59" customFormat="1" ht="24">
      <c r="A4" s="154"/>
      <c r="B4" s="70" t="s">
        <v>72</v>
      </c>
      <c r="C4" s="55" t="str">
        <f>Index!C4</f>
        <v>индивидуална</v>
      </c>
      <c r="D4" s="54"/>
      <c r="E4" s="67"/>
    </row>
    <row r="5" spans="1:6" s="59" customFormat="1" ht="24">
      <c r="A5" s="154"/>
      <c r="B5" s="71" t="s">
        <v>73</v>
      </c>
      <c r="C5" s="57" t="s">
        <v>74</v>
      </c>
      <c r="D5" s="60" t="s">
        <v>75</v>
      </c>
      <c r="E5" s="61" t="s">
        <v>76</v>
      </c>
      <c r="F5" s="62" t="s">
        <v>77</v>
      </c>
    </row>
    <row r="6" spans="2:4" ht="32.25" customHeight="1">
      <c r="B6" s="193" t="s">
        <v>351</v>
      </c>
      <c r="C6" s="194"/>
      <c r="D6" s="14"/>
    </row>
    <row r="7" spans="1:6" s="155" customFormat="1" ht="11.25">
      <c r="A7" s="154">
        <v>6</v>
      </c>
      <c r="B7" s="163"/>
      <c r="E7" s="164"/>
      <c r="F7" s="155" t="s">
        <v>596</v>
      </c>
    </row>
    <row r="8" spans="2:3" ht="12.75">
      <c r="B8" s="202" t="s">
        <v>120</v>
      </c>
      <c r="C8" s="194"/>
    </row>
    <row r="9" ht="12.75">
      <c r="B9" s="78"/>
    </row>
    <row r="10" ht="12.75">
      <c r="B10" s="78"/>
    </row>
    <row r="11" ht="12.75">
      <c r="C11" s="78"/>
    </row>
    <row r="12" spans="2:6" ht="25.5">
      <c r="B12" s="199"/>
      <c r="C12" s="196"/>
      <c r="D12" s="83" t="s">
        <v>67</v>
      </c>
      <c r="E12" s="45" t="s">
        <v>80</v>
      </c>
      <c r="F12" s="89" t="s">
        <v>81</v>
      </c>
    </row>
    <row r="13" spans="2:6" ht="25.5">
      <c r="B13" s="200"/>
      <c r="C13" s="197"/>
      <c r="D13" s="84"/>
      <c r="E13" s="26"/>
      <c r="F13" s="90" t="s">
        <v>326</v>
      </c>
    </row>
    <row r="14" spans="2:6" ht="12.75" customHeight="1">
      <c r="B14" s="201"/>
      <c r="C14" s="198"/>
      <c r="D14" s="85"/>
      <c r="E14" s="25"/>
      <c r="F14" s="91" t="s">
        <v>457</v>
      </c>
    </row>
    <row r="15" spans="1:6" ht="51">
      <c r="A15" s="154" t="s">
        <v>510</v>
      </c>
      <c r="B15" s="91" t="s">
        <v>457</v>
      </c>
      <c r="C15" s="122" t="s">
        <v>68</v>
      </c>
      <c r="D15" s="96" t="s">
        <v>121</v>
      </c>
      <c r="E15" s="94">
        <v>8</v>
      </c>
      <c r="F15" s="168">
        <f>SUM(F16:F20)</f>
        <v>1054</v>
      </c>
    </row>
    <row r="16" spans="1:6" ht="63.75">
      <c r="A16" s="154" t="s">
        <v>511</v>
      </c>
      <c r="B16" s="91" t="s">
        <v>458</v>
      </c>
      <c r="C16" s="103" t="s">
        <v>89</v>
      </c>
      <c r="D16" s="98" t="s">
        <v>122</v>
      </c>
      <c r="E16" s="102">
        <v>10</v>
      </c>
      <c r="F16" s="172">
        <v>1054</v>
      </c>
    </row>
    <row r="17" spans="1:6" ht="25.5">
      <c r="A17" s="154" t="s">
        <v>512</v>
      </c>
      <c r="B17" s="91" t="s">
        <v>459</v>
      </c>
      <c r="C17" s="103" t="s">
        <v>123</v>
      </c>
      <c r="D17" s="98" t="s">
        <v>124</v>
      </c>
      <c r="E17" s="102">
        <v>8</v>
      </c>
      <c r="F17" s="172">
        <v>0</v>
      </c>
    </row>
    <row r="18" spans="1:6" ht="63.75">
      <c r="A18" s="154" t="s">
        <v>513</v>
      </c>
      <c r="B18" s="91" t="s">
        <v>460</v>
      </c>
      <c r="C18" s="103" t="s">
        <v>125</v>
      </c>
      <c r="D18" s="98" t="s">
        <v>31</v>
      </c>
      <c r="E18" s="102">
        <v>8</v>
      </c>
      <c r="F18" s="172">
        <v>0</v>
      </c>
    </row>
    <row r="19" spans="1:6" ht="25.5">
      <c r="A19" s="154" t="s">
        <v>514</v>
      </c>
      <c r="B19" s="91" t="s">
        <v>461</v>
      </c>
      <c r="C19" s="103" t="s">
        <v>126</v>
      </c>
      <c r="D19" s="98" t="s">
        <v>32</v>
      </c>
      <c r="E19" s="102">
        <v>8</v>
      </c>
      <c r="F19" s="172">
        <v>0</v>
      </c>
    </row>
    <row r="20" spans="1:6" ht="25.5">
      <c r="A20" s="154" t="s">
        <v>515</v>
      </c>
      <c r="B20" s="91" t="s">
        <v>462</v>
      </c>
      <c r="C20" s="103" t="s">
        <v>127</v>
      </c>
      <c r="D20" s="98" t="s">
        <v>33</v>
      </c>
      <c r="E20" s="102">
        <v>8</v>
      </c>
      <c r="F20" s="172">
        <v>0</v>
      </c>
    </row>
    <row r="21" spans="1:6" ht="38.25">
      <c r="A21" s="154" t="s">
        <v>516</v>
      </c>
      <c r="B21" s="91" t="s">
        <v>463</v>
      </c>
      <c r="C21" s="101" t="s">
        <v>128</v>
      </c>
      <c r="D21" s="98" t="s">
        <v>129</v>
      </c>
      <c r="E21" s="102">
        <v>8</v>
      </c>
      <c r="F21" s="172">
        <f>SUM(F22:F24)</f>
        <v>0</v>
      </c>
    </row>
    <row r="22" spans="1:6" ht="63.75">
      <c r="A22" s="154" t="s">
        <v>517</v>
      </c>
      <c r="B22" s="91" t="s">
        <v>464</v>
      </c>
      <c r="C22" s="103" t="s">
        <v>125</v>
      </c>
      <c r="D22" s="98" t="s">
        <v>31</v>
      </c>
      <c r="E22" s="102">
        <v>8</v>
      </c>
      <c r="F22" s="172">
        <v>0</v>
      </c>
    </row>
    <row r="23" spans="1:6" ht="25.5">
      <c r="A23" s="154" t="s">
        <v>518</v>
      </c>
      <c r="B23" s="91" t="s">
        <v>466</v>
      </c>
      <c r="C23" s="103" t="s">
        <v>126</v>
      </c>
      <c r="D23" s="98" t="s">
        <v>32</v>
      </c>
      <c r="E23" s="102">
        <v>8</v>
      </c>
      <c r="F23" s="172">
        <v>0</v>
      </c>
    </row>
    <row r="24" spans="1:6" ht="25.5">
      <c r="A24" s="154" t="s">
        <v>519</v>
      </c>
      <c r="B24" s="91" t="s">
        <v>467</v>
      </c>
      <c r="C24" s="103" t="s">
        <v>127</v>
      </c>
      <c r="D24" s="98" t="s">
        <v>33</v>
      </c>
      <c r="E24" s="102">
        <v>8</v>
      </c>
      <c r="F24" s="172">
        <v>0</v>
      </c>
    </row>
    <row r="25" spans="1:6" ht="38.25">
      <c r="A25" s="154" t="s">
        <v>520</v>
      </c>
      <c r="B25" s="91" t="s">
        <v>468</v>
      </c>
      <c r="C25" s="101" t="s">
        <v>329</v>
      </c>
      <c r="D25" s="98" t="s">
        <v>130</v>
      </c>
      <c r="E25" s="102">
        <v>8</v>
      </c>
      <c r="F25" s="173">
        <f>SUM(F26:F28)</f>
        <v>7264641</v>
      </c>
    </row>
    <row r="26" spans="1:6" ht="63.75">
      <c r="A26" s="154" t="s">
        <v>521</v>
      </c>
      <c r="B26" s="91" t="s">
        <v>469</v>
      </c>
      <c r="C26" s="103" t="s">
        <v>125</v>
      </c>
      <c r="D26" s="98" t="s">
        <v>31</v>
      </c>
      <c r="E26" s="102">
        <v>8</v>
      </c>
      <c r="F26" s="172">
        <v>7199009</v>
      </c>
    </row>
    <row r="27" spans="1:6" ht="25.5">
      <c r="A27" s="154" t="s">
        <v>522</v>
      </c>
      <c r="B27" s="91" t="s">
        <v>470</v>
      </c>
      <c r="C27" s="103" t="s">
        <v>126</v>
      </c>
      <c r="D27" s="98" t="s">
        <v>32</v>
      </c>
      <c r="E27" s="102">
        <v>8</v>
      </c>
      <c r="F27" s="172">
        <v>25975</v>
      </c>
    </row>
    <row r="28" spans="1:6" ht="25.5">
      <c r="A28" s="154" t="s">
        <v>523</v>
      </c>
      <c r="B28" s="91" t="s">
        <v>471</v>
      </c>
      <c r="C28" s="103" t="s">
        <v>127</v>
      </c>
      <c r="D28" s="98" t="s">
        <v>33</v>
      </c>
      <c r="E28" s="102">
        <v>8</v>
      </c>
      <c r="F28" s="172">
        <v>39657</v>
      </c>
    </row>
    <row r="29" spans="1:6" ht="29.25" customHeight="1">
      <c r="A29" s="154" t="s">
        <v>524</v>
      </c>
      <c r="B29" s="91" t="s">
        <v>472</v>
      </c>
      <c r="C29" s="101" t="s">
        <v>99</v>
      </c>
      <c r="D29" s="98" t="s">
        <v>34</v>
      </c>
      <c r="E29" s="107">
        <v>11</v>
      </c>
      <c r="F29" s="172">
        <v>0</v>
      </c>
    </row>
    <row r="30" spans="1:6" ht="38.25">
      <c r="A30" s="154" t="s">
        <v>606</v>
      </c>
      <c r="B30" s="91" t="s">
        <v>473</v>
      </c>
      <c r="C30" s="101" t="s">
        <v>100</v>
      </c>
      <c r="D30" s="98" t="s">
        <v>131</v>
      </c>
      <c r="E30" s="107"/>
      <c r="F30" s="172">
        <v>0</v>
      </c>
    </row>
    <row r="31" spans="1:6" ht="38.25">
      <c r="A31" s="154" t="s">
        <v>607</v>
      </c>
      <c r="B31" s="91" t="s">
        <v>474</v>
      </c>
      <c r="C31" s="104" t="s">
        <v>132</v>
      </c>
      <c r="D31" s="98" t="s">
        <v>133</v>
      </c>
      <c r="E31" s="102">
        <v>43</v>
      </c>
      <c r="F31" s="172">
        <f>SUM(F32:F37)</f>
        <v>2042</v>
      </c>
    </row>
    <row r="32" spans="1:6" ht="63.75">
      <c r="A32" s="154" t="s">
        <v>608</v>
      </c>
      <c r="B32" s="91" t="s">
        <v>475</v>
      </c>
      <c r="C32" s="95" t="s">
        <v>134</v>
      </c>
      <c r="D32" s="98" t="s">
        <v>35</v>
      </c>
      <c r="E32" s="102">
        <v>43</v>
      </c>
      <c r="F32" s="172">
        <v>1616</v>
      </c>
    </row>
    <row r="33" spans="1:6" ht="63.75">
      <c r="A33" s="154" t="s">
        <v>609</v>
      </c>
      <c r="B33" s="91" t="s">
        <v>476</v>
      </c>
      <c r="C33" s="95" t="s">
        <v>135</v>
      </c>
      <c r="D33" s="98" t="s">
        <v>36</v>
      </c>
      <c r="E33" s="102">
        <v>43</v>
      </c>
      <c r="F33" s="172">
        <v>0</v>
      </c>
    </row>
    <row r="34" spans="1:6" ht="25.5">
      <c r="A34" s="154" t="s">
        <v>626</v>
      </c>
      <c r="B34" s="91" t="s">
        <v>477</v>
      </c>
      <c r="C34" s="95" t="s">
        <v>136</v>
      </c>
      <c r="D34" s="98" t="s">
        <v>137</v>
      </c>
      <c r="E34" s="102">
        <v>43</v>
      </c>
      <c r="F34" s="172">
        <v>0</v>
      </c>
    </row>
    <row r="35" spans="1:6" ht="25.5">
      <c r="A35" s="154" t="s">
        <v>627</v>
      </c>
      <c r="B35" s="91" t="s">
        <v>478</v>
      </c>
      <c r="C35" s="95" t="s">
        <v>138</v>
      </c>
      <c r="D35" s="98" t="s">
        <v>139</v>
      </c>
      <c r="E35" s="102">
        <v>43</v>
      </c>
      <c r="F35" s="172">
        <v>0</v>
      </c>
    </row>
    <row r="36" spans="1:6" ht="63.75">
      <c r="A36" s="154" t="s">
        <v>628</v>
      </c>
      <c r="B36" s="91" t="s">
        <v>479</v>
      </c>
      <c r="C36" s="95" t="s">
        <v>140</v>
      </c>
      <c r="D36" s="98" t="s">
        <v>37</v>
      </c>
      <c r="E36" s="102" t="s">
        <v>141</v>
      </c>
      <c r="F36" s="172">
        <v>426</v>
      </c>
    </row>
    <row r="37" spans="1:6" ht="25.5">
      <c r="A37" s="154" t="s">
        <v>629</v>
      </c>
      <c r="B37" s="91" t="s">
        <v>480</v>
      </c>
      <c r="C37" s="95" t="s">
        <v>142</v>
      </c>
      <c r="D37" s="98" t="s">
        <v>143</v>
      </c>
      <c r="E37" s="102">
        <v>43</v>
      </c>
      <c r="F37" s="172">
        <v>0</v>
      </c>
    </row>
    <row r="38" spans="1:6" ht="25.5">
      <c r="A38" s="154" t="s">
        <v>637</v>
      </c>
      <c r="B38" s="91" t="s">
        <v>481</v>
      </c>
      <c r="C38" s="104" t="s">
        <v>144</v>
      </c>
      <c r="D38" s="98" t="s">
        <v>111</v>
      </c>
      <c r="E38" s="102"/>
      <c r="F38" s="173">
        <f>F39+F40</f>
        <v>10262</v>
      </c>
    </row>
    <row r="39" spans="1:6" ht="38.25">
      <c r="A39" s="154" t="s">
        <v>638</v>
      </c>
      <c r="B39" s="91" t="s">
        <v>482</v>
      </c>
      <c r="C39" s="95" t="s">
        <v>145</v>
      </c>
      <c r="D39" s="98" t="s">
        <v>113</v>
      </c>
      <c r="E39" s="102"/>
      <c r="F39" s="172">
        <v>6580</v>
      </c>
    </row>
    <row r="40" spans="1:6" ht="63.75">
      <c r="A40" s="154" t="s">
        <v>635</v>
      </c>
      <c r="B40" s="91" t="s">
        <v>483</v>
      </c>
      <c r="C40" s="106" t="s">
        <v>146</v>
      </c>
      <c r="D40" s="98" t="s">
        <v>147</v>
      </c>
      <c r="E40" s="102"/>
      <c r="F40" s="172">
        <v>3682</v>
      </c>
    </row>
    <row r="41" spans="1:6" ht="63.75">
      <c r="A41" s="154" t="s">
        <v>632</v>
      </c>
      <c r="B41" s="91" t="s">
        <v>484</v>
      </c>
      <c r="C41" s="101" t="s">
        <v>330</v>
      </c>
      <c r="D41" s="98" t="s">
        <v>38</v>
      </c>
      <c r="E41" s="102"/>
      <c r="F41" s="173">
        <v>0</v>
      </c>
    </row>
    <row r="42" spans="1:6" ht="25.5">
      <c r="A42" s="154" t="s">
        <v>633</v>
      </c>
      <c r="B42" s="91" t="s">
        <v>485</v>
      </c>
      <c r="C42" s="110" t="s">
        <v>148</v>
      </c>
      <c r="D42" s="98" t="s">
        <v>39</v>
      </c>
      <c r="E42" s="105"/>
      <c r="F42" s="173">
        <v>9418</v>
      </c>
    </row>
    <row r="43" spans="1:6" ht="63.75">
      <c r="A43" s="154" t="s">
        <v>634</v>
      </c>
      <c r="B43" s="91" t="s">
        <v>486</v>
      </c>
      <c r="C43" s="153" t="s">
        <v>149</v>
      </c>
      <c r="D43" s="124" t="s">
        <v>40</v>
      </c>
      <c r="E43" s="105"/>
      <c r="F43" s="172">
        <v>0</v>
      </c>
    </row>
    <row r="44" spans="1:6" ht="25.5">
      <c r="A44" s="154" t="s">
        <v>639</v>
      </c>
      <c r="B44" s="91" t="s">
        <v>487</v>
      </c>
      <c r="C44" s="128" t="s">
        <v>150</v>
      </c>
      <c r="D44" s="112" t="s">
        <v>151</v>
      </c>
      <c r="E44" s="113"/>
      <c r="F44" s="171">
        <f>F15+F25+F38+F42+F31</f>
        <v>7287417</v>
      </c>
    </row>
    <row r="45" ht="12.75">
      <c r="B45" s="15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0" r:id="rId1"/>
  <headerFooter>
    <oddHeader>&amp;CBG
Приложение III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54"/>
  <sheetViews>
    <sheetView zoomScalePageLayoutView="0" workbookViewId="0" topLeftCell="A40">
      <selection activeCell="F55" sqref="F55"/>
    </sheetView>
  </sheetViews>
  <sheetFormatPr defaultColWidth="9.140625" defaultRowHeight="12.75"/>
  <cols>
    <col min="1" max="1" width="2.7109375" style="154" customWidth="1"/>
    <col min="2" max="2" width="12.28125" style="4" customWidth="1"/>
    <col min="3" max="3" width="64.00390625" style="81" customWidth="1"/>
    <col min="4" max="4" width="40.421875" style="1" customWidth="1"/>
    <col min="5" max="5" width="12.8515625" style="1" customWidth="1"/>
    <col min="6" max="6" width="17.140625" style="1" customWidth="1"/>
    <col min="7" max="7" width="9.140625" style="1" customWidth="1"/>
    <col min="8" max="8" width="12.421875" style="1" bestFit="1" customWidth="1"/>
    <col min="9" max="16384" width="9.140625" style="1" customWidth="1"/>
  </cols>
  <sheetData>
    <row r="1" spans="1:4" s="155" customFormat="1" ht="12">
      <c r="A1" s="154" t="s">
        <v>285</v>
      </c>
      <c r="B1" s="166" t="s">
        <v>595</v>
      </c>
      <c r="C1" s="167"/>
      <c r="D1" s="167"/>
    </row>
    <row r="2" spans="1:4" s="59" customFormat="1" ht="12">
      <c r="A2" s="154"/>
      <c r="B2" s="70" t="s">
        <v>70</v>
      </c>
      <c r="C2" s="50" t="str">
        <f>Index!C2</f>
        <v>CECB9790</v>
      </c>
      <c r="D2" s="51" t="str">
        <f>Index!D2</f>
        <v>Централна кооперативна банка АД</v>
      </c>
    </row>
    <row r="3" spans="1:4" s="59" customFormat="1" ht="24">
      <c r="A3" s="154"/>
      <c r="B3" s="70" t="s">
        <v>71</v>
      </c>
      <c r="C3" s="53">
        <f>Index!C3</f>
        <v>45199</v>
      </c>
      <c r="D3" s="54"/>
    </row>
    <row r="4" spans="1:4" s="59" customFormat="1" ht="24">
      <c r="A4" s="154"/>
      <c r="B4" s="70" t="s">
        <v>72</v>
      </c>
      <c r="C4" s="55" t="str">
        <f>Index!C4</f>
        <v>индивидуална</v>
      </c>
      <c r="D4" s="54"/>
    </row>
    <row r="5" spans="1:6" s="59" customFormat="1" ht="24">
      <c r="A5" s="154"/>
      <c r="B5" s="71" t="s">
        <v>73</v>
      </c>
      <c r="C5" s="57" t="s">
        <v>74</v>
      </c>
      <c r="D5" s="60" t="s">
        <v>75</v>
      </c>
      <c r="E5" s="61" t="s">
        <v>76</v>
      </c>
      <c r="F5" s="62" t="s">
        <v>77</v>
      </c>
    </row>
    <row r="6" spans="2:3" ht="32.25" customHeight="1">
      <c r="B6" s="203" t="s">
        <v>351</v>
      </c>
      <c r="C6" s="204"/>
    </row>
    <row r="7" spans="1:6" s="155" customFormat="1" ht="11.25">
      <c r="A7" s="154">
        <v>6</v>
      </c>
      <c r="B7" s="161"/>
      <c r="C7" s="162"/>
      <c r="F7" s="155" t="s">
        <v>596</v>
      </c>
    </row>
    <row r="8" spans="2:3" ht="12.75">
      <c r="B8" s="205" t="s">
        <v>152</v>
      </c>
      <c r="C8" s="206"/>
    </row>
    <row r="9" ht="12.75">
      <c r="B9" s="80"/>
    </row>
    <row r="10" ht="12.75">
      <c r="B10" s="80"/>
    </row>
    <row r="11" spans="3:4" ht="12.75">
      <c r="C11" s="24"/>
      <c r="D11" s="10"/>
    </row>
    <row r="12" spans="2:6" ht="55.5" customHeight="1">
      <c r="B12" s="11"/>
      <c r="C12" s="88"/>
      <c r="D12" s="83" t="s">
        <v>67</v>
      </c>
      <c r="E12" s="45" t="s">
        <v>80</v>
      </c>
      <c r="F12" s="89" t="s">
        <v>81</v>
      </c>
    </row>
    <row r="13" spans="2:6" ht="17.25" customHeight="1">
      <c r="B13" s="12"/>
      <c r="C13" s="22"/>
      <c r="D13" s="85"/>
      <c r="E13" s="25"/>
      <c r="F13" s="91" t="s">
        <v>457</v>
      </c>
    </row>
    <row r="14" spans="1:6" ht="25.5">
      <c r="A14" s="154" t="s">
        <v>510</v>
      </c>
      <c r="B14" s="91" t="s">
        <v>457</v>
      </c>
      <c r="C14" s="125" t="s">
        <v>153</v>
      </c>
      <c r="D14" s="117" t="s">
        <v>154</v>
      </c>
      <c r="E14" s="94">
        <v>46</v>
      </c>
      <c r="F14" s="168">
        <f>F15+F16</f>
        <v>127130</v>
      </c>
    </row>
    <row r="15" spans="1:6" ht="12.75">
      <c r="A15" s="154" t="s">
        <v>511</v>
      </c>
      <c r="B15" s="91" t="s">
        <v>458</v>
      </c>
      <c r="C15" s="95" t="s">
        <v>155</v>
      </c>
      <c r="D15" s="98" t="s">
        <v>156</v>
      </c>
      <c r="E15" s="94"/>
      <c r="F15" s="168">
        <v>127130</v>
      </c>
    </row>
    <row r="16" spans="1:6" ht="12.75">
      <c r="A16" s="154" t="s">
        <v>512</v>
      </c>
      <c r="B16" s="91" t="s">
        <v>459</v>
      </c>
      <c r="C16" s="95" t="s">
        <v>157</v>
      </c>
      <c r="D16" s="98" t="s">
        <v>15</v>
      </c>
      <c r="E16" s="102"/>
      <c r="F16" s="168">
        <v>0</v>
      </c>
    </row>
    <row r="17" spans="1:6" ht="25.5">
      <c r="A17" s="154" t="s">
        <v>513</v>
      </c>
      <c r="B17" s="91" t="s">
        <v>460</v>
      </c>
      <c r="C17" s="104" t="s">
        <v>158</v>
      </c>
      <c r="D17" s="98" t="s">
        <v>159</v>
      </c>
      <c r="E17" s="102">
        <v>46</v>
      </c>
      <c r="F17" s="168">
        <v>110470</v>
      </c>
    </row>
    <row r="18" spans="1:6" ht="12.75">
      <c r="A18" s="154" t="s">
        <v>514</v>
      </c>
      <c r="B18" s="91" t="s">
        <v>461</v>
      </c>
      <c r="C18" s="104" t="s">
        <v>352</v>
      </c>
      <c r="D18" s="98" t="s">
        <v>16</v>
      </c>
      <c r="E18" s="107">
        <v>46</v>
      </c>
      <c r="F18" s="168">
        <f>F19+F20</f>
        <v>0</v>
      </c>
    </row>
    <row r="19" spans="1:6" ht="25.5">
      <c r="A19" s="154" t="s">
        <v>515</v>
      </c>
      <c r="B19" s="91" t="s">
        <v>462</v>
      </c>
      <c r="C19" s="103" t="s">
        <v>160</v>
      </c>
      <c r="D19" s="98" t="s">
        <v>17</v>
      </c>
      <c r="E19" s="107"/>
      <c r="F19" s="168">
        <v>0</v>
      </c>
    </row>
    <row r="20" spans="1:6" ht="24.75" customHeight="1">
      <c r="A20" s="154" t="s">
        <v>516</v>
      </c>
      <c r="B20" s="91" t="s">
        <v>463</v>
      </c>
      <c r="C20" s="103" t="s">
        <v>161</v>
      </c>
      <c r="D20" s="98" t="s">
        <v>18</v>
      </c>
      <c r="E20" s="107"/>
      <c r="F20" s="168">
        <v>0</v>
      </c>
    </row>
    <row r="21" spans="1:6" ht="25.5">
      <c r="A21" s="154" t="s">
        <v>517</v>
      </c>
      <c r="B21" s="91" t="s">
        <v>464</v>
      </c>
      <c r="C21" s="101" t="s">
        <v>162</v>
      </c>
      <c r="D21" s="98" t="s">
        <v>19</v>
      </c>
      <c r="E21" s="107"/>
      <c r="F21" s="168">
        <v>0</v>
      </c>
    </row>
    <row r="22" spans="1:6" ht="12.75">
      <c r="A22" s="154" t="s">
        <v>518</v>
      </c>
      <c r="B22" s="91" t="s">
        <v>466</v>
      </c>
      <c r="C22" s="104" t="s">
        <v>163</v>
      </c>
      <c r="D22" s="98" t="s">
        <v>164</v>
      </c>
      <c r="E22" s="102">
        <v>46</v>
      </c>
      <c r="F22" s="168">
        <f>F23+F34</f>
        <v>30991</v>
      </c>
    </row>
    <row r="23" spans="1:6" ht="25.5">
      <c r="A23" s="154" t="s">
        <v>601</v>
      </c>
      <c r="B23" s="91" t="s">
        <v>543</v>
      </c>
      <c r="C23" s="95" t="s">
        <v>165</v>
      </c>
      <c r="D23" s="98" t="s">
        <v>166</v>
      </c>
      <c r="E23" s="102"/>
      <c r="F23" s="168">
        <f>F24+F25+F26+F27+F28+F29+F30+F33</f>
        <v>24030</v>
      </c>
    </row>
    <row r="24" spans="1:6" ht="12.75">
      <c r="A24" s="154" t="s">
        <v>519</v>
      </c>
      <c r="B24" s="91" t="s">
        <v>467</v>
      </c>
      <c r="C24" s="126" t="s">
        <v>102</v>
      </c>
      <c r="D24" s="98" t="s">
        <v>167</v>
      </c>
      <c r="E24" s="102"/>
      <c r="F24" s="168">
        <v>22182</v>
      </c>
    </row>
    <row r="25" spans="1:6" ht="12.75">
      <c r="A25" s="154" t="s">
        <v>520</v>
      </c>
      <c r="B25" s="91" t="s">
        <v>468</v>
      </c>
      <c r="C25" s="126" t="s">
        <v>106</v>
      </c>
      <c r="D25" s="98" t="s">
        <v>168</v>
      </c>
      <c r="E25" s="102"/>
      <c r="F25" s="168">
        <v>0</v>
      </c>
    </row>
    <row r="26" spans="1:6" ht="25.5">
      <c r="A26" s="154" t="s">
        <v>521</v>
      </c>
      <c r="B26" s="91" t="s">
        <v>469</v>
      </c>
      <c r="C26" s="126" t="s">
        <v>169</v>
      </c>
      <c r="D26" s="119" t="s">
        <v>170</v>
      </c>
      <c r="E26" s="107"/>
      <c r="F26" s="168">
        <v>-670</v>
      </c>
    </row>
    <row r="27" spans="1:6" ht="25.5">
      <c r="A27" s="154" t="s">
        <v>614</v>
      </c>
      <c r="B27" s="91" t="s">
        <v>544</v>
      </c>
      <c r="C27" s="129" t="s">
        <v>117</v>
      </c>
      <c r="D27" s="98" t="s">
        <v>171</v>
      </c>
      <c r="E27" s="102"/>
      <c r="F27" s="168">
        <v>0</v>
      </c>
    </row>
    <row r="28" spans="1:6" ht="25.5">
      <c r="A28" s="154" t="s">
        <v>615</v>
      </c>
      <c r="B28" s="91" t="s">
        <v>545</v>
      </c>
      <c r="C28" s="129" t="s">
        <v>353</v>
      </c>
      <c r="D28" s="119" t="s">
        <v>331</v>
      </c>
      <c r="E28" s="102"/>
      <c r="F28" s="168">
        <v>0</v>
      </c>
    </row>
    <row r="29" spans="1:6" ht="38.25">
      <c r="A29" s="154" t="s">
        <v>641</v>
      </c>
      <c r="B29" s="91" t="s">
        <v>489</v>
      </c>
      <c r="C29" s="129" t="s">
        <v>172</v>
      </c>
      <c r="D29" s="98" t="s">
        <v>20</v>
      </c>
      <c r="E29" s="148"/>
      <c r="F29" s="168">
        <v>2518</v>
      </c>
    </row>
    <row r="30" spans="1:6" ht="38.25">
      <c r="A30" s="154" t="s">
        <v>642</v>
      </c>
      <c r="B30" s="91" t="s">
        <v>490</v>
      </c>
      <c r="C30" s="129" t="s">
        <v>173</v>
      </c>
      <c r="D30" s="98" t="s">
        <v>21</v>
      </c>
      <c r="E30" s="148"/>
      <c r="F30" s="168">
        <v>0</v>
      </c>
    </row>
    <row r="31" spans="1:6" ht="38.25">
      <c r="A31" s="154" t="s">
        <v>643</v>
      </c>
      <c r="B31" s="91" t="s">
        <v>491</v>
      </c>
      <c r="C31" s="149" t="s">
        <v>65</v>
      </c>
      <c r="D31" s="98" t="s">
        <v>22</v>
      </c>
      <c r="E31" s="148"/>
      <c r="F31" s="168">
        <v>0</v>
      </c>
    </row>
    <row r="32" spans="1:6" ht="38.25">
      <c r="A32" s="154" t="s">
        <v>644</v>
      </c>
      <c r="B32" s="91" t="s">
        <v>539</v>
      </c>
      <c r="C32" s="149" t="s">
        <v>66</v>
      </c>
      <c r="D32" s="98" t="s">
        <v>354</v>
      </c>
      <c r="E32" s="148"/>
      <c r="F32" s="168">
        <v>0</v>
      </c>
    </row>
    <row r="33" spans="1:6" ht="38.25">
      <c r="A33" s="154" t="s">
        <v>645</v>
      </c>
      <c r="B33" s="91" t="s">
        <v>540</v>
      </c>
      <c r="C33" s="129" t="s">
        <v>174</v>
      </c>
      <c r="D33" s="98" t="s">
        <v>355</v>
      </c>
      <c r="E33" s="148"/>
      <c r="F33" s="168">
        <v>0</v>
      </c>
    </row>
    <row r="34" spans="1:6" ht="25.5">
      <c r="A34" s="154" t="s">
        <v>616</v>
      </c>
      <c r="B34" s="91" t="s">
        <v>546</v>
      </c>
      <c r="C34" s="95" t="s">
        <v>175</v>
      </c>
      <c r="D34" s="119" t="s">
        <v>332</v>
      </c>
      <c r="E34" s="102"/>
      <c r="F34" s="168">
        <f>SUM(F35:F41)</f>
        <v>6961</v>
      </c>
    </row>
    <row r="35" spans="1:6" ht="79.5" customHeight="1">
      <c r="A35" s="154" t="s">
        <v>522</v>
      </c>
      <c r="B35" s="91" t="s">
        <v>470</v>
      </c>
      <c r="C35" s="129" t="s">
        <v>176</v>
      </c>
      <c r="D35" s="98" t="s">
        <v>23</v>
      </c>
      <c r="E35" s="102"/>
      <c r="F35" s="168">
        <v>0</v>
      </c>
    </row>
    <row r="36" spans="1:6" ht="25.5">
      <c r="A36" s="154" t="s">
        <v>523</v>
      </c>
      <c r="B36" s="91" t="s">
        <v>471</v>
      </c>
      <c r="C36" s="129" t="s">
        <v>177</v>
      </c>
      <c r="D36" s="98" t="s">
        <v>178</v>
      </c>
      <c r="E36" s="102"/>
      <c r="F36" s="168">
        <v>0</v>
      </c>
    </row>
    <row r="37" spans="1:6" ht="67.5" customHeight="1">
      <c r="A37" s="154" t="s">
        <v>524</v>
      </c>
      <c r="B37" s="91" t="s">
        <v>472</v>
      </c>
      <c r="C37" s="129" t="s">
        <v>179</v>
      </c>
      <c r="D37" s="98" t="s">
        <v>24</v>
      </c>
      <c r="E37" s="102"/>
      <c r="F37" s="168">
        <v>0</v>
      </c>
    </row>
    <row r="38" spans="1:6" ht="38.25">
      <c r="A38" s="154" t="s">
        <v>617</v>
      </c>
      <c r="B38" s="91" t="s">
        <v>547</v>
      </c>
      <c r="C38" s="129" t="s">
        <v>180</v>
      </c>
      <c r="D38" s="98" t="s">
        <v>25</v>
      </c>
      <c r="E38" s="102"/>
      <c r="F38" s="168">
        <v>6961</v>
      </c>
    </row>
    <row r="39" spans="1:6" ht="13.5" customHeight="1">
      <c r="A39" s="154" t="s">
        <v>618</v>
      </c>
      <c r="B39" s="91" t="s">
        <v>548</v>
      </c>
      <c r="C39" s="129" t="s">
        <v>181</v>
      </c>
      <c r="D39" s="119" t="s">
        <v>26</v>
      </c>
      <c r="E39" s="148"/>
      <c r="F39" s="168">
        <v>0</v>
      </c>
    </row>
    <row r="40" spans="1:6" ht="25.5">
      <c r="A40" s="154" t="s">
        <v>607</v>
      </c>
      <c r="B40" s="91" t="s">
        <v>474</v>
      </c>
      <c r="C40" s="129" t="s">
        <v>117</v>
      </c>
      <c r="D40" s="98" t="s">
        <v>171</v>
      </c>
      <c r="E40" s="102"/>
      <c r="F40" s="168">
        <v>0</v>
      </c>
    </row>
    <row r="41" spans="1:6" ht="28.5" customHeight="1">
      <c r="A41" s="154" t="s">
        <v>608</v>
      </c>
      <c r="B41" s="91" t="s">
        <v>475</v>
      </c>
      <c r="C41" s="129" t="s">
        <v>10</v>
      </c>
      <c r="D41" s="119" t="s">
        <v>331</v>
      </c>
      <c r="E41" s="102"/>
      <c r="F41" s="168">
        <v>0</v>
      </c>
    </row>
    <row r="42" spans="1:6" ht="24.75" customHeight="1">
      <c r="A42" s="154" t="s">
        <v>609</v>
      </c>
      <c r="B42" s="91" t="s">
        <v>476</v>
      </c>
      <c r="C42" s="104" t="s">
        <v>182</v>
      </c>
      <c r="D42" s="98" t="s">
        <v>183</v>
      </c>
      <c r="E42" s="150"/>
      <c r="F42" s="174">
        <v>0</v>
      </c>
    </row>
    <row r="43" spans="1:6" ht="23.25" customHeight="1">
      <c r="A43" s="154" t="s">
        <v>626</v>
      </c>
      <c r="B43" s="91" t="s">
        <v>477</v>
      </c>
      <c r="C43" s="104" t="s">
        <v>184</v>
      </c>
      <c r="D43" s="96" t="s">
        <v>27</v>
      </c>
      <c r="E43" s="150"/>
      <c r="F43" s="168">
        <v>0</v>
      </c>
    </row>
    <row r="44" spans="1:6" ht="23.25" customHeight="1">
      <c r="A44" s="154" t="s">
        <v>627</v>
      </c>
      <c r="B44" s="91" t="s">
        <v>478</v>
      </c>
      <c r="C44" s="104" t="s">
        <v>185</v>
      </c>
      <c r="D44" s="98" t="s">
        <v>186</v>
      </c>
      <c r="E44" s="102"/>
      <c r="F44" s="168">
        <f>F45+F46</f>
        <v>397699</v>
      </c>
    </row>
    <row r="45" spans="1:6" ht="38.25">
      <c r="A45" s="154" t="s">
        <v>628</v>
      </c>
      <c r="B45" s="91" t="s">
        <v>479</v>
      </c>
      <c r="C45" s="95" t="s">
        <v>187</v>
      </c>
      <c r="D45" s="98" t="s">
        <v>28</v>
      </c>
      <c r="E45" s="102"/>
      <c r="F45" s="168">
        <v>0</v>
      </c>
    </row>
    <row r="46" spans="1:6" ht="12.75">
      <c r="A46" s="154" t="s">
        <v>629</v>
      </c>
      <c r="B46" s="91" t="s">
        <v>480</v>
      </c>
      <c r="C46" s="95" t="s">
        <v>188</v>
      </c>
      <c r="D46" s="98" t="s">
        <v>29</v>
      </c>
      <c r="E46" s="102"/>
      <c r="F46" s="168">
        <v>397699</v>
      </c>
    </row>
    <row r="47" spans="1:6" ht="52.5" customHeight="1">
      <c r="A47" s="154" t="s">
        <v>637</v>
      </c>
      <c r="B47" s="91" t="s">
        <v>481</v>
      </c>
      <c r="C47" s="104" t="s">
        <v>189</v>
      </c>
      <c r="D47" s="98" t="s">
        <v>30</v>
      </c>
      <c r="E47" s="107">
        <v>46</v>
      </c>
      <c r="F47" s="168">
        <v>0</v>
      </c>
    </row>
    <row r="48" spans="1:6" ht="25.5">
      <c r="A48" s="154" t="s">
        <v>638</v>
      </c>
      <c r="B48" s="91" t="s">
        <v>482</v>
      </c>
      <c r="C48" s="104" t="s">
        <v>190</v>
      </c>
      <c r="D48" s="98" t="s">
        <v>191</v>
      </c>
      <c r="E48" s="102">
        <v>2</v>
      </c>
      <c r="F48" s="168">
        <v>63424</v>
      </c>
    </row>
    <row r="49" spans="1:6" ht="12.75">
      <c r="A49" s="154" t="s">
        <v>635</v>
      </c>
      <c r="B49" s="91" t="s">
        <v>483</v>
      </c>
      <c r="C49" s="104" t="s">
        <v>192</v>
      </c>
      <c r="D49" s="98" t="s">
        <v>193</v>
      </c>
      <c r="E49" s="102"/>
      <c r="F49" s="168">
        <v>0</v>
      </c>
    </row>
    <row r="50" spans="1:6" ht="12.75">
      <c r="A50" s="154" t="s">
        <v>632</v>
      </c>
      <c r="B50" s="91" t="s">
        <v>484</v>
      </c>
      <c r="C50" s="104" t="s">
        <v>194</v>
      </c>
      <c r="D50" s="98" t="s">
        <v>195</v>
      </c>
      <c r="E50" s="102"/>
      <c r="F50" s="168">
        <v>0</v>
      </c>
    </row>
    <row r="51" spans="1:6" ht="12.75">
      <c r="A51" s="154" t="s">
        <v>633</v>
      </c>
      <c r="B51" s="91" t="s">
        <v>485</v>
      </c>
      <c r="C51" s="95" t="s">
        <v>163</v>
      </c>
      <c r="D51" s="98" t="s">
        <v>164</v>
      </c>
      <c r="E51" s="102">
        <v>46</v>
      </c>
      <c r="F51" s="168">
        <v>0</v>
      </c>
    </row>
    <row r="52" spans="1:6" ht="12.75">
      <c r="A52" s="154" t="s">
        <v>634</v>
      </c>
      <c r="B52" s="91" t="s">
        <v>486</v>
      </c>
      <c r="C52" s="151" t="s">
        <v>196</v>
      </c>
      <c r="D52" s="120"/>
      <c r="E52" s="144">
        <v>46</v>
      </c>
      <c r="F52" s="168">
        <v>0</v>
      </c>
    </row>
    <row r="53" spans="1:8" ht="12.75">
      <c r="A53" s="154" t="s">
        <v>639</v>
      </c>
      <c r="B53" s="91" t="s">
        <v>487</v>
      </c>
      <c r="C53" s="152" t="s">
        <v>197</v>
      </c>
      <c r="D53" s="112" t="s">
        <v>198</v>
      </c>
      <c r="E53" s="113">
        <v>46</v>
      </c>
      <c r="F53" s="171">
        <f>F50+F48+F44+F43+F42+F14+F49+F47+F17+F18+F21+F22</f>
        <v>729714</v>
      </c>
      <c r="H53" s="189"/>
    </row>
    <row r="54" spans="1:6" ht="12.75">
      <c r="A54" s="154" t="s">
        <v>640</v>
      </c>
      <c r="B54" s="91" t="s">
        <v>488</v>
      </c>
      <c r="C54" s="111" t="s">
        <v>199</v>
      </c>
      <c r="D54" s="112" t="s">
        <v>200</v>
      </c>
      <c r="E54" s="113"/>
      <c r="F54" s="171">
        <f>F53+'F_01.02'!F44</f>
        <v>8017131</v>
      </c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6" r:id="rId1"/>
  <headerFooter>
    <oddHeader>&amp;CBG
Приложение III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90"/>
  <sheetViews>
    <sheetView zoomScale="85" zoomScaleNormal="85" zoomScalePageLayoutView="0" workbookViewId="0" topLeftCell="A1">
      <selection activeCell="C17" sqref="C17"/>
    </sheetView>
  </sheetViews>
  <sheetFormatPr defaultColWidth="9.140625" defaultRowHeight="12.75"/>
  <cols>
    <col min="1" max="1" width="2.7109375" style="154" customWidth="1"/>
    <col min="2" max="2" width="12.28125" style="4" customWidth="1"/>
    <col min="3" max="3" width="64.00390625" style="82" customWidth="1"/>
    <col min="4" max="4" width="48.140625" style="6" customWidth="1"/>
    <col min="5" max="5" width="13.57421875" style="4" customWidth="1"/>
    <col min="6" max="6" width="17.140625" style="6" customWidth="1"/>
    <col min="7" max="16384" width="9.140625" style="82" customWidth="1"/>
  </cols>
  <sheetData>
    <row r="1" spans="1:6" s="158" customFormat="1" ht="12">
      <c r="A1" s="154" t="s">
        <v>685</v>
      </c>
      <c r="B1" s="166" t="s">
        <v>595</v>
      </c>
      <c r="C1" s="167"/>
      <c r="D1" s="167"/>
      <c r="E1" s="160"/>
      <c r="F1" s="159"/>
    </row>
    <row r="2" spans="1:6" s="66" customFormat="1" ht="12">
      <c r="A2" s="154"/>
      <c r="B2" s="70" t="s">
        <v>70</v>
      </c>
      <c r="C2" s="50" t="str">
        <f>Index!C2</f>
        <v>CECB9790</v>
      </c>
      <c r="D2" s="51" t="str">
        <f>Index!D2</f>
        <v>Централна кооперативна банка АД</v>
      </c>
      <c r="E2" s="64"/>
      <c r="F2" s="65"/>
    </row>
    <row r="3" spans="1:6" s="66" customFormat="1" ht="24">
      <c r="A3" s="154"/>
      <c r="B3" s="70" t="s">
        <v>71</v>
      </c>
      <c r="C3" s="53">
        <f>Index!C3</f>
        <v>45199</v>
      </c>
      <c r="D3" s="54"/>
      <c r="E3" s="64"/>
      <c r="F3" s="65"/>
    </row>
    <row r="4" spans="1:6" s="66" customFormat="1" ht="24">
      <c r="A4" s="154"/>
      <c r="B4" s="70" t="s">
        <v>72</v>
      </c>
      <c r="C4" s="55" t="str">
        <f>Index!C4</f>
        <v>индивидуална</v>
      </c>
      <c r="D4" s="54"/>
      <c r="E4" s="64"/>
      <c r="F4" s="65"/>
    </row>
    <row r="5" spans="1:6" s="66" customFormat="1" ht="24">
      <c r="A5" s="154"/>
      <c r="B5" s="71" t="s">
        <v>73</v>
      </c>
      <c r="C5" s="57" t="s">
        <v>74</v>
      </c>
      <c r="D5" s="60" t="s">
        <v>75</v>
      </c>
      <c r="E5" s="61" t="s">
        <v>76</v>
      </c>
      <c r="F5" s="62" t="s">
        <v>77</v>
      </c>
    </row>
    <row r="6" spans="2:3" ht="32.25" customHeight="1">
      <c r="B6" s="203" t="s">
        <v>333</v>
      </c>
      <c r="C6" s="207"/>
    </row>
    <row r="7" spans="1:6" s="158" customFormat="1" ht="11.25">
      <c r="A7" s="154">
        <v>6</v>
      </c>
      <c r="B7" s="157"/>
      <c r="D7" s="159"/>
      <c r="E7" s="160"/>
      <c r="F7" s="159" t="s">
        <v>596</v>
      </c>
    </row>
    <row r="8" ht="12.75">
      <c r="B8" s="79"/>
    </row>
    <row r="9" ht="12.75">
      <c r="B9" s="79"/>
    </row>
    <row r="10" ht="12.75">
      <c r="B10" s="79"/>
    </row>
    <row r="11" spans="4:6" ht="12.75">
      <c r="D11" s="7"/>
      <c r="E11" s="8"/>
      <c r="F11" s="7"/>
    </row>
    <row r="12" spans="2:6" ht="25.5">
      <c r="B12" s="75"/>
      <c r="C12" s="88"/>
      <c r="D12" s="83" t="s">
        <v>67</v>
      </c>
      <c r="E12" s="45" t="s">
        <v>80</v>
      </c>
      <c r="F12" s="86" t="s">
        <v>201</v>
      </c>
    </row>
    <row r="13" spans="2:6" ht="14.25" customHeight="1">
      <c r="B13" s="77"/>
      <c r="C13" s="22"/>
      <c r="D13" s="85"/>
      <c r="E13" s="23"/>
      <c r="F13" s="123" t="s">
        <v>457</v>
      </c>
    </row>
    <row r="14" spans="1:6" ht="25.5">
      <c r="A14" s="154" t="s">
        <v>510</v>
      </c>
      <c r="B14" s="123" t="s">
        <v>457</v>
      </c>
      <c r="C14" s="130" t="s">
        <v>202</v>
      </c>
      <c r="D14" s="115" t="s">
        <v>13</v>
      </c>
      <c r="E14" s="131">
        <v>16</v>
      </c>
      <c r="F14" s="175">
        <f>SUM(F15:F22)</f>
        <v>133340</v>
      </c>
    </row>
    <row r="15" spans="1:6" ht="53.25" customHeight="1">
      <c r="A15" s="154" t="s">
        <v>511</v>
      </c>
      <c r="B15" s="123" t="s">
        <v>458</v>
      </c>
      <c r="C15" s="132" t="s">
        <v>87</v>
      </c>
      <c r="D15" s="117" t="s">
        <v>14</v>
      </c>
      <c r="E15" s="94"/>
      <c r="F15" s="169">
        <v>4</v>
      </c>
    </row>
    <row r="16" spans="1:6" ht="25.5">
      <c r="A16" s="154" t="s">
        <v>597</v>
      </c>
      <c r="B16" s="123" t="s">
        <v>549</v>
      </c>
      <c r="C16" s="132" t="s">
        <v>11</v>
      </c>
      <c r="D16" s="117" t="s">
        <v>203</v>
      </c>
      <c r="E16" s="94"/>
      <c r="F16" s="169">
        <v>0</v>
      </c>
    </row>
    <row r="17" spans="1:6" ht="25.5">
      <c r="A17" s="154" t="s">
        <v>512</v>
      </c>
      <c r="B17" s="123" t="s">
        <v>459</v>
      </c>
      <c r="C17" s="132" t="s">
        <v>204</v>
      </c>
      <c r="D17" s="73" t="s">
        <v>205</v>
      </c>
      <c r="E17" s="102"/>
      <c r="F17" s="169">
        <v>0</v>
      </c>
    </row>
    <row r="18" spans="1:6" ht="25.5">
      <c r="A18" s="154" t="s">
        <v>598</v>
      </c>
      <c r="B18" s="123" t="s">
        <v>550</v>
      </c>
      <c r="C18" s="132" t="s">
        <v>9</v>
      </c>
      <c r="D18" s="73" t="s">
        <v>206</v>
      </c>
      <c r="E18" s="102"/>
      <c r="F18" s="169">
        <v>16823</v>
      </c>
    </row>
    <row r="19" spans="1:6" ht="25.5">
      <c r="A19" s="154" t="s">
        <v>599</v>
      </c>
      <c r="B19" s="123" t="s">
        <v>551</v>
      </c>
      <c r="C19" s="132" t="s">
        <v>12</v>
      </c>
      <c r="D19" s="73" t="s">
        <v>207</v>
      </c>
      <c r="E19" s="102"/>
      <c r="F19" s="169">
        <v>116513</v>
      </c>
    </row>
    <row r="20" spans="1:6" ht="33" customHeight="1">
      <c r="A20" s="154" t="s">
        <v>516</v>
      </c>
      <c r="B20" s="123" t="s">
        <v>463</v>
      </c>
      <c r="C20" s="132" t="s">
        <v>208</v>
      </c>
      <c r="D20" s="73" t="s">
        <v>43</v>
      </c>
      <c r="E20" s="102"/>
      <c r="F20" s="169">
        <v>0</v>
      </c>
    </row>
    <row r="21" spans="1:6" ht="12.75">
      <c r="A21" s="154" t="s">
        <v>517</v>
      </c>
      <c r="B21" s="123" t="s">
        <v>464</v>
      </c>
      <c r="C21" s="133" t="s">
        <v>209</v>
      </c>
      <c r="D21" s="118" t="s">
        <v>44</v>
      </c>
      <c r="E21" s="105"/>
      <c r="F21" s="169">
        <v>0</v>
      </c>
    </row>
    <row r="22" spans="1:6" ht="25.5">
      <c r="A22" s="154" t="s">
        <v>600</v>
      </c>
      <c r="B22" s="123" t="s">
        <v>552</v>
      </c>
      <c r="C22" s="133" t="s">
        <v>210</v>
      </c>
      <c r="D22" s="118" t="s">
        <v>45</v>
      </c>
      <c r="E22" s="105"/>
      <c r="F22" s="169">
        <v>0</v>
      </c>
    </row>
    <row r="23" spans="1:6" ht="30" customHeight="1">
      <c r="A23" s="154" t="s">
        <v>518</v>
      </c>
      <c r="B23" s="123" t="s">
        <v>466</v>
      </c>
      <c r="C23" s="134" t="s">
        <v>334</v>
      </c>
      <c r="D23" s="73" t="s">
        <v>13</v>
      </c>
      <c r="E23" s="102">
        <v>16</v>
      </c>
      <c r="F23" s="168">
        <f>SUM(F24:F29)</f>
        <v>2097</v>
      </c>
    </row>
    <row r="24" spans="1:6" ht="56.25" customHeight="1">
      <c r="A24" s="154" t="s">
        <v>519</v>
      </c>
      <c r="B24" s="123" t="s">
        <v>467</v>
      </c>
      <c r="C24" s="132" t="s">
        <v>211</v>
      </c>
      <c r="D24" s="73" t="s">
        <v>14</v>
      </c>
      <c r="E24" s="102"/>
      <c r="F24" s="169">
        <v>0</v>
      </c>
    </row>
    <row r="25" spans="1:6" ht="25.5">
      <c r="A25" s="154" t="s">
        <v>520</v>
      </c>
      <c r="B25" s="123" t="s">
        <v>468</v>
      </c>
      <c r="C25" s="132" t="s">
        <v>212</v>
      </c>
      <c r="D25" s="73" t="s">
        <v>205</v>
      </c>
      <c r="E25" s="102"/>
      <c r="F25" s="169">
        <v>0</v>
      </c>
    </row>
    <row r="26" spans="1:6" ht="12.75">
      <c r="A26" s="154" t="s">
        <v>521</v>
      </c>
      <c r="B26" s="123" t="s">
        <v>469</v>
      </c>
      <c r="C26" s="132" t="s">
        <v>335</v>
      </c>
      <c r="D26" s="73" t="s">
        <v>213</v>
      </c>
      <c r="E26" s="102"/>
      <c r="F26" s="169">
        <v>2097</v>
      </c>
    </row>
    <row r="27" spans="1:6" ht="27.75" customHeight="1">
      <c r="A27" s="154" t="s">
        <v>522</v>
      </c>
      <c r="B27" s="123" t="s">
        <v>470</v>
      </c>
      <c r="C27" s="132" t="s">
        <v>214</v>
      </c>
      <c r="D27" s="73" t="s">
        <v>46</v>
      </c>
      <c r="E27" s="102"/>
      <c r="F27" s="169">
        <v>0</v>
      </c>
    </row>
    <row r="28" spans="1:6" ht="12.75">
      <c r="A28" s="154" t="s">
        <v>523</v>
      </c>
      <c r="B28" s="123" t="s">
        <v>471</v>
      </c>
      <c r="C28" s="132" t="s">
        <v>215</v>
      </c>
      <c r="D28" s="73" t="s">
        <v>47</v>
      </c>
      <c r="E28" s="102"/>
      <c r="F28" s="169">
        <v>0</v>
      </c>
    </row>
    <row r="29" spans="1:6" ht="27" customHeight="1">
      <c r="A29" s="154" t="s">
        <v>610</v>
      </c>
      <c r="B29" s="123" t="s">
        <v>553</v>
      </c>
      <c r="C29" s="132" t="s">
        <v>216</v>
      </c>
      <c r="D29" s="118" t="s">
        <v>48</v>
      </c>
      <c r="E29" s="102"/>
      <c r="F29" s="169">
        <v>0</v>
      </c>
    </row>
    <row r="30" spans="1:6" ht="12.75">
      <c r="A30" s="154" t="s">
        <v>524</v>
      </c>
      <c r="B30" s="123" t="s">
        <v>472</v>
      </c>
      <c r="C30" s="104" t="s">
        <v>217</v>
      </c>
      <c r="D30" s="73" t="s">
        <v>218</v>
      </c>
      <c r="E30" s="102"/>
      <c r="F30" s="169">
        <v>0</v>
      </c>
    </row>
    <row r="31" spans="1:6" ht="12.75">
      <c r="A31" s="154" t="s">
        <v>606</v>
      </c>
      <c r="B31" s="123" t="s">
        <v>473</v>
      </c>
      <c r="C31" s="134" t="s">
        <v>219</v>
      </c>
      <c r="D31" s="73" t="s">
        <v>49</v>
      </c>
      <c r="E31" s="102">
        <v>31</v>
      </c>
      <c r="F31" s="173">
        <f>SUM(F32:F35)</f>
        <v>2805</v>
      </c>
    </row>
    <row r="32" spans="1:6" ht="45" customHeight="1">
      <c r="A32" s="154" t="s">
        <v>607</v>
      </c>
      <c r="B32" s="123" t="s">
        <v>474</v>
      </c>
      <c r="C32" s="132" t="s">
        <v>87</v>
      </c>
      <c r="D32" s="73" t="s">
        <v>50</v>
      </c>
      <c r="E32" s="102"/>
      <c r="F32" s="169">
        <v>763</v>
      </c>
    </row>
    <row r="33" spans="1:6" ht="54" customHeight="1">
      <c r="A33" s="154" t="s">
        <v>611</v>
      </c>
      <c r="B33" s="123" t="s">
        <v>554</v>
      </c>
      <c r="C33" s="132" t="s">
        <v>11</v>
      </c>
      <c r="D33" s="73" t="s">
        <v>51</v>
      </c>
      <c r="E33" s="102"/>
      <c r="F33" s="169">
        <v>236</v>
      </c>
    </row>
    <row r="34" spans="1:6" ht="51.75" customHeight="1">
      <c r="A34" s="154" t="s">
        <v>612</v>
      </c>
      <c r="B34" s="123" t="s">
        <v>555</v>
      </c>
      <c r="C34" s="132" t="s">
        <v>9</v>
      </c>
      <c r="D34" s="73" t="s">
        <v>52</v>
      </c>
      <c r="E34" s="102"/>
      <c r="F34" s="169">
        <v>440</v>
      </c>
    </row>
    <row r="35" spans="1:6" ht="25.5">
      <c r="A35" s="154" t="s">
        <v>613</v>
      </c>
      <c r="B35" s="123" t="s">
        <v>556</v>
      </c>
      <c r="C35" s="132" t="s">
        <v>220</v>
      </c>
      <c r="D35" s="73" t="s">
        <v>221</v>
      </c>
      <c r="E35" s="102"/>
      <c r="F35" s="169">
        <v>1366</v>
      </c>
    </row>
    <row r="36" spans="1:6" ht="12.75">
      <c r="A36" s="154" t="s">
        <v>626</v>
      </c>
      <c r="B36" s="123" t="s">
        <v>477</v>
      </c>
      <c r="C36" s="134" t="s">
        <v>222</v>
      </c>
      <c r="D36" s="73" t="s">
        <v>223</v>
      </c>
      <c r="E36" s="102">
        <v>22</v>
      </c>
      <c r="F36" s="168">
        <v>55282</v>
      </c>
    </row>
    <row r="37" spans="1:6" ht="12.75">
      <c r="A37" s="154" t="s">
        <v>627</v>
      </c>
      <c r="B37" s="123" t="s">
        <v>478</v>
      </c>
      <c r="C37" s="134" t="s">
        <v>224</v>
      </c>
      <c r="D37" s="73" t="s">
        <v>223</v>
      </c>
      <c r="E37" s="102">
        <v>22</v>
      </c>
      <c r="F37" s="168">
        <v>15537</v>
      </c>
    </row>
    <row r="38" spans="1:6" ht="38.25">
      <c r="A38" s="154" t="s">
        <v>628</v>
      </c>
      <c r="B38" s="123" t="s">
        <v>479</v>
      </c>
      <c r="C38" s="134" t="s">
        <v>683</v>
      </c>
      <c r="D38" s="73" t="s">
        <v>53</v>
      </c>
      <c r="E38" s="102">
        <v>16</v>
      </c>
      <c r="F38" s="173">
        <f>SUM(F39:F42)</f>
        <v>32</v>
      </c>
    </row>
    <row r="39" spans="1:6" ht="25.5">
      <c r="A39" s="154" t="s">
        <v>630</v>
      </c>
      <c r="B39" s="123" t="s">
        <v>557</v>
      </c>
      <c r="C39" s="132" t="s">
        <v>9</v>
      </c>
      <c r="D39" s="73" t="s">
        <v>225</v>
      </c>
      <c r="E39" s="102"/>
      <c r="F39" s="168">
        <v>20</v>
      </c>
    </row>
    <row r="40" spans="1:6" ht="25.5">
      <c r="A40" s="154" t="s">
        <v>631</v>
      </c>
      <c r="B40" s="123" t="s">
        <v>558</v>
      </c>
      <c r="C40" s="132" t="s">
        <v>12</v>
      </c>
      <c r="D40" s="73" t="s">
        <v>226</v>
      </c>
      <c r="E40" s="102"/>
      <c r="F40" s="168">
        <v>12</v>
      </c>
    </row>
    <row r="41" spans="1:6" ht="25.5">
      <c r="A41" s="154" t="s">
        <v>635</v>
      </c>
      <c r="B41" s="123" t="s">
        <v>483</v>
      </c>
      <c r="C41" s="135" t="s">
        <v>329</v>
      </c>
      <c r="D41" s="73" t="s">
        <v>227</v>
      </c>
      <c r="E41" s="102"/>
      <c r="F41" s="168">
        <v>0</v>
      </c>
    </row>
    <row r="42" spans="1:6" ht="12.75">
      <c r="A42" s="154" t="s">
        <v>632</v>
      </c>
      <c r="B42" s="123" t="s">
        <v>484</v>
      </c>
      <c r="C42" s="135" t="s">
        <v>188</v>
      </c>
      <c r="D42" s="73"/>
      <c r="E42" s="102"/>
      <c r="F42" s="168">
        <v>0</v>
      </c>
    </row>
    <row r="43" spans="1:6" ht="48" customHeight="1">
      <c r="A43" s="154" t="s">
        <v>633</v>
      </c>
      <c r="B43" s="123" t="s">
        <v>485</v>
      </c>
      <c r="C43" s="134" t="s">
        <v>336</v>
      </c>
      <c r="D43" s="73" t="s">
        <v>54</v>
      </c>
      <c r="E43" s="102">
        <v>16</v>
      </c>
      <c r="F43" s="168">
        <v>338</v>
      </c>
    </row>
    <row r="44" spans="1:6" ht="38.25">
      <c r="A44" s="154" t="s">
        <v>636</v>
      </c>
      <c r="B44" s="123" t="s">
        <v>559</v>
      </c>
      <c r="C44" s="134" t="s">
        <v>337</v>
      </c>
      <c r="D44" s="73" t="s">
        <v>55</v>
      </c>
      <c r="E44" s="102"/>
      <c r="F44" s="168">
        <v>3988</v>
      </c>
    </row>
    <row r="45" spans="1:6" ht="38.25">
      <c r="A45" s="154" t="s">
        <v>634</v>
      </c>
      <c r="B45" s="123" t="s">
        <v>486</v>
      </c>
      <c r="C45" s="134" t="s">
        <v>338</v>
      </c>
      <c r="D45" s="73" t="s">
        <v>56</v>
      </c>
      <c r="E45" s="102" t="s">
        <v>228</v>
      </c>
      <c r="F45" s="168">
        <v>0</v>
      </c>
    </row>
    <row r="46" spans="1:6" ht="12.75">
      <c r="A46" s="154" t="s">
        <v>639</v>
      </c>
      <c r="B46" s="123" t="s">
        <v>487</v>
      </c>
      <c r="C46" s="134" t="s">
        <v>339</v>
      </c>
      <c r="D46" s="73" t="s">
        <v>57</v>
      </c>
      <c r="E46" s="102">
        <v>16</v>
      </c>
      <c r="F46" s="168">
        <v>0</v>
      </c>
    </row>
    <row r="47" spans="1:6" ht="12.75">
      <c r="A47" s="154" t="s">
        <v>640</v>
      </c>
      <c r="B47" s="123" t="s">
        <v>488</v>
      </c>
      <c r="C47" s="134" t="s">
        <v>340</v>
      </c>
      <c r="D47" s="73" t="s">
        <v>229</v>
      </c>
      <c r="E47" s="102"/>
      <c r="F47" s="168">
        <v>224</v>
      </c>
    </row>
    <row r="48" spans="2:6" ht="36" customHeight="1">
      <c r="B48" s="123" t="s">
        <v>489</v>
      </c>
      <c r="C48" s="134" t="s">
        <v>527</v>
      </c>
      <c r="D48" s="73" t="s">
        <v>525</v>
      </c>
      <c r="E48" s="136"/>
      <c r="F48" s="168">
        <v>0</v>
      </c>
    </row>
    <row r="49" spans="1:6" ht="25.5">
      <c r="A49" s="154" t="s">
        <v>642</v>
      </c>
      <c r="B49" s="123" t="s">
        <v>490</v>
      </c>
      <c r="C49" s="187" t="s">
        <v>684</v>
      </c>
      <c r="D49" s="73" t="s">
        <v>58</v>
      </c>
      <c r="E49" s="102">
        <v>45</v>
      </c>
      <c r="F49" s="168">
        <v>-18</v>
      </c>
    </row>
    <row r="50" spans="1:6" ht="12.75">
      <c r="A50" s="154" t="s">
        <v>643</v>
      </c>
      <c r="B50" s="123" t="s">
        <v>491</v>
      </c>
      <c r="C50" s="134" t="s">
        <v>230</v>
      </c>
      <c r="D50" s="73" t="s">
        <v>59</v>
      </c>
      <c r="E50" s="102">
        <v>45</v>
      </c>
      <c r="F50" s="168">
        <v>1610</v>
      </c>
    </row>
    <row r="51" spans="1:6" ht="12.75">
      <c r="A51" s="154" t="s">
        <v>644</v>
      </c>
      <c r="B51" s="123" t="s">
        <v>539</v>
      </c>
      <c r="C51" s="137" t="s">
        <v>231</v>
      </c>
      <c r="D51" s="73" t="s">
        <v>59</v>
      </c>
      <c r="E51" s="105">
        <v>45</v>
      </c>
      <c r="F51" s="168">
        <v>223</v>
      </c>
    </row>
    <row r="52" spans="1:6" ht="12.75">
      <c r="A52" s="154" t="s">
        <v>646</v>
      </c>
      <c r="B52" s="123" t="s">
        <v>560</v>
      </c>
      <c r="C52" s="138" t="s">
        <v>341</v>
      </c>
      <c r="D52" s="114"/>
      <c r="E52" s="113"/>
      <c r="F52" s="171">
        <f>F14-F23+F31+F36-F37+F38+F43+F44+F45+F46+F47+F48+F50-F51+F49</f>
        <v>179744</v>
      </c>
    </row>
    <row r="53" spans="1:6" ht="12.75">
      <c r="A53" s="154" t="s">
        <v>645</v>
      </c>
      <c r="B53" s="123" t="s">
        <v>540</v>
      </c>
      <c r="C53" s="139" t="s">
        <v>232</v>
      </c>
      <c r="D53" s="117"/>
      <c r="E53" s="94"/>
      <c r="F53" s="168">
        <f>SUM(F54:F55)</f>
        <v>81845</v>
      </c>
    </row>
    <row r="54" spans="1:6" ht="25.5">
      <c r="A54" s="154" t="s">
        <v>647</v>
      </c>
      <c r="B54" s="123" t="s">
        <v>541</v>
      </c>
      <c r="C54" s="132" t="s">
        <v>233</v>
      </c>
      <c r="D54" s="73" t="s">
        <v>234</v>
      </c>
      <c r="E54" s="102">
        <v>44</v>
      </c>
      <c r="F54" s="172">
        <v>44828</v>
      </c>
    </row>
    <row r="55" spans="1:6" ht="12.75">
      <c r="A55" s="154" t="s">
        <v>648</v>
      </c>
      <c r="B55" s="123" t="s">
        <v>542</v>
      </c>
      <c r="C55" s="132" t="s">
        <v>235</v>
      </c>
      <c r="D55" s="73"/>
      <c r="E55" s="102">
        <v>16</v>
      </c>
      <c r="F55" s="172">
        <v>37017</v>
      </c>
    </row>
    <row r="56" spans="1:6" ht="25.5">
      <c r="A56" s="154" t="s">
        <v>649</v>
      </c>
      <c r="B56" s="123" t="s">
        <v>561</v>
      </c>
      <c r="C56" s="132" t="s">
        <v>455</v>
      </c>
      <c r="D56" s="73" t="s">
        <v>526</v>
      </c>
      <c r="E56" s="102"/>
      <c r="F56" s="173">
        <v>9248</v>
      </c>
    </row>
    <row r="57" spans="1:6" ht="12.75">
      <c r="A57" s="154" t="s">
        <v>650</v>
      </c>
      <c r="B57" s="123" t="s">
        <v>562</v>
      </c>
      <c r="C57" s="134" t="s">
        <v>342</v>
      </c>
      <c r="D57" s="73" t="s">
        <v>236</v>
      </c>
      <c r="E57" s="102"/>
      <c r="F57" s="173">
        <f>SUM(F58:F60)</f>
        <v>15272</v>
      </c>
    </row>
    <row r="58" spans="1:6" ht="25.5">
      <c r="A58" s="154" t="s">
        <v>651</v>
      </c>
      <c r="B58" s="123" t="s">
        <v>563</v>
      </c>
      <c r="C58" s="132" t="s">
        <v>237</v>
      </c>
      <c r="D58" s="73" t="s">
        <v>238</v>
      </c>
      <c r="E58" s="102"/>
      <c r="F58" s="172">
        <v>14836</v>
      </c>
    </row>
    <row r="59" spans="1:6" ht="25.5">
      <c r="A59" s="154" t="s">
        <v>652</v>
      </c>
      <c r="B59" s="123" t="s">
        <v>564</v>
      </c>
      <c r="C59" s="132" t="s">
        <v>239</v>
      </c>
      <c r="D59" s="118" t="s">
        <v>240</v>
      </c>
      <c r="E59" s="105"/>
      <c r="F59" s="172">
        <v>0</v>
      </c>
    </row>
    <row r="60" spans="1:6" ht="25.5">
      <c r="A60" s="154" t="s">
        <v>653</v>
      </c>
      <c r="B60" s="123" t="s">
        <v>565</v>
      </c>
      <c r="C60" s="132" t="s">
        <v>241</v>
      </c>
      <c r="D60" s="73" t="s">
        <v>242</v>
      </c>
      <c r="E60" s="102"/>
      <c r="F60" s="172">
        <v>436</v>
      </c>
    </row>
    <row r="61" spans="1:6" ht="25.5">
      <c r="A61" s="154" t="s">
        <v>654</v>
      </c>
      <c r="B61" s="123" t="s">
        <v>566</v>
      </c>
      <c r="C61" s="104" t="s">
        <v>343</v>
      </c>
      <c r="D61" s="73" t="s">
        <v>60</v>
      </c>
      <c r="E61" s="102"/>
      <c r="F61" s="173">
        <f>SUM(F62:F63)</f>
        <v>32</v>
      </c>
    </row>
    <row r="62" spans="1:6" ht="25.5">
      <c r="A62" s="154" t="s">
        <v>655</v>
      </c>
      <c r="B62" s="123" t="s">
        <v>567</v>
      </c>
      <c r="C62" s="132" t="s">
        <v>9</v>
      </c>
      <c r="D62" s="73" t="s">
        <v>243</v>
      </c>
      <c r="E62" s="102"/>
      <c r="F62" s="172">
        <v>0</v>
      </c>
    </row>
    <row r="63" spans="1:6" ht="12.75">
      <c r="A63" s="154" t="s">
        <v>656</v>
      </c>
      <c r="B63" s="123" t="s">
        <v>568</v>
      </c>
      <c r="C63" s="132" t="s">
        <v>12</v>
      </c>
      <c r="D63" s="73" t="s">
        <v>243</v>
      </c>
      <c r="E63" s="102"/>
      <c r="F63" s="172">
        <v>32</v>
      </c>
    </row>
    <row r="64" spans="1:6" ht="38.25">
      <c r="A64" s="154" t="s">
        <v>657</v>
      </c>
      <c r="B64" s="123" t="s">
        <v>569</v>
      </c>
      <c r="C64" s="134" t="s">
        <v>344</v>
      </c>
      <c r="D64" s="73" t="s">
        <v>244</v>
      </c>
      <c r="E64" s="102" t="s">
        <v>141</v>
      </c>
      <c r="F64" s="172">
        <f>SUM(F66:F67)</f>
        <v>-28</v>
      </c>
    </row>
    <row r="65" spans="1:6" ht="36.75" customHeight="1">
      <c r="A65" s="154" t="s">
        <v>658</v>
      </c>
      <c r="B65" s="123" t="s">
        <v>570</v>
      </c>
      <c r="C65" s="140" t="s">
        <v>456</v>
      </c>
      <c r="D65" s="73" t="s">
        <v>465</v>
      </c>
      <c r="E65" s="141"/>
      <c r="F65" s="172">
        <v>0</v>
      </c>
    </row>
    <row r="66" spans="1:6" ht="25.5">
      <c r="A66" s="154" t="s">
        <v>659</v>
      </c>
      <c r="B66" s="123" t="s">
        <v>571</v>
      </c>
      <c r="C66" s="132" t="s">
        <v>245</v>
      </c>
      <c r="D66" s="142" t="s">
        <v>61</v>
      </c>
      <c r="E66" s="141"/>
      <c r="F66" s="172">
        <v>-28</v>
      </c>
    </row>
    <row r="67" spans="1:6" ht="12.75">
      <c r="A67" s="154" t="s">
        <v>660</v>
      </c>
      <c r="B67" s="123" t="s">
        <v>572</v>
      </c>
      <c r="C67" s="132" t="s">
        <v>246</v>
      </c>
      <c r="D67" s="73"/>
      <c r="E67" s="102"/>
      <c r="F67" s="172">
        <v>0</v>
      </c>
    </row>
    <row r="68" spans="1:6" ht="38.25">
      <c r="A68" s="154" t="s">
        <v>661</v>
      </c>
      <c r="B68" s="123" t="s">
        <v>573</v>
      </c>
      <c r="C68" s="127" t="s">
        <v>345</v>
      </c>
      <c r="D68" s="73" t="s">
        <v>247</v>
      </c>
      <c r="E68" s="102">
        <v>12</v>
      </c>
      <c r="F68" s="172">
        <f>SUM(F69:F70)</f>
        <v>2755</v>
      </c>
    </row>
    <row r="69" spans="1:6" ht="25.5">
      <c r="A69" s="154" t="s">
        <v>662</v>
      </c>
      <c r="B69" s="123" t="s">
        <v>574</v>
      </c>
      <c r="C69" s="132" t="s">
        <v>346</v>
      </c>
      <c r="D69" s="73" t="s">
        <v>248</v>
      </c>
      <c r="E69" s="102">
        <v>12</v>
      </c>
      <c r="F69" s="172">
        <v>915</v>
      </c>
    </row>
    <row r="70" spans="1:6" ht="12.75">
      <c r="A70" s="154" t="s">
        <v>663</v>
      </c>
      <c r="B70" s="123" t="s">
        <v>575</v>
      </c>
      <c r="C70" s="132" t="s">
        <v>347</v>
      </c>
      <c r="D70" s="73" t="s">
        <v>249</v>
      </c>
      <c r="E70" s="102">
        <v>12</v>
      </c>
      <c r="F70" s="172">
        <v>1840</v>
      </c>
    </row>
    <row r="71" spans="1:6" ht="38.25">
      <c r="A71" s="154" t="s">
        <v>664</v>
      </c>
      <c r="B71" s="123" t="s">
        <v>576</v>
      </c>
      <c r="C71" s="127" t="s">
        <v>348</v>
      </c>
      <c r="D71" s="73" t="s">
        <v>250</v>
      </c>
      <c r="E71" s="102">
        <v>16</v>
      </c>
      <c r="F71" s="172">
        <v>0</v>
      </c>
    </row>
    <row r="72" spans="1:6" ht="25.5">
      <c r="A72" s="154" t="s">
        <v>665</v>
      </c>
      <c r="B72" s="123" t="s">
        <v>577</v>
      </c>
      <c r="C72" s="127" t="s">
        <v>349</v>
      </c>
      <c r="D72" s="73" t="s">
        <v>251</v>
      </c>
      <c r="E72" s="102">
        <v>16</v>
      </c>
      <c r="F72" s="173">
        <f>SUM(F73:F77)</f>
        <v>0</v>
      </c>
    </row>
    <row r="73" spans="1:6" ht="12.75">
      <c r="A73" s="154" t="s">
        <v>666</v>
      </c>
      <c r="B73" s="123" t="s">
        <v>578</v>
      </c>
      <c r="C73" s="132" t="s">
        <v>237</v>
      </c>
      <c r="D73" s="73" t="s">
        <v>252</v>
      </c>
      <c r="E73" s="102"/>
      <c r="F73" s="172">
        <v>0</v>
      </c>
    </row>
    <row r="74" spans="1:6" ht="12.75">
      <c r="A74" s="154" t="s">
        <v>667</v>
      </c>
      <c r="B74" s="123" t="s">
        <v>579</v>
      </c>
      <c r="C74" s="132" t="s">
        <v>239</v>
      </c>
      <c r="D74" s="73" t="s">
        <v>253</v>
      </c>
      <c r="E74" s="102"/>
      <c r="F74" s="177">
        <v>0</v>
      </c>
    </row>
    <row r="75" spans="1:6" ht="25.5">
      <c r="A75" s="154" t="s">
        <v>668</v>
      </c>
      <c r="B75" s="123" t="s">
        <v>580</v>
      </c>
      <c r="C75" s="132" t="s">
        <v>254</v>
      </c>
      <c r="D75" s="73" t="s">
        <v>255</v>
      </c>
      <c r="E75" s="102"/>
      <c r="F75" s="172">
        <v>0</v>
      </c>
    </row>
    <row r="76" spans="1:6" ht="25.5">
      <c r="A76" s="154" t="s">
        <v>669</v>
      </c>
      <c r="B76" s="123" t="s">
        <v>581</v>
      </c>
      <c r="C76" s="132" t="s">
        <v>241</v>
      </c>
      <c r="D76" s="73" t="s">
        <v>256</v>
      </c>
      <c r="E76" s="102"/>
      <c r="F76" s="172">
        <v>0</v>
      </c>
    </row>
    <row r="77" spans="1:6" ht="12.75">
      <c r="A77" s="154" t="s">
        <v>670</v>
      </c>
      <c r="B77" s="123" t="s">
        <v>582</v>
      </c>
      <c r="C77" s="132" t="s">
        <v>257</v>
      </c>
      <c r="D77" s="73" t="s">
        <v>251</v>
      </c>
      <c r="E77" s="102"/>
      <c r="F77" s="172">
        <v>0</v>
      </c>
    </row>
    <row r="78" spans="1:6" ht="27.75" customHeight="1">
      <c r="A78" s="154" t="s">
        <v>671</v>
      </c>
      <c r="B78" s="123" t="s">
        <v>583</v>
      </c>
      <c r="C78" s="127" t="s">
        <v>258</v>
      </c>
      <c r="D78" s="73" t="s">
        <v>259</v>
      </c>
      <c r="E78" s="102"/>
      <c r="F78" s="172">
        <v>0</v>
      </c>
    </row>
    <row r="79" spans="1:6" ht="38.25">
      <c r="A79" s="154" t="s">
        <v>672</v>
      </c>
      <c r="B79" s="123" t="s">
        <v>584</v>
      </c>
      <c r="C79" s="127" t="s">
        <v>350</v>
      </c>
      <c r="D79" s="73" t="s">
        <v>62</v>
      </c>
      <c r="E79" s="102"/>
      <c r="F79" s="172">
        <v>0</v>
      </c>
    </row>
    <row r="80" spans="1:6" ht="51">
      <c r="A80" s="154" t="s">
        <v>673</v>
      </c>
      <c r="B80" s="123" t="s">
        <v>585</v>
      </c>
      <c r="C80" s="143" t="s">
        <v>260</v>
      </c>
      <c r="D80" s="116" t="s">
        <v>63</v>
      </c>
      <c r="E80" s="144"/>
      <c r="F80" s="172">
        <v>-213</v>
      </c>
    </row>
    <row r="81" spans="1:6" ht="25.5">
      <c r="A81" s="154" t="s">
        <v>674</v>
      </c>
      <c r="B81" s="123" t="s">
        <v>586</v>
      </c>
      <c r="C81" s="143" t="s">
        <v>261</v>
      </c>
      <c r="D81" s="116" t="s">
        <v>262</v>
      </c>
      <c r="E81" s="144"/>
      <c r="F81" s="173">
        <f>F52-F53-F57+F61-F64-F68-F71-F72-F78+F79+F80-F56</f>
        <v>70471</v>
      </c>
    </row>
    <row r="82" spans="1:6" ht="25.5">
      <c r="A82" s="154" t="s">
        <v>675</v>
      </c>
      <c r="B82" s="123" t="s">
        <v>587</v>
      </c>
      <c r="C82" s="143" t="s">
        <v>263</v>
      </c>
      <c r="D82" s="116" t="s">
        <v>264</v>
      </c>
      <c r="E82" s="144"/>
      <c r="F82" s="172">
        <v>7047</v>
      </c>
    </row>
    <row r="83" spans="1:6" ht="25.5">
      <c r="A83" s="154" t="s">
        <v>676</v>
      </c>
      <c r="B83" s="123" t="s">
        <v>588</v>
      </c>
      <c r="C83" s="143" t="s">
        <v>265</v>
      </c>
      <c r="D83" s="116" t="s">
        <v>200</v>
      </c>
      <c r="E83" s="145"/>
      <c r="F83" s="176">
        <f>F81-F82</f>
        <v>63424</v>
      </c>
    </row>
    <row r="84" spans="1:6" ht="54" customHeight="1">
      <c r="A84" s="154" t="s">
        <v>677</v>
      </c>
      <c r="B84" s="123" t="s">
        <v>589</v>
      </c>
      <c r="C84" s="121" t="s">
        <v>266</v>
      </c>
      <c r="D84" s="73" t="s">
        <v>64</v>
      </c>
      <c r="E84" s="102"/>
      <c r="F84" s="173">
        <f>F85+F86</f>
        <v>0</v>
      </c>
    </row>
    <row r="85" spans="1:6" ht="25.5">
      <c r="A85" s="154" t="s">
        <v>678</v>
      </c>
      <c r="B85" s="123" t="s">
        <v>590</v>
      </c>
      <c r="C85" s="135" t="s">
        <v>267</v>
      </c>
      <c r="D85" s="73" t="s">
        <v>268</v>
      </c>
      <c r="E85" s="107"/>
      <c r="F85" s="177">
        <v>0</v>
      </c>
    </row>
    <row r="86" spans="1:6" ht="25.5">
      <c r="A86" s="154" t="s">
        <v>679</v>
      </c>
      <c r="B86" s="123" t="s">
        <v>591</v>
      </c>
      <c r="C86" s="146" t="s">
        <v>269</v>
      </c>
      <c r="D86" s="118" t="s">
        <v>270</v>
      </c>
      <c r="E86" s="145"/>
      <c r="F86" s="178">
        <v>0</v>
      </c>
    </row>
    <row r="87" spans="1:6" ht="12.75">
      <c r="A87" s="154" t="s">
        <v>680</v>
      </c>
      <c r="B87" s="123" t="s">
        <v>592</v>
      </c>
      <c r="C87" s="143" t="s">
        <v>271</v>
      </c>
      <c r="D87" s="114" t="s">
        <v>272</v>
      </c>
      <c r="E87" s="145"/>
      <c r="F87" s="176">
        <f>F83+F84</f>
        <v>63424</v>
      </c>
    </row>
    <row r="88" spans="1:6" ht="12.75">
      <c r="A88" s="154" t="s">
        <v>681</v>
      </c>
      <c r="B88" s="123" t="s">
        <v>593</v>
      </c>
      <c r="C88" s="133" t="s">
        <v>273</v>
      </c>
      <c r="D88" s="124" t="s">
        <v>274</v>
      </c>
      <c r="E88" s="105"/>
      <c r="F88" s="179">
        <v>0</v>
      </c>
    </row>
    <row r="89" spans="1:6" ht="12.75">
      <c r="A89" s="154" t="s">
        <v>682</v>
      </c>
      <c r="B89" s="123" t="s">
        <v>594</v>
      </c>
      <c r="C89" s="147" t="s">
        <v>275</v>
      </c>
      <c r="D89" s="120" t="s">
        <v>191</v>
      </c>
      <c r="E89" s="144"/>
      <c r="F89" s="180">
        <f>F87-F88</f>
        <v>63424</v>
      </c>
    </row>
    <row r="90" ht="12.75">
      <c r="D90" s="9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4" r:id="rId1"/>
  <headerFooter>
    <oddHeader>&amp;CBG
Приложение III</oddHeader>
    <oddFooter>&amp;C&amp;P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Anton F. Filipov</cp:lastModifiedBy>
  <cp:lastPrinted>2023-05-04T06:33:17Z</cp:lastPrinted>
  <dcterms:created xsi:type="dcterms:W3CDTF">2005-12-22T16:09:37Z</dcterms:created>
  <dcterms:modified xsi:type="dcterms:W3CDTF">2023-10-30T14:53:00Z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