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30331\Trimesechni\Нов капитал\"/>
    </mc:Choice>
  </mc:AlternateContent>
  <xr:revisionPtr revIDLastSave="0" documentId="8_{BF9F84C9-51F6-473E-B308-A3553B7199E5}" xr6:coauthVersionLast="36" xr6:coauthVersionMax="36" xr10:uidLastSave="{00000000-0000-0000-0000-000000000000}"/>
  <bookViews>
    <workbookView xWindow="0" yWindow="0" windowWidth="23040" windowHeight="8556" tabRatio="767" activeTab="1" xr2:uid="{00000000-000D-0000-FFFF-FFFF00000000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19" i="143" l="1"/>
  <c r="F18" i="143"/>
  <c r="F53" i="143" l="1"/>
  <c r="F50" i="116"/>
  <c r="F46" i="116"/>
  <c r="F44" i="116" s="1"/>
  <c r="F38" i="116"/>
  <c r="F34" i="116"/>
  <c r="F23" i="116"/>
  <c r="F22" i="116" s="1"/>
  <c r="F18" i="116"/>
  <c r="F14" i="116"/>
  <c r="F84" i="143" l="1"/>
  <c r="F53" i="116"/>
  <c r="F44" i="141"/>
  <c r="F52" i="140"/>
  <c r="F54" i="116" l="1"/>
  <c r="F52" i="143"/>
  <c r="F81" i="143" s="1"/>
  <c r="F83" i="143" s="1"/>
  <c r="F87" i="143" s="1"/>
  <c r="F89" i="143" s="1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<sst xmlns="http://schemas.openxmlformats.org/spreadsheetml/2006/main" count="979" uniqueCount="689">
  <si>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</si>
  <si>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</si>
  <si>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</si>
  <si>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</si>
  <si>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</si>
  <si>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</si>
  <si>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</si>
  <si>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</si>
  <si>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</si>
  <si>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</si>
  <si>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</si>
  <si>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</si>
  <si>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</si>
  <si>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</si>
  <si>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</si>
  <si>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</si>
  <si>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</si>
  <si>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</si>
  <si>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</si>
  <si>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</si>
  <si>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</si>
  <si>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</si>
  <si>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</si>
  <si>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</si>
  <si>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</si>
  <si>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</si>
  <si>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</si>
  <si>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</si>
  <si>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</si>
  <si>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</si>
  <si>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</si>
  <si>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</si>
  <si>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</si>
  <si>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</si>
  <si>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</si>
  <si>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</si>
  <si>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</si>
  <si>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</si>
  <si>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</si>
  <si>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</si>
  <si>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</si>
  <si>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</si>
  <si>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</si>
  <si>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</si>
  <si>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</si>
  <si>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</si>
  <si>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</si>
  <si>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</si>
  <si>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</si>
  <si>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</si>
  <si>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</si>
  <si>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</si>
  <si>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</si>
  <si>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</si>
  <si>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</si>
  <si>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</si>
  <si>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</si>
  <si>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</si>
  <si>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</si>
  <si>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</si>
  <si>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</si>
  <si>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</si>
  <si>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</si>
  <si>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</si>
  <si>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</si>
  <si>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</si>
  <si>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</si>
  <si>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</si>
  <si>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</si>
  <si>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</si>
  <si>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</si>
  <si>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</si>
  <si>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</si>
  <si>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</si>
  <si>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</si>
  <si>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</si>
  <si>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</si>
  <si>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</si>
  <si>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</si>
  <si>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</si>
  <si>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</si>
  <si>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</si>
  <si>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</si>
  <si>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</si>
  <si>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</si>
  <si>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</si>
  <si>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</si>
  <si>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</si>
  <si>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</si>
  <si>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</si>
  <si>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</si>
  <si>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</si>
  <si>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</si>
  <si>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</si>
  <si>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</si>
  <si>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</si>
  <si>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</si>
  <si>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</si>
  <si>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</si>
  <si>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</si>
  <si>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</si>
  <si>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</si>
  <si>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</si>
  <si>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</si>
  <si>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</si>
  <si>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</si>
  <si>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</si>
  <si>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</si>
  <si>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</si>
  <si>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</si>
  <si>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</si>
  <si>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</si>
  <si>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</si>
  <si>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</si>
  <si>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</si>
  <si>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</si>
  <si>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</si>
  <si>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</si>
  <si>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</si>
  <si>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</si>
  <si>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</si>
  <si>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</si>
  <si>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</si>
  <si>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</si>
  <si>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</si>
  <si>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</si>
  <si>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</si>
  <si>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</si>
  <si>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</si>
  <si>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</si>
  <si>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</si>
  <si>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</si>
  <si>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</si>
  <si>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</si>
  <si>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</si>
  <si>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</si>
  <si>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</si>
  <si>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</si>
  <si>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</si>
  <si>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</si>
  <si>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</si>
  <si>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</si>
  <si>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</si>
  <si>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</si>
  <si>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</si>
  <si>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</si>
  <si>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</si>
  <si>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</si>
  <si>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</si>
  <si>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</si>
  <si>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</si>
  <si>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</si>
  <si>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</si>
  <si>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</si>
  <si>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</si>
  <si>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</si>
  <si>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</si>
  <si>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</si>
  <si>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</si>
  <si>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</si>
  <si>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</si>
  <si>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</si>
  <si>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</si>
  <si>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</si>
  <si>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</si>
  <si>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</si>
  <si>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</si>
  <si>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</si>
  <si>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</si>
  <si>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</si>
  <si>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</si>
  <si>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</si>
  <si>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</si>
  <si>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</si>
  <si>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</si>
  <si>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</si>
  <si>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</si>
  <si>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</si>
  <si>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</si>
  <si>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</si>
  <si>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</si>
  <si>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</si>
  <si>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</si>
  <si>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</si>
  <si>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</si>
  <si>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</si>
  <si>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</si>
  <si>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</si>
  <si>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</si>
  <si>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</si>
  <si>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</si>
  <si>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</si>
  <si>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</si>
  <si>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</si>
  <si>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</si>
  <si>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</si>
  <si>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</si>
  <si>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</si>
  <si>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</si>
  <si>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</si>
  <si>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</si>
  <si>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</si>
  <si>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</si>
  <si>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</si>
  <si>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</si>
  <si>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</si>
  <si>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</si>
  <si>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</si>
  <si>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</si>
  <si>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</si>
  <si>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</si>
  <si>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</si>
  <si>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</si>
  <si>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</si>
  <si>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</si>
  <si>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</si>
  <si>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</si>
  <si>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</si>
  <si>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</si>
  <si>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</si>
  <si>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</si>
  <si>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</si>
  <si>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</si>
  <si>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</si>
  <si>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</si>
  <si>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</si>
  <si>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</si>
  <si>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</si>
  <si>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</si>
  <si>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</si>
  <si>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</si>
  <si>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</si>
  <si>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</si>
  <si>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</si>
  <si>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</si>
  <si>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</si>
  <si>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</si>
  <si>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</si>
  <si>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</si>
  <si>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</si>
  <si>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</si>
  <si>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</si>
  <si>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</si>
  <si>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</si>
  <si>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</si>
  <si>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</si>
  <si>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</si>
  <si>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</si>
  <si>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</si>
  <si>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</si>
  <si>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</si>
  <si>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</si>
  <si>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</si>
  <si>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</si>
  <si>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</si>
  <si>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</si>
  <si>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</si>
  <si>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</si>
  <si>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</si>
  <si>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</si>
  <si>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</si>
  <si>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</si>
  <si>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</si>
  <si>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</si>
  <si>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</si>
  <si>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</si>
  <si>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</si>
  <si>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</si>
  <si>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</si>
  <si>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</si>
  <si>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</si>
  <si>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</si>
  <si>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</si>
  <si>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</si>
  <si>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</si>
  <si>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</si>
  <si>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</si>
  <si>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</si>
  <si>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</si>
  <si>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</si>
  <si>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</si>
  <si>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</si>
  <si>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</si>
  <si>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</si>
  <si>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</si>
  <si>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</si>
  <si>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</si>
  <si>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</si>
  <si>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</si>
  <si>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</si>
  <si>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</si>
  <si>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</si>
  <si>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</si>
  <si>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</si>
  <si>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</si>
  <si>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</si>
  <si>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</si>
  <si>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</si>
  <si>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</si>
  <si>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</si>
  <si>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</si>
  <si>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</si>
  <si>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</si>
  <si>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</si>
  <si>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</si>
  <si>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</si>
  <si>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</si>
  <si>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</si>
  <si>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</si>
  <si>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</si>
  <si>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</si>
  <si>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</si>
  <si>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</si>
  <si>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</si>
  <si>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</si>
  <si>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</si>
  <si>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</si>
  <si>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</si>
  <si>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</si>
  <si>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</si>
  <si>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</si>
  <si>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</si>
  <si>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</si>
  <si>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</si>
  <si>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</si>
  <si>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</si>
  <si>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</si>
  <si>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</si>
  <si>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</si>
  <si>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</si>
  <si>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</si>
  <si>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</si>
  <si>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</si>
  <si>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</si>
  <si>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</si>
  <si>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</si>
  <si>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</si>
  <si>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</si>
  <si>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</si>
  <si>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</si>
  <si>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</si>
  <si>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</si>
  <si>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</si>
  <si>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</si>
  <si>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</si>
  <si>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</si>
  <si>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</si>
  <si>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</si>
  <si>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</si>
  <si>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</si>
  <si>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</si>
  <si>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</si>
  <si>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</si>
  <si>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</si>
  <si>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</si>
  <si>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</si>
  <si>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</si>
  <si>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</si>
  <si>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</si>
  <si>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</si>
  <si>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</si>
  <si>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</si>
  <si>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</si>
  <si>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</si>
  <si>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</si>
  <si>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</si>
  <si>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</si>
  <si>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</si>
  <si>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</si>
  <si>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</si>
  <si>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</si>
  <si>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</si>
  <si>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</si>
  <si>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</si>
  <si>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</si>
  <si>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</si>
  <si>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</si>
  <si>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</si>
  <si>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</si>
  <si>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</si>
  <si>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</si>
  <si>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</si>
  <si>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</si>
  <si>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</si>
  <si>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</si>
  <si>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</si>
  <si>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</si>
  <si>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</si>
  <si>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</si>
  <si>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</si>
  <si>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</si>
  <si>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</si>
  <si>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</si>
  <si>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</si>
  <si>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</si>
  <si>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</si>
  <si>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</si>
  <si>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</si>
  <si>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</si>
  <si>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</si>
  <si>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</si>
  <si>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</si>
  <si>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</si>
  <si>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</si>
  <si>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</si>
  <si>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</si>
  <si>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</si>
  <si>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</si>
  <si>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</si>
  <si>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</si>
  <si>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</si>
  <si>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</si>
  <si>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</si>
  <si>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</si>
  <si>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</si>
  <si>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</si>
  <si>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</si>
  <si>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</si>
  <si>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</si>
  <si>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</si>
  <si>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</si>
  <si>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</si>
  <si>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</si>
  <si>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</si>
  <si>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</si>
  <si>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</si>
  <si>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</si>
  <si>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</si>
  <si>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</si>
  <si>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</si>
  <si>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</si>
  <si>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</si>
  <si>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</si>
  <si>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</si>
  <si>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</si>
  <si>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</si>
  <si>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</si>
  <si>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</si>
  <si>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</si>
  <si>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</si>
  <si>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</si>
  <si>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</si>
  <si>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</si>
  <si>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</si>
  <si>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</si>
  <si>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</si>
  <si>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</si>
  <si>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</si>
  <si>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</si>
  <si>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</si>
  <si>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</si>
  <si>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</si>
  <si>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</si>
  <si>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</si>
  <si>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</si>
  <si>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</si>
  <si>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</si>
  <si>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</si>
  <si>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</si>
  <si>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</si>
  <si>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</si>
  <si>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</si>
  <si>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</si>
  <si>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</si>
  <si>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</si>
  <si>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</si>
  <si>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</si>
  <si>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</si>
  <si>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</si>
  <si>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</si>
  <si>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</si>
  <si>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</si>
  <si>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</si>
  <si>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</si>
  <si>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</si>
  <si>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</si>
  <si>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</si>
  <si>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</si>
  <si>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</si>
  <si>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</si>
  <si>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</si>
  <si>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</si>
  <si>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</si>
  <si>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</si>
  <si>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</si>
  <si>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</si>
  <si>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</si>
  <si>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</si>
  <si>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</si>
  <si>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</si>
  <si>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</si>
  <si>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</si>
  <si>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</si>
  <si>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</si>
  <si>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</si>
  <si>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</si>
  <si>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</si>
  <si>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</si>
  <si>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</si>
  <si>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</si>
  <si>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</si>
  <si>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</si>
  <si>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</si>
  <si>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</si>
  <si>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</si>
  <si>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</si>
  <si>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</si>
  <si>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</si>
  <si>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</si>
  <si>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</si>
  <si>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</si>
  <si>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</si>
  <si>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</si>
  <si>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</si>
  <si>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</si>
  <si>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</si>
  <si>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</si>
  <si>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</si>
  <si>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</si>
  <si>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</si>
  <si>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</si>
  <si>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</si>
  <si>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</si>
  <si>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</si>
  <si>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</si>
  <si>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</si>
  <si>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</si>
  <si>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</si>
  <si>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</si>
  <si>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</si>
  <si>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</si>
  <si>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</si>
  <si>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</si>
  <si>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</si>
  <si>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</si>
  <si>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</si>
  <si>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</si>
  <si>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</si>
  <si>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</si>
  <si>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</si>
  <si>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</si>
  <si>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</si>
  <si>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</si>
  <si>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</si>
  <si>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</si>
  <si>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</si>
  <si>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</si>
  <si>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</si>
  <si>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</si>
  <si>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</si>
  <si>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</si>
  <si>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</si>
  <si>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</si>
  <si>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</si>
  <si>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</si>
  <si>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</si>
  <si>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</si>
  <si>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</si>
  <si>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</si>
  <si>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</si>
  <si>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</si>
  <si>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</si>
  <si>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</si>
  <si>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</si>
  <si>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</si>
  <si>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</si>
  <si>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</si>
  <si>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</si>
  <si>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</si>
  <si>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</si>
  <si>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</si>
  <si>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</si>
  <si>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</si>
  <si>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</si>
  <si>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</si>
  <si>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</si>
  <si>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</si>
  <si>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</si>
  <si>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</si>
  <si>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</si>
  <si>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</si>
  <si>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</si>
  <si>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</si>
  <si>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</si>
  <si>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</si>
  <si>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</si>
  <si>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</si>
  <si>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</si>
  <si>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</si>
  <si>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</si>
  <si>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</si>
  <si>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</si>
  <si>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</si>
  <si>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</si>
  <si>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</si>
  <si>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</si>
  <si>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</si>
  <si>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</si>
  <si>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</si>
  <si>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</si>
  <si>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</si>
  <si>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</si>
  <si>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</si>
  <si>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</si>
  <si>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</si>
  <si>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</si>
  <si>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</si>
  <si>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</si>
  <si>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</si>
  <si>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</si>
  <si>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</si>
  <si>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</si>
  <si>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</si>
  <si>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</si>
  <si>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</si>
  <si>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</si>
  <si>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</si>
  <si>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</si>
  <si>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</si>
  <si>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</si>
  <si>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</si>
  <si>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</si>
  <si>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</si>
  <si>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</si>
  <si>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</si>
  <si>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</si>
  <si>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</si>
  <si>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</si>
  <si>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</si>
  <si>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</si>
  <si>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</si>
  <si>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</si>
  <si>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</si>
  <si>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</si>
  <si>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</si>
  <si>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</si>
  <si>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</si>
  <si>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</si>
  <si>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</si>
  <si>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</si>
  <si>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</si>
  <si>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</si>
  <si>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</si>
  <si>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</si>
  <si>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</si>
  <si>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</si>
  <si>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</si>
  <si>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</si>
  <si>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</si>
  <si>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</si>
  <si>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</si>
  <si>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</si>
  <si>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</si>
  <si>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</si>
  <si>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</si>
  <si>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</si>
  <si>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</si>
  <si>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</si>
  <si>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</si>
  <si>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</si>
  <si>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</si>
  <si>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</si>
  <si>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</si>
  <si>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</si>
  <si>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</si>
  <si>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</si>
  <si>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</si>
  <si>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</si>
  <si>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</si>
  <si>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</si>
  <si>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</si>
  <si>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</si>
  <si>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</si>
  <si>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</si>
  <si>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</si>
  <si>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</si>
  <si>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</si>
  <si>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</si>
  <si>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</si>
  <si>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</si>
  <si>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</si>
  <si>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</si>
  <si>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</si>
  <si>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</si>
  <si>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</si>
  <si>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</si>
  <si>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</si>
  <si>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</si>
  <si>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консолидирана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</si>
</sst>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2" fillId="7" borderId="1" applyNumberFormat="0" applyAlignment="0" applyProtection="0"/>
    <xf numFmtId="0" fontId="27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0" borderId="3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29" fillId="21" borderId="2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2" borderId="7" applyNumberFormat="0" applyFont="0" applyBorder="0" applyProtection="0">
      <alignment horizontal="center" vertical="center"/>
    </xf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5" fillId="23" borderId="7" applyFont="0" applyProtection="0">
      <alignment horizontal="right" vertical="center"/>
    </xf>
    <xf numFmtId="0" fontId="5" fillId="23" borderId="8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0" fillId="0" borderId="3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5" fillId="24" borderId="7" applyFont="0">
      <alignment horizontal="right" vertical="center"/>
      <protection locked="0"/>
    </xf>
    <xf numFmtId="0" fontId="5" fillId="25" borderId="9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4" borderId="0" applyNumberFormat="0" applyBorder="0" applyAlignment="0" applyProtection="0"/>
    <xf numFmtId="0" fontId="34" fillId="20" borderId="10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6" fillId="0" borderId="0" applyNumberFormat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4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0" fillId="2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6" fillId="0" borderId="0"/>
    <xf numFmtId="0" fontId="2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46" fillId="0" borderId="0"/>
    <xf numFmtId="0" fontId="40" fillId="0" borderId="0"/>
    <xf numFmtId="0" fontId="5" fillId="0" borderId="0"/>
    <xf numFmtId="0" fontId="3" fillId="0" borderId="0"/>
    <xf numFmtId="0" fontId="47" fillId="0" borderId="0"/>
    <xf numFmtId="0" fontId="45" fillId="0" borderId="0"/>
    <xf numFmtId="0" fontId="5" fillId="0" borderId="0"/>
    <xf numFmtId="0" fontId="5" fillId="0" borderId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43" fillId="0" borderId="11" applyNumberFormat="0" applyFill="0" applyAlignment="0" applyProtection="0"/>
    <xf numFmtId="0" fontId="21" fillId="20" borderId="10" applyNumberFormat="0" applyAlignment="0" applyProtection="0"/>
    <xf numFmtId="0" fontId="21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20" borderId="10" applyNumberFormat="0" applyAlignment="0" applyProtection="0"/>
    <xf numFmtId="0" fontId="44" fillId="26" borderId="0" applyNumberFormat="0" applyBorder="0" applyAlignment="0" applyProtection="0"/>
    <xf numFmtId="3" fontId="5" fillId="27" borderId="7" applyFont="0">
      <alignment horizontal="right"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8" fillId="20" borderId="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3" fontId="5" fillId="31" borderId="7" applyFont="0">
      <alignment horizontal="right" vertical="center"/>
      <protection locked="0"/>
    </xf>
    <xf numFmtId="0" fontId="48" fillId="0" borderId="0" applyNumberFormat="0" applyFill="0" applyBorder="0" applyAlignment="0" applyProtection="0"/>
    <xf numFmtId="0" fontId="49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2" fillId="0" borderId="0"/>
    <xf numFmtId="0" fontId="67" fillId="0" borderId="0"/>
    <xf numFmtId="0" fontId="45" fillId="0" borderId="0"/>
    <xf numFmtId="0" fontId="45" fillId="0" borderId="0"/>
    <xf numFmtId="0" fontId="1" fillId="0" borderId="0"/>
  </cellStyleXfs>
  <cellXfs count="222">
    <xf numFmtId="0" fontId="0" fillId="0" borderId="0" xfId="0"/>
    <xf numFmtId="0" fontId="50" fillId="0" borderId="0" xfId="0" applyFont="1"/>
    <xf numFmtId="0" fontId="50" fillId="0" borderId="0" xfId="0" applyFont="1" applyBorder="1"/>
    <xf numFmtId="0" fontId="53" fillId="0" borderId="0" xfId="0" applyFo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182" applyFont="1"/>
    <xf numFmtId="0" fontId="53" fillId="0" borderId="0" xfId="0" applyFont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53" fillId="0" borderId="21" xfId="0" applyFont="1" applyBorder="1" applyAlignment="1">
      <alignment vertical="center"/>
    </xf>
    <xf numFmtId="0" fontId="50" fillId="0" borderId="17" xfId="0" applyFont="1" applyBorder="1"/>
    <xf numFmtId="0" fontId="50" fillId="0" borderId="21" xfId="0" applyFont="1" applyBorder="1"/>
    <xf numFmtId="0" fontId="53" fillId="0" borderId="0" xfId="0" applyFont="1" applyAlignment="1">
      <alignment horizontal="center"/>
    </xf>
    <xf numFmtId="0" fontId="50" fillId="0" borderId="21" xfId="0" applyFont="1" applyBorder="1" applyAlignment="1">
      <alignment horizontal="center"/>
    </xf>
    <xf numFmtId="0" fontId="52" fillId="29" borderId="7" xfId="182" applyFont="1" applyFill="1" applyBorder="1" applyAlignment="1">
      <alignment horizontal="center" vertical="center" wrapText="1"/>
    </xf>
    <xf numFmtId="0" fontId="50" fillId="0" borderId="20" xfId="182" applyFont="1" applyFill="1" applyBorder="1" applyAlignment="1">
      <alignment horizontal="left" vertical="center" wrapText="1"/>
    </xf>
    <xf numFmtId="0" fontId="52" fillId="29" borderId="7" xfId="182" applyFont="1" applyFill="1" applyBorder="1" applyAlignment="1">
      <alignment vertical="center"/>
    </xf>
    <xf numFmtId="0" fontId="52" fillId="29" borderId="7" xfId="182" applyFont="1" applyFill="1" applyBorder="1"/>
    <xf numFmtId="0" fontId="50" fillId="0" borderId="22" xfId="182" applyFont="1" applyBorder="1" applyAlignment="1">
      <alignment horizontal="center" vertical="center"/>
    </xf>
    <xf numFmtId="0" fontId="52" fillId="0" borderId="19" xfId="182" applyFont="1" applyBorder="1" applyAlignment="1">
      <alignment horizontal="left" vertical="center"/>
    </xf>
    <xf numFmtId="0" fontId="50" fillId="0" borderId="19" xfId="182" applyFont="1" applyBorder="1" applyAlignment="1">
      <alignment horizontal="center" vertical="center"/>
    </xf>
    <xf numFmtId="0" fontId="50" fillId="0" borderId="19" xfId="182" applyFont="1" applyBorder="1" applyAlignment="1">
      <alignment horizontal="left" vertical="center"/>
    </xf>
    <xf numFmtId="0" fontId="52" fillId="0" borderId="20" xfId="182" applyFont="1" applyBorder="1" applyAlignment="1">
      <alignment horizontal="left" vertical="center"/>
    </xf>
    <xf numFmtId="0" fontId="50" fillId="0" borderId="19" xfId="182" applyFont="1" applyFill="1" applyBorder="1" applyAlignment="1">
      <alignment horizontal="center" vertical="center"/>
    </xf>
    <xf numFmtId="0" fontId="50" fillId="0" borderId="19" xfId="182" applyFont="1" applyFill="1" applyBorder="1" applyAlignment="1">
      <alignment horizontal="left" vertical="center" wrapText="1"/>
    </xf>
    <xf numFmtId="0" fontId="50" fillId="0" borderId="20" xfId="182" applyFont="1" applyFill="1" applyBorder="1" applyAlignment="1">
      <alignment horizontal="left" vertical="center"/>
    </xf>
    <xf numFmtId="0" fontId="52" fillId="0" borderId="20" xfId="182" applyFont="1" applyFill="1" applyBorder="1" applyAlignment="1">
      <alignment horizontal="left" vertical="center"/>
    </xf>
    <xf numFmtId="0" fontId="50" fillId="0" borderId="19" xfId="182" applyFont="1" applyFill="1" applyBorder="1" applyAlignment="1">
      <alignment horizontal="left" vertical="center"/>
    </xf>
    <xf numFmtId="0" fontId="50" fillId="0" borderId="20" xfId="182" applyFont="1" applyBorder="1" applyAlignment="1">
      <alignment horizontal="left" vertical="center"/>
    </xf>
    <xf numFmtId="0" fontId="50" fillId="0" borderId="0" xfId="182" applyFont="1" applyBorder="1" applyAlignment="1">
      <alignment horizontal="left" vertical="center"/>
    </xf>
    <xf numFmtId="0" fontId="50" fillId="0" borderId="19" xfId="182" applyFont="1" applyBorder="1" applyAlignment="1">
      <alignment horizontal="left" vertical="center" wrapText="1"/>
    </xf>
    <xf numFmtId="0" fontId="50" fillId="29" borderId="7" xfId="182" applyFont="1" applyFill="1" applyBorder="1" applyAlignment="1">
      <alignment horizontal="center" vertical="center"/>
    </xf>
    <xf numFmtId="0" fontId="52" fillId="0" borderId="0" xfId="182" applyFont="1" applyBorder="1" applyAlignment="1">
      <alignment horizontal="left" vertical="center"/>
    </xf>
    <xf numFmtId="0" fontId="50" fillId="0" borderId="18" xfId="182" applyFont="1" applyFill="1" applyBorder="1" applyAlignment="1">
      <alignment horizontal="center" vertical="center"/>
    </xf>
    <xf numFmtId="0" fontId="52" fillId="0" borderId="25" xfId="182" applyFont="1" applyFill="1" applyBorder="1" applyAlignment="1">
      <alignment horizontal="left" vertical="center"/>
    </xf>
    <xf numFmtId="0" fontId="52" fillId="29" borderId="7" xfId="238" applyFont="1" applyFill="1" applyBorder="1" applyAlignment="1">
      <alignment horizontal="center" vertical="center" wrapText="1"/>
    </xf>
    <xf numFmtId="0" fontId="50" fillId="0" borderId="0" xfId="182" applyFont="1" applyBorder="1" applyAlignment="1">
      <alignment horizontal="center" vertical="center"/>
    </xf>
    <xf numFmtId="0" fontId="52" fillId="0" borderId="0" xfId="182" applyFont="1" applyBorder="1" applyAlignment="1">
      <alignment horizontal="center" vertical="center"/>
    </xf>
    <xf numFmtId="0" fontId="50" fillId="0" borderId="24" xfId="182" applyFont="1" applyBorder="1" applyAlignment="1">
      <alignment horizontal="left" vertical="center"/>
    </xf>
    <xf numFmtId="0" fontId="59" fillId="27" borderId="0" xfId="180" applyFont="1" applyFill="1" applyBorder="1" applyAlignment="1">
      <alignment vertical="center"/>
    </xf>
    <xf numFmtId="0" fontId="60" fillId="27" borderId="0" xfId="141" applyFont="1" applyFill="1" applyBorder="1" applyAlignment="1"/>
    <xf numFmtId="0" fontId="61" fillId="0" borderId="0" xfId="182" applyFont="1" applyBorder="1" applyAlignment="1">
      <alignment horizontal="left" vertical="center"/>
    </xf>
    <xf numFmtId="0" fontId="62" fillId="28" borderId="17" xfId="0" applyFont="1" applyFill="1" applyBorder="1" applyAlignment="1">
      <alignment wrapText="1"/>
    </xf>
    <xf numFmtId="0" fontId="63" fillId="30" borderId="17" xfId="0" applyFont="1" applyFill="1" applyBorder="1" applyAlignment="1">
      <alignment horizontal="left"/>
    </xf>
    <xf numFmtId="0" fontId="64" fillId="28" borderId="17" xfId="0" applyFont="1" applyFill="1" applyBorder="1" applyAlignment="1">
      <alignment horizontal="left"/>
    </xf>
    <xf numFmtId="0" fontId="64" fillId="0" borderId="0" xfId="182" applyFont="1" applyBorder="1" applyAlignment="1">
      <alignment horizontal="left" vertical="center"/>
    </xf>
    <xf numFmtId="14" fontId="63" fillId="30" borderId="17" xfId="0" applyNumberFormat="1" applyFont="1" applyFill="1" applyBorder="1" applyAlignment="1">
      <alignment horizontal="left"/>
    </xf>
    <xf numFmtId="49" fontId="64" fillId="28" borderId="0" xfId="201" applyNumberFormat="1" applyFont="1" applyFill="1" applyBorder="1" applyAlignment="1">
      <alignment horizontal="center" vertical="center"/>
    </xf>
    <xf numFmtId="49" fontId="63" fillId="30" borderId="17" xfId="0" applyNumberFormat="1" applyFont="1" applyFill="1" applyBorder="1" applyAlignment="1">
      <alignment horizontal="left"/>
    </xf>
    <xf numFmtId="0" fontId="64" fillId="28" borderId="29" xfId="218" applyFont="1" applyFill="1" applyBorder="1" applyAlignment="1">
      <alignment horizontal="left" vertical="top" wrapText="1"/>
    </xf>
    <xf numFmtId="0" fontId="64" fillId="28" borderId="29" xfId="218" applyFont="1" applyFill="1" applyBorder="1" applyAlignment="1">
      <alignment horizontal="left" vertical="top"/>
    </xf>
    <xf numFmtId="0" fontId="64" fillId="28" borderId="0" xfId="218" applyFont="1" applyFill="1" applyAlignment="1">
      <alignment horizontal="left" vertical="top"/>
    </xf>
    <xf numFmtId="0" fontId="64" fillId="0" borderId="0" xfId="0" applyFont="1"/>
    <xf numFmtId="0" fontId="62" fillId="28" borderId="17" xfId="0" applyFont="1" applyFill="1" applyBorder="1" applyAlignment="1">
      <alignment horizontal="right" wrapText="1"/>
    </xf>
    <xf numFmtId="0" fontId="62" fillId="28" borderId="17" xfId="0" applyFont="1" applyFill="1" applyBorder="1" applyAlignment="1">
      <alignment horizontal="left"/>
    </xf>
    <xf numFmtId="0" fontId="62" fillId="28" borderId="17" xfId="0" applyFont="1" applyFill="1" applyBorder="1" applyAlignment="1">
      <alignment horizontal="left" wrapText="1"/>
    </xf>
    <xf numFmtId="0" fontId="64" fillId="0" borderId="0" xfId="182" applyFont="1"/>
    <xf numFmtId="0" fontId="64" fillId="0" borderId="0" xfId="0" applyFont="1" applyAlignment="1">
      <alignment vertical="center"/>
    </xf>
    <xf numFmtId="0" fontId="65" fillId="28" borderId="17" xfId="0" applyFont="1" applyFill="1" applyBorder="1" applyAlignment="1">
      <alignment wrapText="1"/>
    </xf>
    <xf numFmtId="0" fontId="66" fillId="28" borderId="29" xfId="218" applyFont="1" applyFill="1" applyBorder="1" applyAlignment="1">
      <alignment horizontal="left" vertical="top" wrapText="1"/>
    </xf>
    <xf numFmtId="0" fontId="0" fillId="0" borderId="0" xfId="0"/>
    <xf numFmtId="0" fontId="53" fillId="0" borderId="12" xfId="0" applyFont="1" applyFill="1" applyBorder="1" applyAlignment="1">
      <alignment vertical="center" wrapText="1"/>
    </xf>
    <xf numFmtId="0" fontId="50" fillId="0" borderId="0" xfId="0" applyFont="1" applyAlignment="1">
      <alignment horizontal="left" vertical="center"/>
    </xf>
    <xf numFmtId="0" fontId="53" fillId="29" borderId="7" xfId="0" applyFont="1" applyFill="1" applyBorder="1" applyAlignment="1">
      <alignment horizontal="center" vertical="center" wrapText="1"/>
    </xf>
    <xf numFmtId="0" fontId="50" fillId="29" borderId="7" xfId="0" quotePrefix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 indent="1"/>
    </xf>
    <xf numFmtId="0" fontId="53" fillId="0" borderId="12" xfId="0" applyFont="1" applyFill="1" applyBorder="1" applyAlignment="1">
      <alignment horizontal="left" vertical="center" wrapText="1"/>
    </xf>
    <xf numFmtId="0" fontId="50" fillId="28" borderId="12" xfId="0" applyFont="1" applyFill="1" applyBorder="1" applyAlignment="1">
      <alignment horizontal="left" vertical="center" wrapText="1" indent="1"/>
    </xf>
    <xf numFmtId="0" fontId="52" fillId="0" borderId="12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 indent="1"/>
    </xf>
    <xf numFmtId="0" fontId="52" fillId="0" borderId="7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vertical="center" wrapText="1"/>
    </xf>
    <xf numFmtId="0" fontId="53" fillId="0" borderId="14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vertical="center" wrapText="1"/>
    </xf>
    <xf numFmtId="0" fontId="53" fillId="0" borderId="16" xfId="0" applyFont="1" applyFill="1" applyBorder="1" applyAlignment="1">
      <alignment vertical="center" wrapText="1"/>
    </xf>
    <xf numFmtId="0" fontId="53" fillId="0" borderId="13" xfId="0" applyFont="1" applyFill="1" applyBorder="1" applyAlignment="1">
      <alignment vertical="center" wrapText="1"/>
    </xf>
    <xf numFmtId="0" fontId="53" fillId="0" borderId="12" xfId="182" applyFont="1" applyFill="1" applyBorder="1" applyAlignment="1">
      <alignment horizontal="left" vertical="center" wrapText="1"/>
    </xf>
    <xf numFmtId="0" fontId="52" fillId="0" borderId="12" xfId="0" applyFont="1" applyBorder="1" applyAlignment="1">
      <alignment horizontal="left" vertical="center" wrapText="1"/>
    </xf>
    <xf numFmtId="0" fontId="53" fillId="0" borderId="13" xfId="0" applyFont="1" applyFill="1" applyBorder="1" applyAlignment="1">
      <alignment horizontal="left" vertical="center" wrapText="1"/>
    </xf>
    <xf numFmtId="0" fontId="52" fillId="0" borderId="16" xfId="0" applyFont="1" applyBorder="1" applyAlignment="1">
      <alignment horizontal="left" vertical="center" wrapText="1"/>
    </xf>
    <xf numFmtId="0" fontId="53" fillId="28" borderId="12" xfId="0" applyFont="1" applyFill="1" applyBorder="1" applyAlignment="1">
      <alignment horizontal="left" vertical="center" wrapText="1" indent="2"/>
    </xf>
    <xf numFmtId="0" fontId="52" fillId="0" borderId="12" xfId="0" applyFont="1" applyFill="1" applyBorder="1" applyAlignment="1">
      <alignment vertical="center" wrapText="1"/>
    </xf>
    <xf numFmtId="0" fontId="52" fillId="0" borderId="7" xfId="0" applyFont="1" applyFill="1" applyBorder="1" applyAlignment="1">
      <alignment vertical="center" wrapText="1"/>
    </xf>
    <xf numFmtId="3" fontId="52" fillId="0" borderId="16" xfId="0" applyNumberFormat="1" applyFont="1" applyFill="1" applyBorder="1" applyAlignment="1"/>
    <xf numFmtId="3" fontId="50" fillId="0" borderId="16" xfId="0" applyNumberFormat="1" applyFont="1" applyFill="1" applyBorder="1" applyAlignment="1"/>
    <xf numFmtId="3" fontId="50" fillId="0" borderId="12" xfId="0" applyNumberFormat="1" applyFont="1" applyFill="1" applyBorder="1" applyAlignment="1"/>
    <xf numFmtId="3" fontId="50" fillId="0" borderId="13" xfId="0" applyNumberFormat="1" applyFont="1" applyFill="1" applyBorder="1" applyAlignment="1"/>
    <xf numFmtId="3" fontId="50" fillId="0" borderId="15" xfId="0" applyNumberFormat="1" applyFont="1" applyFill="1" applyBorder="1" applyAlignment="1"/>
    <xf numFmtId="3" fontId="50" fillId="0" borderId="0" xfId="0" applyNumberFormat="1" applyFont="1"/>
    <xf numFmtId="0" fontId="54" fillId="30" borderId="7" xfId="0" applyFont="1" applyFill="1" applyBorder="1" applyAlignment="1">
      <alignment horizontal="left"/>
    </xf>
    <xf numFmtId="0" fontId="50" fillId="28" borderId="7" xfId="0" applyFont="1" applyFill="1" applyBorder="1" applyAlignment="1">
      <alignment horizontal="left"/>
    </xf>
    <xf numFmtId="14" fontId="54" fillId="30" borderId="7" xfId="0" applyNumberFormat="1" applyFont="1" applyFill="1" applyBorder="1" applyAlignment="1">
      <alignment horizontal="left"/>
    </xf>
    <xf numFmtId="49" fontId="63" fillId="30" borderId="7" xfId="0" applyNumberFormat="1" applyFont="1" applyFill="1" applyBorder="1" applyAlignment="1">
      <alignment horizontal="left"/>
    </xf>
    <xf numFmtId="3" fontId="50" fillId="0" borderId="0" xfId="0" applyNumberFormat="1" applyFont="1" applyAlignment="1">
      <alignment vertical="center"/>
    </xf>
    <xf numFmtId="49" fontId="50" fillId="0" borderId="19" xfId="182" applyNumberFormat="1" applyFont="1" applyBorder="1" applyAlignment="1">
      <alignment horizontal="center" vertical="center"/>
    </xf>
    <xf numFmtId="3" fontId="50" fillId="0" borderId="0" xfId="0" applyNumberFormat="1" applyFont="1" applyAlignment="1">
      <alignment horizontal="center"/>
    </xf>
    <xf numFmtId="0" fontId="54" fillId="29" borderId="22" xfId="0" applyFont="1" applyFill="1" applyBorder="1" applyAlignment="1">
      <alignment horizontal="center" vertical="center" wrapText="1"/>
    </xf>
    <xf numFmtId="0" fontId="54" fillId="29" borderId="19" xfId="0" applyFont="1" applyFill="1" applyBorder="1" applyAlignment="1">
      <alignment horizontal="center" vertical="center" wrapText="1"/>
    </xf>
    <xf numFmtId="0" fontId="54" fillId="29" borderId="18" xfId="0" applyFont="1" applyFill="1" applyBorder="1" applyAlignment="1">
      <alignment horizontal="center" vertical="center" wrapText="1"/>
    </xf>
    <xf numFmtId="0" fontId="50" fillId="0" borderId="0" xfId="0" applyFont="1" applyAlignment="1"/>
    <xf numFmtId="0" fontId="52" fillId="29" borderId="7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52" fillId="29" borderId="22" xfId="0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2" fillId="29" borderId="21" xfId="0" applyFont="1" applyFill="1" applyBorder="1" applyAlignment="1">
      <alignment horizontal="left" vertical="center" wrapText="1"/>
    </xf>
    <xf numFmtId="0" fontId="52" fillId="29" borderId="24" xfId="0" applyFont="1" applyFill="1" applyBorder="1" applyAlignment="1">
      <alignment horizontal="left" vertical="center" wrapText="1"/>
    </xf>
    <xf numFmtId="0" fontId="52" fillId="29" borderId="8" xfId="182" applyFont="1" applyFill="1" applyBorder="1" applyAlignment="1">
      <alignment horizontal="center" vertical="center"/>
    </xf>
    <xf numFmtId="0" fontId="52" fillId="29" borderId="29" xfId="182" applyFont="1" applyFill="1" applyBorder="1" applyAlignment="1">
      <alignment horizontal="center" vertical="center"/>
    </xf>
    <xf numFmtId="0" fontId="52" fillId="29" borderId="23" xfId="18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0" fillId="0" borderId="0" xfId="0" applyFont="1" applyAlignment="1"/>
    <xf numFmtId="0" fontId="52" fillId="0" borderId="0" xfId="0" applyFont="1" applyAlignment="1">
      <alignment horizontal="left"/>
    </xf>
    <xf numFmtId="0" fontId="50" fillId="0" borderId="0" xfId="0" applyFont="1" applyAlignment="1">
      <alignment vertical="center"/>
    </xf>
    <xf numFmtId="0" fontId="64" fillId="0" borderId="0" xfId="0" applyFont="1" applyAlignment="1">
      <alignment shrinkToFit="1"/>
    </xf>
    <xf numFmtId="0" fontId="66" fillId="27" borderId="0" xfId="180" applyFont="1" applyFill="1" applyBorder="1" applyAlignment="1">
      <alignment vertical="center"/>
    </xf>
    <xf numFmtId="0" fontId="68" fillId="27" borderId="0" xfId="141" applyFont="1" applyFill="1" applyBorder="1" applyAlignment="1"/>
    <xf numFmtId="0" fontId="62" fillId="0" borderId="0" xfId="0" applyFont="1"/>
    <xf numFmtId="0" fontId="64" fillId="0" borderId="0" xfId="0" applyFont="1" applyAlignment="1">
      <alignment horizontal="center"/>
    </xf>
    <xf numFmtId="0" fontId="64" fillId="0" borderId="0" xfId="0" applyFont="1" applyAlignment="1"/>
    <xf numFmtId="0" fontId="62" fillId="0" borderId="0" xfId="0" applyFont="1" applyAlignment="1"/>
    <xf numFmtId="0" fontId="52" fillId="0" borderId="0" xfId="0" applyFont="1" applyAlignment="1">
      <alignment horizontal="left" vertical="top"/>
    </xf>
    <xf numFmtId="0" fontId="52" fillId="0" borderId="0" xfId="0" applyFont="1" applyAlignment="1">
      <alignment horizontal="left" vertical="top"/>
    </xf>
    <xf numFmtId="0" fontId="50" fillId="29" borderId="26" xfId="0" applyFont="1" applyFill="1" applyBorder="1" applyAlignment="1">
      <alignment horizontal="center" vertical="center"/>
    </xf>
    <xf numFmtId="0" fontId="54" fillId="29" borderId="22" xfId="0" applyFont="1" applyFill="1" applyBorder="1" applyAlignment="1">
      <alignment horizontal="center" wrapText="1"/>
    </xf>
    <xf numFmtId="0" fontId="50" fillId="29" borderId="28" xfId="0" applyFont="1" applyFill="1" applyBorder="1" applyAlignment="1">
      <alignment horizontal="center" vertical="center"/>
    </xf>
    <xf numFmtId="0" fontId="52" fillId="29" borderId="0" xfId="0" applyFont="1" applyFill="1" applyBorder="1" applyAlignment="1">
      <alignment horizontal="left" vertical="center" wrapText="1"/>
    </xf>
    <xf numFmtId="0" fontId="50" fillId="29" borderId="19" xfId="0" applyFont="1" applyFill="1" applyBorder="1" applyAlignment="1">
      <alignment horizontal="center" textRotation="90" wrapText="1"/>
    </xf>
    <xf numFmtId="0" fontId="50" fillId="29" borderId="27" xfId="0" applyFont="1" applyFill="1" applyBorder="1" applyAlignment="1">
      <alignment horizontal="center" vertical="center"/>
    </xf>
    <xf numFmtId="0" fontId="52" fillId="29" borderId="17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textRotation="90" wrapText="1"/>
    </xf>
    <xf numFmtId="0" fontId="52" fillId="28" borderId="14" xfId="0" applyFont="1" applyFill="1" applyBorder="1" applyAlignment="1">
      <alignment horizontal="left" vertical="center" wrapText="1"/>
    </xf>
    <xf numFmtId="0" fontId="53" fillId="0" borderId="14" xfId="0" applyFont="1" applyFill="1" applyBorder="1" applyAlignment="1">
      <alignment horizontal="left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left" vertical="center" wrapText="1"/>
    </xf>
    <xf numFmtId="0" fontId="50" fillId="28" borderId="13" xfId="0" applyFont="1" applyFill="1" applyBorder="1" applyAlignment="1">
      <alignment horizontal="left" vertical="center" wrapText="1" indent="1"/>
    </xf>
    <xf numFmtId="0" fontId="50" fillId="28" borderId="19" xfId="0" applyFont="1" applyFill="1" applyBorder="1" applyAlignment="1">
      <alignment horizontal="center" vertical="center" wrapText="1"/>
    </xf>
    <xf numFmtId="0" fontId="50" fillId="28" borderId="13" xfId="0" applyFont="1" applyFill="1" applyBorder="1" applyAlignment="1">
      <alignment horizontal="center" vertical="center" wrapText="1"/>
    </xf>
    <xf numFmtId="0" fontId="52" fillId="28" borderId="12" xfId="0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left" vertical="center" wrapText="1"/>
    </xf>
    <xf numFmtId="3" fontId="50" fillId="28" borderId="16" xfId="0" applyNumberFormat="1" applyFont="1" applyFill="1" applyBorder="1" applyAlignment="1"/>
    <xf numFmtId="0" fontId="57" fillId="0" borderId="12" xfId="0" applyFont="1" applyFill="1" applyBorder="1" applyAlignment="1">
      <alignment horizontal="center" vertical="center" wrapText="1"/>
    </xf>
    <xf numFmtId="0" fontId="52" fillId="28" borderId="13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center" vertical="center" wrapText="1"/>
    </xf>
    <xf numFmtId="3" fontId="52" fillId="0" borderId="7" xfId="0" applyNumberFormat="1" applyFont="1" applyFill="1" applyBorder="1" applyAlignment="1"/>
    <xf numFmtId="0" fontId="64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55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vertical="center"/>
    </xf>
    <xf numFmtId="0" fontId="69" fillId="0" borderId="0" xfId="0" applyFont="1" applyBorder="1" applyAlignment="1">
      <alignment horizontal="left" vertical="center"/>
    </xf>
    <xf numFmtId="0" fontId="62" fillId="0" borderId="0" xfId="0" applyFont="1" applyBorder="1" applyAlignment="1">
      <alignment vertical="center"/>
    </xf>
    <xf numFmtId="0" fontId="64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/>
    </xf>
    <xf numFmtId="0" fontId="53" fillId="0" borderId="17" xfId="0" applyFont="1" applyBorder="1" applyAlignment="1">
      <alignment vertical="center"/>
    </xf>
    <xf numFmtId="0" fontId="50" fillId="0" borderId="17" xfId="0" applyFont="1" applyBorder="1" applyAlignment="1">
      <alignment horizontal="center" vertical="center"/>
    </xf>
    <xf numFmtId="0" fontId="52" fillId="29" borderId="25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vertical="center" textRotation="90" wrapText="1"/>
    </xf>
    <xf numFmtId="0" fontId="50" fillId="29" borderId="24" xfId="0" quotePrefix="1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justify" vertical="center" wrapText="1"/>
    </xf>
    <xf numFmtId="0" fontId="50" fillId="0" borderId="14" xfId="0" applyFont="1" applyFill="1" applyBorder="1" applyAlignment="1">
      <alignment horizontal="center" vertical="center" wrapText="1"/>
    </xf>
    <xf numFmtId="3" fontId="52" fillId="0" borderId="14" xfId="0" applyNumberFormat="1" applyFont="1" applyFill="1" applyBorder="1" applyAlignment="1"/>
    <xf numFmtId="0" fontId="50" fillId="0" borderId="12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0" fontId="52" fillId="0" borderId="12" xfId="0" applyFont="1" applyFill="1" applyBorder="1" applyAlignment="1">
      <alignment horizontal="justify" vertical="center" wrapText="1"/>
    </xf>
    <xf numFmtId="3" fontId="52" fillId="0" borderId="12" xfId="0" applyNumberFormat="1" applyFont="1" applyFill="1" applyBorder="1" applyAlignment="1"/>
    <xf numFmtId="0" fontId="50" fillId="28" borderId="12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2" fillId="28" borderId="12" xfId="0" applyFont="1" applyFill="1" applyBorder="1" applyAlignment="1">
      <alignment horizontal="justify" vertical="center" wrapText="1"/>
    </xf>
    <xf numFmtId="0" fontId="52" fillId="0" borderId="13" xfId="0" applyFont="1" applyFill="1" applyBorder="1" applyAlignment="1">
      <alignment horizontal="justify" vertical="center" wrapText="1"/>
    </xf>
    <xf numFmtId="0" fontId="52" fillId="0" borderId="7" xfId="0" applyFont="1" applyFill="1" applyBorder="1" applyAlignment="1">
      <alignment horizontal="justify" vertical="center" wrapText="1"/>
    </xf>
    <xf numFmtId="0" fontId="52" fillId="0" borderId="16" xfId="0" applyFont="1" applyFill="1" applyBorder="1" applyAlignment="1">
      <alignment horizontal="justify" vertical="center" wrapText="1"/>
    </xf>
    <xf numFmtId="0" fontId="50" fillId="0" borderId="12" xfId="0" applyFont="1" applyFill="1" applyBorder="1" applyAlignment="1">
      <alignment horizontal="justify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>
      <alignment vertical="center" wrapText="1"/>
    </xf>
    <xf numFmtId="3" fontId="50" fillId="28" borderId="12" xfId="0" applyNumberFormat="1" applyFont="1" applyFill="1" applyBorder="1" applyAlignment="1"/>
    <xf numFmtId="0" fontId="52" fillId="0" borderId="15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center" vertical="center" wrapText="1"/>
    </xf>
    <xf numFmtId="3" fontId="52" fillId="28" borderId="15" xfId="0" applyNumberFormat="1" applyFont="1" applyFill="1" applyBorder="1" applyAlignment="1"/>
    <xf numFmtId="0" fontId="52" fillId="28" borderId="12" xfId="0" applyFont="1" applyFill="1" applyBorder="1" applyAlignment="1">
      <alignment vertical="center" wrapText="1"/>
    </xf>
    <xf numFmtId="0" fontId="50" fillId="28" borderId="15" xfId="0" applyFont="1" applyFill="1" applyBorder="1" applyAlignment="1">
      <alignment horizontal="left" vertical="center" wrapText="1"/>
    </xf>
    <xf numFmtId="3" fontId="50" fillId="28" borderId="15" xfId="0" applyNumberFormat="1" applyFont="1" applyFill="1" applyBorder="1" applyAlignment="1"/>
    <xf numFmtId="0" fontId="50" fillId="0" borderId="15" xfId="0" applyFont="1" applyFill="1" applyBorder="1" applyAlignment="1">
      <alignment horizontal="left" vertical="center" wrapText="1"/>
    </xf>
    <xf numFmtId="0" fontId="53" fillId="0" borderId="15" xfId="0" applyFont="1" applyFill="1" applyBorder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68" fillId="0" borderId="0" xfId="0" applyFont="1" applyBorder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Border="1" applyAlignment="1"/>
    <xf numFmtId="0" fontId="52" fillId="0" borderId="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2" fillId="0" borderId="17" xfId="0" applyFont="1" applyBorder="1" applyAlignment="1">
      <alignment horizontal="left" vertical="center"/>
    </xf>
    <xf numFmtId="0" fontId="50" fillId="29" borderId="26" xfId="0" applyFont="1" applyFill="1" applyBorder="1" applyAlignment="1">
      <alignment vertical="center"/>
    </xf>
    <xf numFmtId="0" fontId="50" fillId="29" borderId="27" xfId="0" applyFont="1" applyFill="1" applyBorder="1" applyAlignment="1">
      <alignment vertical="center"/>
    </xf>
    <xf numFmtId="0" fontId="53" fillId="29" borderId="18" xfId="0" applyFont="1" applyFill="1" applyBorder="1" applyAlignment="1">
      <alignment horizontal="center" textRotation="90" wrapText="1"/>
    </xf>
    <xf numFmtId="0" fontId="53" fillId="0" borderId="16" xfId="0" applyFont="1" applyBorder="1" applyAlignment="1">
      <alignment vertical="center" wrapText="1"/>
    </xf>
    <xf numFmtId="0" fontId="50" fillId="0" borderId="16" xfId="0" applyFont="1" applyBorder="1" applyAlignment="1">
      <alignment horizontal="center" vertical="center" wrapText="1"/>
    </xf>
    <xf numFmtId="3" fontId="52" fillId="28" borderId="16" xfId="0" applyNumberFormat="1" applyFont="1" applyFill="1" applyBorder="1" applyAlignment="1"/>
    <xf numFmtId="0" fontId="53" fillId="0" borderId="12" xfId="0" applyFont="1" applyFill="1" applyBorder="1" applyAlignment="1">
      <alignment horizontal="left" vertical="center" wrapText="1" indent="2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 wrapText="1" indent="4"/>
    </xf>
    <xf numFmtId="0" fontId="50" fillId="28" borderId="16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 indent="1"/>
    </xf>
    <xf numFmtId="0" fontId="50" fillId="0" borderId="15" xfId="0" applyFont="1" applyBorder="1" applyAlignment="1">
      <alignment horizontal="left" vertical="center" wrapText="1" indent="1"/>
    </xf>
    <xf numFmtId="0" fontId="52" fillId="0" borderId="0" xfId="0" applyFont="1" applyAlignment="1">
      <alignment horizontal="justify"/>
    </xf>
    <xf numFmtId="0" fontId="62" fillId="0" borderId="0" xfId="0" applyFont="1" applyAlignment="1">
      <alignment horizontal="center"/>
    </xf>
    <xf numFmtId="0" fontId="51" fillId="0" borderId="0" xfId="0" applyFont="1"/>
    <xf numFmtId="0" fontId="68" fillId="0" borderId="0" xfId="0" applyFont="1" applyAlignment="1">
      <alignment horizontal="center"/>
    </xf>
    <xf numFmtId="0" fontId="50" fillId="29" borderId="26" xfId="0" applyFont="1" applyFill="1" applyBorder="1" applyAlignment="1">
      <alignment horizontal="center" vertical="center"/>
    </xf>
    <xf numFmtId="0" fontId="50" fillId="29" borderId="24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0" xfId="0" applyFont="1" applyFill="1" applyBorder="1" applyAlignment="1">
      <alignment horizontal="center" vertical="center"/>
    </xf>
    <xf numFmtId="0" fontId="53" fillId="29" borderId="19" xfId="0" applyFont="1" applyFill="1" applyBorder="1" applyAlignment="1">
      <alignment horizontal="center" textRotation="90" wrapText="1"/>
    </xf>
    <xf numFmtId="0" fontId="50" fillId="29" borderId="27" xfId="0" applyFont="1" applyFill="1" applyBorder="1" applyAlignment="1">
      <alignment horizontal="center" vertical="center"/>
    </xf>
    <xf numFmtId="0" fontId="50" fillId="29" borderId="25" xfId="0" applyFont="1" applyFill="1" applyBorder="1" applyAlignment="1">
      <alignment horizontal="center" vertical="center"/>
    </xf>
    <xf numFmtId="0" fontId="52" fillId="28" borderId="16" xfId="0" applyFont="1" applyFill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 indent="1"/>
    </xf>
    <xf numFmtId="0" fontId="52" fillId="0" borderId="13" xfId="0" applyFont="1" applyBorder="1" applyAlignment="1">
      <alignment horizontal="left" vertical="center" wrapText="1"/>
    </xf>
  </cellXfs>
  <cellStyles count="249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11" xfId="244" xr:uid="{00000000-0005-0000-0000-0000B4000000}"/>
    <cellStyle name="Normal 12" xfId="246" xr:uid="{00000000-0005-0000-0000-0000B5000000}"/>
    <cellStyle name="Normal 13" xfId="248" xr:uid="{00000000-0005-0000-0000-0000B6000000}"/>
    <cellStyle name="Normal 2" xfId="180" xr:uid="{00000000-0005-0000-0000-0000B7000000}"/>
    <cellStyle name="Normal 2 2" xfId="181" xr:uid="{00000000-0005-0000-0000-0000B8000000}"/>
    <cellStyle name="Normal 2 2 2" xfId="182" xr:uid="{00000000-0005-0000-0000-0000B9000000}"/>
    <cellStyle name="Normal 2 2 2 2" xfId="238" xr:uid="{00000000-0005-0000-0000-0000BA000000}"/>
    <cellStyle name="Normal 2 2 3" xfId="183" xr:uid="{00000000-0005-0000-0000-0000BB000000}"/>
    <cellStyle name="Normal 2 2 3 2" xfId="184" xr:uid="{00000000-0005-0000-0000-0000BC000000}"/>
    <cellStyle name="Normal 2 2_COREP GL04rev3" xfId="185" xr:uid="{00000000-0005-0000-0000-0000BD000000}"/>
    <cellStyle name="Normal 2 3" xfId="186" xr:uid="{00000000-0005-0000-0000-0000BE000000}"/>
    <cellStyle name="Normal 2 5" xfId="187" xr:uid="{00000000-0005-0000-0000-0000BF000000}"/>
    <cellStyle name="Normal 2 5 2" xfId="247" xr:uid="{00000000-0005-0000-0000-0000C0000000}"/>
    <cellStyle name="Normal 2 5 2 2" xfId="239" xr:uid="{00000000-0005-0000-0000-0000C1000000}"/>
    <cellStyle name="Normal 2 5 2 2 2" xfId="243" xr:uid="{00000000-0005-0000-0000-0000C2000000}"/>
    <cellStyle name="Normal 2_~0149226" xfId="188" xr:uid="{00000000-0005-0000-0000-0000C3000000}"/>
    <cellStyle name="Normal 3" xfId="189" xr:uid="{00000000-0005-0000-0000-0000C6000000}"/>
    <cellStyle name="Normal 3 2" xfId="190" xr:uid="{00000000-0005-0000-0000-0000C7000000}"/>
    <cellStyle name="Normal 3 2 2" xfId="237" xr:uid="{00000000-0005-0000-0000-0000C8000000}"/>
    <cellStyle name="Normal 3 3" xfId="191" xr:uid="{00000000-0005-0000-0000-0000C9000000}"/>
    <cellStyle name="Normal 3 4" xfId="192" xr:uid="{00000000-0005-0000-0000-0000CA000000}"/>
    <cellStyle name="Normal 3 5" xfId="240" xr:uid="{00000000-0005-0000-0000-0000CB000000}"/>
    <cellStyle name="Normal 3 6" xfId="245" xr:uid="{00000000-0005-0000-0000-0000CC000000}"/>
    <cellStyle name="Normal 3_~1520012" xfId="193" xr:uid="{00000000-0005-0000-0000-0000CD000000}"/>
    <cellStyle name="Normal 4" xfId="194" xr:uid="{00000000-0005-0000-0000-0000CE000000}"/>
    <cellStyle name="Normal 4 2" xfId="236" xr:uid="{00000000-0005-0000-0000-0000CF000000}"/>
    <cellStyle name="Normal 5" xfId="195" xr:uid="{00000000-0005-0000-0000-0000D0000000}"/>
    <cellStyle name="Normal 5 2" xfId="196" xr:uid="{00000000-0005-0000-0000-0000D1000000}"/>
    <cellStyle name="Normal 5_20130128_ITS on reporting_Annex I_CA" xfId="197" xr:uid="{00000000-0005-0000-0000-0000D2000000}"/>
    <cellStyle name="Normal 6" xfId="198" xr:uid="{00000000-0005-0000-0000-0000D3000000}"/>
    <cellStyle name="Normal 7" xfId="199" xr:uid="{00000000-0005-0000-0000-0000D4000000}"/>
    <cellStyle name="Normal 7 2" xfId="200" xr:uid="{00000000-0005-0000-0000-0000D5000000}"/>
    <cellStyle name="Normal 8" xfId="201" xr:uid="{00000000-0005-0000-0000-0000D6000000}"/>
    <cellStyle name="Normal 8 2" xfId="233" xr:uid="{00000000-0005-0000-0000-0000D7000000}"/>
    <cellStyle name="Normal 9" xfId="242" xr:uid="{00000000-0005-0000-0000-0000D8000000}"/>
    <cellStyle name="Notas" xfId="202" xr:uid="{00000000-0005-0000-0000-0000DA000000}"/>
    <cellStyle name="Note" xfId="203" xr:uid="{00000000-0005-0000-0000-0000DB000000}"/>
    <cellStyle name="Note 2" xfId="204" xr:uid="{00000000-0005-0000-0000-0000DC000000}"/>
    <cellStyle name="optionalExposure" xfId="234" xr:uid="{00000000-0005-0000-0000-0000DD000000}"/>
    <cellStyle name="Összesen" xfId="205" xr:uid="{00000000-0005-0000-0000-0000DE000000}"/>
    <cellStyle name="Output" xfId="206" xr:uid="{00000000-0005-0000-0000-0000DF000000}"/>
    <cellStyle name="Output 2" xfId="207" xr:uid="{00000000-0005-0000-0000-0000E0000000}"/>
    <cellStyle name="Porcentual 2" xfId="208" xr:uid="{00000000-0005-0000-0000-0000E1000000}"/>
    <cellStyle name="Porcentual 2 2" xfId="209" xr:uid="{00000000-0005-0000-0000-0000E2000000}"/>
    <cellStyle name="Prozent 2" xfId="210" xr:uid="{00000000-0005-0000-0000-0000E3000000}"/>
    <cellStyle name="Rossz" xfId="211" xr:uid="{00000000-0005-0000-0000-0000E4000000}"/>
    <cellStyle name="Salida" xfId="212" xr:uid="{00000000-0005-0000-0000-0000E5000000}"/>
    <cellStyle name="Semleges" xfId="213" xr:uid="{00000000-0005-0000-0000-0000E6000000}"/>
    <cellStyle name="showExposure" xfId="214" xr:uid="{00000000-0005-0000-0000-0000E7000000}"/>
    <cellStyle name="Standard 2" xfId="215" xr:uid="{00000000-0005-0000-0000-0000E8000000}"/>
    <cellStyle name="Standard 3" xfId="216" xr:uid="{00000000-0005-0000-0000-0000E9000000}"/>
    <cellStyle name="Standard 3 2" xfId="217" xr:uid="{00000000-0005-0000-0000-0000EA000000}"/>
    <cellStyle name="Standard 4" xfId="218" xr:uid="{00000000-0005-0000-0000-0000EB000000}"/>
    <cellStyle name="Standard_20100129_1559 Jentsch_COREP ON 20100129 COREP preliminary proposal_CR SA" xfId="219" xr:uid="{00000000-0005-0000-0000-0000EC000000}"/>
    <cellStyle name="Számítás" xfId="220" xr:uid="{00000000-0005-0000-0000-0000ED000000}"/>
    <cellStyle name="Texto de advertencia" xfId="221" xr:uid="{00000000-0005-0000-0000-0000EE000000}"/>
    <cellStyle name="Texto explicativo" xfId="222" xr:uid="{00000000-0005-0000-0000-0000EF000000}"/>
    <cellStyle name="Title" xfId="223" xr:uid="{00000000-0005-0000-0000-0000F0000000}"/>
    <cellStyle name="Title 2" xfId="224" xr:uid="{00000000-0005-0000-0000-0000F1000000}"/>
    <cellStyle name="Titolo" xfId="235" xr:uid="{00000000-0005-0000-0000-0000F2000000}"/>
    <cellStyle name="Título" xfId="225" xr:uid="{00000000-0005-0000-0000-0000F3000000}"/>
    <cellStyle name="Título 1" xfId="226" xr:uid="{00000000-0005-0000-0000-0000F4000000}"/>
    <cellStyle name="Título 2" xfId="227" xr:uid="{00000000-0005-0000-0000-0000F5000000}"/>
    <cellStyle name="Título 3" xfId="228" xr:uid="{00000000-0005-0000-0000-0000F6000000}"/>
    <cellStyle name="Título_20091015 DE_Proposed amendments to CR SEC_MKR" xfId="229" xr:uid="{00000000-0005-0000-0000-0000F7000000}"/>
    <cellStyle name="Total 2" xfId="230" xr:uid="{00000000-0005-0000-0000-0000F8000000}"/>
    <cellStyle name="Warning Text" xfId="231" xr:uid="{00000000-0005-0000-0000-0000F9000000}"/>
    <cellStyle name="Warning Text 2" xfId="232" xr:uid="{00000000-0005-0000-0000-0000FA000000}"/>
    <cellStyle name="Нормален 2" xfId="241" xr:uid="{00000000-0005-0000-0000-0000F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8"/>
  <sheetViews>
    <sheetView workbookViewId="0">
      <selection activeCell="D18" sqref="D18"/>
    </sheetView>
  </sheetViews>
  <sheetFormatPr defaultColWidth="5.109375" defaultRowHeight="18" customHeight="1"/>
  <cols>
    <col min="1" max="1" width="1.44140625" style="29" customWidth="1"/>
    <col min="2" max="2" width="12.109375" style="29" customWidth="1"/>
    <col min="3" max="3" width="14.44140625" style="36" customWidth="1"/>
    <col min="4" max="4" width="132" style="29" customWidth="1"/>
    <col min="5" max="5" width="11.6640625" style="29" customWidth="1"/>
    <col min="6" max="16384" width="5.109375" style="29"/>
  </cols>
  <sheetData>
    <row r="1" spans="2:5" s="41" customFormat="1" ht="18" customHeight="1">
      <c r="B1" s="39" t="s">
        <v>595</v>
      </c>
      <c r="C1" s="40"/>
      <c r="D1" s="40"/>
    </row>
    <row r="2" spans="2:5" s="45" customFormat="1" ht="13.2">
      <c r="B2" s="42" t="s">
        <v>70</v>
      </c>
      <c r="C2" s="90" t="s">
        <v>686</v>
      </c>
      <c r="D2" s="91" t="s">
        <v>687</v>
      </c>
    </row>
    <row r="3" spans="2:5" s="45" customFormat="1" ht="13.2">
      <c r="B3" s="42" t="s">
        <v>71</v>
      </c>
      <c r="C3" s="92">
        <v>45016</v>
      </c>
      <c r="D3" s="47"/>
    </row>
    <row r="4" spans="2:5" s="45" customFormat="1" ht="21">
      <c r="B4" s="42" t="s">
        <v>72</v>
      </c>
      <c r="C4" s="93" t="s">
        <v>688</v>
      </c>
      <c r="D4" s="60"/>
    </row>
    <row r="5" spans="2:5" s="45" customFormat="1" ht="20.399999999999999">
      <c r="B5" s="49" t="s">
        <v>73</v>
      </c>
      <c r="C5" s="50" t="s">
        <v>74</v>
      </c>
      <c r="D5" s="51"/>
    </row>
    <row r="6" spans="2:5" ht="6.75" customHeight="1"/>
    <row r="7" spans="2:5" s="32" customFormat="1" ht="17.25" customHeight="1">
      <c r="B7" s="32" t="s">
        <v>448</v>
      </c>
      <c r="C7" s="37"/>
    </row>
    <row r="8" spans="2:5" ht="6.75" customHeight="1"/>
    <row r="9" spans="2:5" ht="18" customHeight="1">
      <c r="B9" s="108" t="s">
        <v>356</v>
      </c>
      <c r="C9" s="109"/>
      <c r="D9" s="110"/>
      <c r="E9" s="38"/>
    </row>
    <row r="10" spans="2:5" ht="40.5" customHeight="1">
      <c r="B10" s="14" t="s">
        <v>357</v>
      </c>
      <c r="C10" s="14" t="s">
        <v>358</v>
      </c>
      <c r="D10" s="16" t="s">
        <v>359</v>
      </c>
      <c r="E10" s="35" t="s">
        <v>447</v>
      </c>
    </row>
    <row r="11" spans="2:5" ht="13.2">
      <c r="B11" s="31"/>
      <c r="C11" s="31"/>
      <c r="D11" s="17" t="s">
        <v>360</v>
      </c>
      <c r="E11" s="31"/>
    </row>
    <row r="12" spans="2:5" ht="13.2">
      <c r="B12" s="18"/>
      <c r="C12" s="18"/>
      <c r="D12" s="19" t="s">
        <v>361</v>
      </c>
      <c r="E12" s="18"/>
    </row>
    <row r="13" spans="2:5" ht="13.2">
      <c r="B13" s="20" t="s">
        <v>362</v>
      </c>
      <c r="C13" s="20" t="s">
        <v>363</v>
      </c>
      <c r="D13" s="21" t="s">
        <v>364</v>
      </c>
      <c r="E13" s="20" t="s">
        <v>286</v>
      </c>
    </row>
    <row r="14" spans="2:5" ht="13.2">
      <c r="B14" s="20" t="s">
        <v>365</v>
      </c>
      <c r="C14" s="20" t="s">
        <v>366</v>
      </c>
      <c r="D14" s="21" t="s">
        <v>367</v>
      </c>
      <c r="E14" s="20" t="s">
        <v>287</v>
      </c>
    </row>
    <row r="15" spans="2:5" ht="13.2">
      <c r="B15" s="20" t="s">
        <v>368</v>
      </c>
      <c r="C15" s="20" t="s">
        <v>369</v>
      </c>
      <c r="D15" s="21" t="s">
        <v>0</v>
      </c>
      <c r="E15" s="20" t="s">
        <v>288</v>
      </c>
    </row>
    <row r="16" spans="2:5" ht="13.2">
      <c r="B16" s="20">
        <v>2</v>
      </c>
      <c r="C16" s="20" t="s">
        <v>370</v>
      </c>
      <c r="D16" s="19" t="s">
        <v>371</v>
      </c>
      <c r="E16" s="20" t="s">
        <v>289</v>
      </c>
    </row>
    <row r="17" spans="2:5" ht="13.2">
      <c r="B17" s="20">
        <v>3</v>
      </c>
      <c r="C17" s="20" t="s">
        <v>372</v>
      </c>
      <c r="D17" s="22" t="s">
        <v>373</v>
      </c>
      <c r="E17" s="20" t="s">
        <v>290</v>
      </c>
    </row>
    <row r="18" spans="2:5" ht="13.2">
      <c r="B18" s="20"/>
      <c r="C18" s="20"/>
      <c r="D18" s="19" t="s">
        <v>374</v>
      </c>
      <c r="E18" s="20"/>
    </row>
    <row r="19" spans="2:5" ht="13.2">
      <c r="B19" s="20">
        <v>4.0999999999999996</v>
      </c>
      <c r="C19" s="20" t="s">
        <v>375</v>
      </c>
      <c r="D19" s="21" t="s">
        <v>376</v>
      </c>
      <c r="E19" s="20" t="s">
        <v>291</v>
      </c>
    </row>
    <row r="20" spans="2:5" ht="26.4">
      <c r="B20" s="23" t="s">
        <v>377</v>
      </c>
      <c r="C20" s="23" t="s">
        <v>378</v>
      </c>
      <c r="D20" s="24" t="s">
        <v>379</v>
      </c>
      <c r="E20" s="23" t="s">
        <v>292</v>
      </c>
    </row>
    <row r="21" spans="2:5" ht="26.4">
      <c r="B21" s="23" t="s">
        <v>380</v>
      </c>
      <c r="C21" s="23" t="s">
        <v>381</v>
      </c>
      <c r="D21" s="24" t="s">
        <v>382</v>
      </c>
      <c r="E21" s="23" t="s">
        <v>293</v>
      </c>
    </row>
    <row r="22" spans="2:5" ht="26.4">
      <c r="B22" s="23" t="s">
        <v>383</v>
      </c>
      <c r="C22" s="23" t="s">
        <v>384</v>
      </c>
      <c r="D22" s="24" t="s">
        <v>385</v>
      </c>
      <c r="E22" s="23" t="s">
        <v>294</v>
      </c>
    </row>
    <row r="23" spans="2:5" ht="13.2">
      <c r="B23" s="23" t="s">
        <v>386</v>
      </c>
      <c r="C23" s="23" t="s">
        <v>387</v>
      </c>
      <c r="D23" s="24" t="s">
        <v>388</v>
      </c>
      <c r="E23" s="23" t="s">
        <v>295</v>
      </c>
    </row>
    <row r="24" spans="2:5" ht="13.2">
      <c r="B24" s="20">
        <v>4.5</v>
      </c>
      <c r="C24" s="20" t="s">
        <v>389</v>
      </c>
      <c r="D24" s="25" t="s">
        <v>390</v>
      </c>
      <c r="E24" s="20" t="s">
        <v>296</v>
      </c>
    </row>
    <row r="25" spans="2:5" ht="13.2">
      <c r="B25" s="20"/>
      <c r="C25" s="20"/>
      <c r="D25" s="26" t="s">
        <v>1</v>
      </c>
      <c r="E25" s="20"/>
    </row>
    <row r="26" spans="2:5" ht="13.2">
      <c r="B26" s="23">
        <v>5.0999999999999996</v>
      </c>
      <c r="C26" s="23" t="s">
        <v>391</v>
      </c>
      <c r="D26" s="25" t="s">
        <v>4</v>
      </c>
      <c r="E26" s="23" t="s">
        <v>297</v>
      </c>
    </row>
    <row r="27" spans="2:5" ht="13.2">
      <c r="B27" s="23"/>
      <c r="C27" s="23"/>
      <c r="D27" s="26" t="s">
        <v>2</v>
      </c>
      <c r="E27" s="23"/>
    </row>
    <row r="28" spans="2:5" ht="13.2">
      <c r="B28" s="23">
        <v>6.1</v>
      </c>
      <c r="C28" s="23" t="s">
        <v>392</v>
      </c>
      <c r="D28" s="27" t="s">
        <v>3</v>
      </c>
      <c r="E28" s="23" t="s">
        <v>298</v>
      </c>
    </row>
    <row r="29" spans="2:5" ht="13.2">
      <c r="B29" s="20"/>
      <c r="C29" s="20" t="s">
        <v>393</v>
      </c>
      <c r="D29" s="19" t="s">
        <v>394</v>
      </c>
      <c r="E29" s="20" t="s">
        <v>446</v>
      </c>
    </row>
    <row r="30" spans="2:5" ht="13.2">
      <c r="B30" s="20">
        <v>7.1</v>
      </c>
      <c r="C30" s="23" t="s">
        <v>395</v>
      </c>
      <c r="D30" s="27" t="s">
        <v>396</v>
      </c>
      <c r="E30" s="23" t="s">
        <v>299</v>
      </c>
    </row>
    <row r="31" spans="2:5" s="32" customFormat="1" ht="13.2">
      <c r="B31" s="20"/>
      <c r="C31" s="20"/>
      <c r="D31" s="19" t="s">
        <v>397</v>
      </c>
      <c r="E31" s="20"/>
    </row>
    <row r="32" spans="2:5" s="32" customFormat="1" ht="13.2">
      <c r="B32" s="20">
        <v>8.1</v>
      </c>
      <c r="C32" s="20" t="s">
        <v>398</v>
      </c>
      <c r="D32" s="21" t="s">
        <v>399</v>
      </c>
      <c r="E32" s="20" t="s">
        <v>300</v>
      </c>
    </row>
    <row r="33" spans="2:5" s="32" customFormat="1" ht="13.2">
      <c r="B33" s="23">
        <v>8.1999999999999993</v>
      </c>
      <c r="C33" s="20" t="s">
        <v>400</v>
      </c>
      <c r="D33" s="27" t="s">
        <v>401</v>
      </c>
      <c r="E33" s="20" t="s">
        <v>301</v>
      </c>
    </row>
    <row r="34" spans="2:5" ht="13.2">
      <c r="B34" s="20"/>
      <c r="C34" s="20"/>
      <c r="D34" s="19" t="s">
        <v>449</v>
      </c>
      <c r="E34" s="20"/>
    </row>
    <row r="35" spans="2:5" ht="13.2">
      <c r="B35" s="23" t="s">
        <v>402</v>
      </c>
      <c r="C35" s="23" t="s">
        <v>403</v>
      </c>
      <c r="D35" s="27" t="s">
        <v>5</v>
      </c>
      <c r="E35" s="23" t="s">
        <v>302</v>
      </c>
    </row>
    <row r="36" spans="2:5" ht="13.2">
      <c r="B36" s="23">
        <v>9.1999999999999993</v>
      </c>
      <c r="C36" s="20" t="s">
        <v>404</v>
      </c>
      <c r="D36" s="21" t="s">
        <v>6</v>
      </c>
      <c r="E36" s="20" t="s">
        <v>303</v>
      </c>
    </row>
    <row r="37" spans="2:5" ht="13.2">
      <c r="B37" s="20">
        <v>10</v>
      </c>
      <c r="C37" s="20" t="s">
        <v>405</v>
      </c>
      <c r="D37" s="19" t="s">
        <v>406</v>
      </c>
      <c r="E37" s="20" t="s">
        <v>304</v>
      </c>
    </row>
    <row r="38" spans="2:5" ht="13.2">
      <c r="B38" s="20"/>
      <c r="C38" s="20"/>
      <c r="D38" s="19" t="s">
        <v>276</v>
      </c>
      <c r="E38" s="20"/>
    </row>
    <row r="39" spans="2:5" ht="13.2">
      <c r="B39" s="20">
        <v>11.1</v>
      </c>
      <c r="C39" s="20" t="s">
        <v>407</v>
      </c>
      <c r="D39" s="28" t="s">
        <v>408</v>
      </c>
      <c r="E39" s="20" t="s">
        <v>305</v>
      </c>
    </row>
    <row r="40" spans="2:5" ht="13.2">
      <c r="B40" s="23">
        <v>11.3</v>
      </c>
      <c r="C40" s="23" t="s">
        <v>409</v>
      </c>
      <c r="D40" s="21" t="s">
        <v>410</v>
      </c>
      <c r="E40" s="23" t="s">
        <v>306</v>
      </c>
    </row>
    <row r="41" spans="2:5" ht="13.2">
      <c r="B41" s="23">
        <v>11.4</v>
      </c>
      <c r="C41" s="23" t="s">
        <v>411</v>
      </c>
      <c r="D41" s="25" t="s">
        <v>412</v>
      </c>
      <c r="E41" s="23" t="s">
        <v>307</v>
      </c>
    </row>
    <row r="42" spans="2:5" ht="13.2">
      <c r="B42" s="20"/>
      <c r="C42" s="29"/>
      <c r="D42" s="19" t="s">
        <v>7</v>
      </c>
      <c r="E42" s="28"/>
    </row>
    <row r="43" spans="2:5" ht="13.2">
      <c r="B43" s="20">
        <v>12.1</v>
      </c>
      <c r="C43" s="23" t="s">
        <v>413</v>
      </c>
      <c r="D43" s="25" t="s">
        <v>7</v>
      </c>
      <c r="E43" s="23" t="s">
        <v>308</v>
      </c>
    </row>
    <row r="44" spans="2:5" ht="13.2">
      <c r="B44" s="20">
        <v>12.2</v>
      </c>
      <c r="C44" s="23" t="s">
        <v>414</v>
      </c>
      <c r="D44" s="25" t="s">
        <v>415</v>
      </c>
      <c r="E44" s="23" t="s">
        <v>309</v>
      </c>
    </row>
    <row r="45" spans="2:5" ht="13.2">
      <c r="B45" s="20"/>
      <c r="C45" s="20"/>
      <c r="D45" s="22" t="s">
        <v>416</v>
      </c>
      <c r="E45" s="20"/>
    </row>
    <row r="46" spans="2:5" ht="13.2">
      <c r="B46" s="20">
        <v>13.1</v>
      </c>
      <c r="C46" s="20" t="s">
        <v>417</v>
      </c>
      <c r="D46" s="28" t="s">
        <v>450</v>
      </c>
      <c r="E46" s="20" t="s">
        <v>310</v>
      </c>
    </row>
    <row r="47" spans="2:5" ht="13.2">
      <c r="B47" s="95" t="s">
        <v>493</v>
      </c>
      <c r="C47" s="20" t="s">
        <v>492</v>
      </c>
      <c r="D47" s="28" t="s">
        <v>418</v>
      </c>
      <c r="E47" s="20" t="s">
        <v>505</v>
      </c>
    </row>
    <row r="48" spans="2:5" ht="13.2">
      <c r="B48" s="95" t="s">
        <v>494</v>
      </c>
      <c r="C48" s="20" t="s">
        <v>495</v>
      </c>
      <c r="D48" s="28" t="s">
        <v>496</v>
      </c>
      <c r="E48" s="20" t="s">
        <v>506</v>
      </c>
    </row>
    <row r="49" spans="2:5" ht="13.2">
      <c r="B49" s="20">
        <v>14</v>
      </c>
      <c r="C49" s="20" t="s">
        <v>419</v>
      </c>
      <c r="D49" s="19" t="s">
        <v>420</v>
      </c>
      <c r="E49" s="20" t="s">
        <v>311</v>
      </c>
    </row>
    <row r="50" spans="2:5" ht="13.2">
      <c r="B50" s="20">
        <v>15</v>
      </c>
      <c r="C50" s="20" t="s">
        <v>421</v>
      </c>
      <c r="D50" s="19" t="s">
        <v>422</v>
      </c>
      <c r="E50" s="20" t="s">
        <v>312</v>
      </c>
    </row>
    <row r="51" spans="2:5" ht="13.2">
      <c r="B51" s="20"/>
      <c r="C51" s="20"/>
      <c r="D51" s="22" t="s">
        <v>423</v>
      </c>
      <c r="E51" s="20"/>
    </row>
    <row r="52" spans="2:5" ht="13.2">
      <c r="B52" s="20">
        <v>16.100000000000001</v>
      </c>
      <c r="C52" s="20" t="s">
        <v>424</v>
      </c>
      <c r="D52" s="21" t="s">
        <v>425</v>
      </c>
      <c r="E52" s="20" t="s">
        <v>313</v>
      </c>
    </row>
    <row r="53" spans="2:5" ht="26.4">
      <c r="B53" s="20">
        <v>16.2</v>
      </c>
      <c r="C53" s="20" t="s">
        <v>426</v>
      </c>
      <c r="D53" s="30" t="s">
        <v>427</v>
      </c>
      <c r="E53" s="20" t="s">
        <v>314</v>
      </c>
    </row>
    <row r="54" spans="2:5" ht="13.2">
      <c r="B54" s="20">
        <v>16.3</v>
      </c>
      <c r="C54" s="20" t="s">
        <v>428</v>
      </c>
      <c r="D54" s="21" t="s">
        <v>451</v>
      </c>
      <c r="E54" s="20" t="s">
        <v>315</v>
      </c>
    </row>
    <row r="55" spans="2:5" ht="13.2">
      <c r="B55" s="20">
        <v>16.399999999999999</v>
      </c>
      <c r="C55" s="20" t="s">
        <v>429</v>
      </c>
      <c r="D55" s="21" t="s">
        <v>452</v>
      </c>
      <c r="E55" s="20" t="s">
        <v>316</v>
      </c>
    </row>
    <row r="56" spans="2:5" ht="13.2">
      <c r="B56" s="23" t="s">
        <v>430</v>
      </c>
      <c r="C56" s="23" t="s">
        <v>431</v>
      </c>
      <c r="D56" s="27" t="s">
        <v>8</v>
      </c>
      <c r="E56" s="23" t="s">
        <v>317</v>
      </c>
    </row>
    <row r="57" spans="2:5" ht="13.2">
      <c r="B57" s="20">
        <v>16.5</v>
      </c>
      <c r="C57" s="20" t="s">
        <v>432</v>
      </c>
      <c r="D57" s="21" t="s">
        <v>433</v>
      </c>
      <c r="E57" s="20" t="s">
        <v>318</v>
      </c>
    </row>
    <row r="58" spans="2:5" ht="13.2">
      <c r="B58" s="20">
        <v>16.600000000000001</v>
      </c>
      <c r="C58" s="20" t="s">
        <v>434</v>
      </c>
      <c r="D58" s="21" t="s">
        <v>435</v>
      </c>
      <c r="E58" s="20" t="s">
        <v>319</v>
      </c>
    </row>
    <row r="59" spans="2:5" ht="13.2">
      <c r="B59" s="20">
        <v>16.7</v>
      </c>
      <c r="C59" s="20" t="s">
        <v>436</v>
      </c>
      <c r="D59" s="27" t="s">
        <v>437</v>
      </c>
      <c r="E59" s="20" t="s">
        <v>320</v>
      </c>
    </row>
    <row r="60" spans="2:5" ht="13.2">
      <c r="B60" s="23"/>
      <c r="C60" s="23"/>
      <c r="D60" s="26" t="s">
        <v>438</v>
      </c>
      <c r="E60" s="23"/>
    </row>
    <row r="61" spans="2:5" ht="13.2">
      <c r="B61" s="23">
        <v>17.100000000000001</v>
      </c>
      <c r="C61" s="23" t="s">
        <v>439</v>
      </c>
      <c r="D61" s="25" t="s">
        <v>440</v>
      </c>
      <c r="E61" s="23" t="s">
        <v>321</v>
      </c>
    </row>
    <row r="62" spans="2:5" ht="26.4">
      <c r="B62" s="23">
        <v>17.2</v>
      </c>
      <c r="C62" s="23" t="s">
        <v>441</v>
      </c>
      <c r="D62" s="15" t="s">
        <v>453</v>
      </c>
      <c r="E62" s="23" t="s">
        <v>322</v>
      </c>
    </row>
    <row r="63" spans="2:5" ht="13.2">
      <c r="B63" s="23">
        <v>17.3</v>
      </c>
      <c r="C63" s="23" t="s">
        <v>442</v>
      </c>
      <c r="D63" s="25" t="s">
        <v>454</v>
      </c>
      <c r="E63" s="23" t="s">
        <v>323</v>
      </c>
    </row>
    <row r="64" spans="2:5" ht="13.2">
      <c r="B64" s="23">
        <v>18</v>
      </c>
      <c r="C64" s="23" t="s">
        <v>443</v>
      </c>
      <c r="D64" s="25" t="s">
        <v>499</v>
      </c>
      <c r="E64" s="23" t="s">
        <v>502</v>
      </c>
    </row>
    <row r="65" spans="1:5" ht="13.2">
      <c r="B65" s="23">
        <v>18.100000000000001</v>
      </c>
      <c r="C65" s="23" t="s">
        <v>497</v>
      </c>
      <c r="D65" s="25" t="s">
        <v>500</v>
      </c>
      <c r="E65" s="23" t="s">
        <v>503</v>
      </c>
    </row>
    <row r="66" spans="1:5" ht="13.2">
      <c r="B66" s="23">
        <v>18.2</v>
      </c>
      <c r="C66" s="23" t="s">
        <v>498</v>
      </c>
      <c r="D66" s="25" t="s">
        <v>501</v>
      </c>
      <c r="E66" s="23" t="s">
        <v>504</v>
      </c>
    </row>
    <row r="67" spans="1:5" ht="13.2">
      <c r="B67" s="33">
        <v>19</v>
      </c>
      <c r="C67" s="33" t="s">
        <v>444</v>
      </c>
      <c r="D67" s="34" t="s">
        <v>445</v>
      </c>
      <c r="E67" s="33" t="s">
        <v>324</v>
      </c>
    </row>
    <row r="68" spans="1:5" ht="13.2">
      <c r="A68" s="6"/>
      <c r="B68" s="6"/>
      <c r="D68" s="32"/>
    </row>
  </sheetData>
  <mergeCells count="1">
    <mergeCell ref="B9:D9"/>
  </mergeCells>
  <dataValidations count="1">
    <dataValidation type="list" allowBlank="1" showInputMessage="1" showErrorMessage="1" sqref="C4" xr:uid="{00000000-0002-0000-0000-000000000000}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4"/>
  <sheetViews>
    <sheetView tabSelected="1" zoomScale="70" zoomScaleNormal="70" workbookViewId="0">
      <selection activeCell="D18" sqref="D18"/>
    </sheetView>
  </sheetViews>
  <sheetFormatPr defaultColWidth="9.109375" defaultRowHeight="13.2"/>
  <cols>
    <col min="1" max="1" width="2.6640625" style="115" customWidth="1"/>
    <col min="2" max="2" width="12.33203125" style="5" customWidth="1"/>
    <col min="3" max="3" width="60.33203125" style="1" customWidth="1"/>
    <col min="4" max="4" width="25.5546875" style="3" customWidth="1"/>
    <col min="5" max="5" width="14.109375" style="3" customWidth="1"/>
    <col min="6" max="6" width="19" style="4" customWidth="1"/>
    <col min="7" max="7" width="2.44140625" style="1" customWidth="1"/>
    <col min="8" max="16384" width="9.109375" style="1"/>
  </cols>
  <sheetData>
    <row r="1" spans="1:9" s="52" customFormat="1" ht="11.4">
      <c r="A1" s="115" t="s">
        <v>283</v>
      </c>
      <c r="B1" s="116" t="s">
        <v>595</v>
      </c>
      <c r="C1" s="117"/>
      <c r="D1" s="117"/>
      <c r="E1" s="118"/>
      <c r="F1" s="119"/>
    </row>
    <row r="2" spans="1:9" s="52" customFormat="1" ht="11.4">
      <c r="A2" s="115"/>
      <c r="B2" s="58" t="s">
        <v>70</v>
      </c>
      <c r="C2" s="43" t="str">
        <f>Index!C2</f>
        <v>CECB9790</v>
      </c>
      <c r="D2" s="44" t="str">
        <f>Index!D2</f>
        <v>Централна кооперативна банка АД</v>
      </c>
      <c r="E2" s="118"/>
      <c r="F2" s="119"/>
    </row>
    <row r="3" spans="1:9" s="52" customFormat="1" ht="22.8">
      <c r="A3" s="115"/>
      <c r="B3" s="58" t="s">
        <v>71</v>
      </c>
      <c r="C3" s="46">
        <f>Index!C3</f>
        <v>45016</v>
      </c>
      <c r="D3" s="47"/>
      <c r="E3" s="118"/>
      <c r="F3" s="119"/>
    </row>
    <row r="4" spans="1:9" s="52" customFormat="1" ht="22.8">
      <c r="A4" s="115"/>
      <c r="B4" s="58" t="s">
        <v>72</v>
      </c>
      <c r="C4" s="48" t="str">
        <f>Index!C4</f>
        <v>консолидирана</v>
      </c>
      <c r="D4" s="47"/>
      <c r="E4" s="118"/>
      <c r="F4" s="119"/>
    </row>
    <row r="5" spans="1:9" s="52" customFormat="1" ht="22.8">
      <c r="A5" s="115"/>
      <c r="B5" s="59" t="s">
        <v>73</v>
      </c>
      <c r="C5" s="50" t="s">
        <v>74</v>
      </c>
      <c r="D5" s="53" t="s">
        <v>75</v>
      </c>
      <c r="E5" s="54" t="s">
        <v>325</v>
      </c>
      <c r="F5" s="56"/>
    </row>
    <row r="6" spans="1:9" ht="32.25" customHeight="1">
      <c r="B6" s="111" t="s">
        <v>78</v>
      </c>
      <c r="C6" s="112"/>
      <c r="D6" s="112"/>
      <c r="E6" s="112"/>
    </row>
    <row r="7" spans="1:9" s="120" customFormat="1" ht="10.199999999999999">
      <c r="A7" s="115">
        <v>6</v>
      </c>
      <c r="B7" s="119"/>
      <c r="D7" s="121"/>
      <c r="E7" s="121"/>
      <c r="F7" s="119" t="s">
        <v>596</v>
      </c>
    </row>
    <row r="8" spans="1:9">
      <c r="B8" s="122" t="s">
        <v>79</v>
      </c>
      <c r="C8" s="112"/>
    </row>
    <row r="9" spans="1:9">
      <c r="B9" s="123"/>
      <c r="C9" s="100"/>
    </row>
    <row r="10" spans="1:9">
      <c r="B10" s="123"/>
      <c r="C10" s="100"/>
    </row>
    <row r="12" spans="1:9" ht="26.4">
      <c r="B12" s="124"/>
      <c r="C12" s="106"/>
      <c r="D12" s="97" t="s">
        <v>67</v>
      </c>
      <c r="E12" s="125" t="s">
        <v>80</v>
      </c>
      <c r="F12" s="101" t="s">
        <v>81</v>
      </c>
    </row>
    <row r="13" spans="1:9" ht="39.6">
      <c r="B13" s="126"/>
      <c r="C13" s="127"/>
      <c r="D13" s="98"/>
      <c r="E13" s="128"/>
      <c r="F13" s="63" t="s">
        <v>326</v>
      </c>
    </row>
    <row r="14" spans="1:9">
      <c r="B14" s="129"/>
      <c r="C14" s="130"/>
      <c r="D14" s="99"/>
      <c r="E14" s="131"/>
      <c r="F14" s="64" t="s">
        <v>457</v>
      </c>
    </row>
    <row r="15" spans="1:9" ht="26.4">
      <c r="A15" s="115" t="s">
        <v>510</v>
      </c>
      <c r="B15" s="64" t="s">
        <v>457</v>
      </c>
      <c r="C15" s="132" t="s">
        <v>82</v>
      </c>
      <c r="D15" s="133" t="s">
        <v>83</v>
      </c>
      <c r="E15" s="134"/>
      <c r="F15" s="84">
        <v>2156435</v>
      </c>
      <c r="H15" s="89"/>
      <c r="I15" s="89"/>
    </row>
    <row r="16" spans="1:9" ht="26.4">
      <c r="A16" s="115" t="s">
        <v>511</v>
      </c>
      <c r="B16" s="64" t="s">
        <v>458</v>
      </c>
      <c r="C16" s="65" t="s">
        <v>84</v>
      </c>
      <c r="D16" s="135" t="s">
        <v>280</v>
      </c>
      <c r="E16" s="134"/>
      <c r="F16" s="85">
        <v>398352</v>
      </c>
      <c r="H16" s="89"/>
      <c r="I16" s="89"/>
    </row>
    <row r="17" spans="1:9" ht="26.4">
      <c r="A17" s="115" t="s">
        <v>512</v>
      </c>
      <c r="B17" s="64" t="s">
        <v>459</v>
      </c>
      <c r="C17" s="136" t="s">
        <v>85</v>
      </c>
      <c r="D17" s="66" t="s">
        <v>281</v>
      </c>
      <c r="E17" s="137"/>
      <c r="F17" s="85">
        <v>1690642</v>
      </c>
      <c r="H17" s="89"/>
      <c r="I17" s="89"/>
    </row>
    <row r="18" spans="1:9" ht="26.4">
      <c r="A18" s="115" t="s">
        <v>513</v>
      </c>
      <c r="B18" s="64" t="s">
        <v>460</v>
      </c>
      <c r="C18" s="136" t="s">
        <v>86</v>
      </c>
      <c r="D18" s="66" t="s">
        <v>282</v>
      </c>
      <c r="E18" s="138">
        <v>5</v>
      </c>
      <c r="F18" s="85">
        <v>67441</v>
      </c>
      <c r="H18" s="89"/>
      <c r="I18" s="89"/>
    </row>
    <row r="19" spans="1:9">
      <c r="A19" s="115" t="s">
        <v>514</v>
      </c>
      <c r="B19" s="64" t="s">
        <v>461</v>
      </c>
      <c r="C19" s="139" t="s">
        <v>87</v>
      </c>
      <c r="D19" s="66" t="s">
        <v>88</v>
      </c>
      <c r="E19" s="140"/>
      <c r="F19" s="84">
        <v>24973</v>
      </c>
      <c r="H19" s="89"/>
      <c r="I19" s="89"/>
    </row>
    <row r="20" spans="1:9">
      <c r="A20" s="115" t="s">
        <v>515</v>
      </c>
      <c r="B20" s="64" t="s">
        <v>462</v>
      </c>
      <c r="C20" s="67" t="s">
        <v>89</v>
      </c>
      <c r="D20" s="66" t="s">
        <v>88</v>
      </c>
      <c r="E20" s="140">
        <v>10</v>
      </c>
      <c r="F20" s="85">
        <v>24</v>
      </c>
      <c r="H20" s="89"/>
      <c r="I20" s="89"/>
    </row>
    <row r="21" spans="1:9">
      <c r="A21" s="115" t="s">
        <v>516</v>
      </c>
      <c r="B21" s="64" t="s">
        <v>463</v>
      </c>
      <c r="C21" s="67" t="s">
        <v>90</v>
      </c>
      <c r="D21" s="66" t="s">
        <v>91</v>
      </c>
      <c r="E21" s="140">
        <v>4</v>
      </c>
      <c r="F21" s="85">
        <v>19534</v>
      </c>
      <c r="G21" s="89"/>
      <c r="H21" s="89"/>
      <c r="I21" s="89"/>
    </row>
    <row r="22" spans="1:9" ht="26.4">
      <c r="A22" s="115" t="s">
        <v>517</v>
      </c>
      <c r="B22" s="64" t="s">
        <v>464</v>
      </c>
      <c r="C22" s="67" t="s">
        <v>92</v>
      </c>
      <c r="D22" s="66" t="s">
        <v>277</v>
      </c>
      <c r="E22" s="140">
        <v>4</v>
      </c>
      <c r="F22" s="85">
        <v>5415</v>
      </c>
      <c r="H22" s="89"/>
      <c r="I22" s="89"/>
    </row>
    <row r="23" spans="1:9" ht="26.4">
      <c r="A23" s="115" t="s">
        <v>518</v>
      </c>
      <c r="B23" s="64" t="s">
        <v>466</v>
      </c>
      <c r="C23" s="67" t="s">
        <v>93</v>
      </c>
      <c r="D23" s="66" t="s">
        <v>278</v>
      </c>
      <c r="E23" s="140">
        <v>4</v>
      </c>
      <c r="F23" s="84">
        <v>0</v>
      </c>
      <c r="H23" s="89"/>
      <c r="I23" s="89"/>
    </row>
    <row r="24" spans="1:9" ht="39.6">
      <c r="A24" s="115" t="s">
        <v>602</v>
      </c>
      <c r="B24" s="64" t="s">
        <v>528</v>
      </c>
      <c r="C24" s="68" t="s">
        <v>11</v>
      </c>
      <c r="D24" s="66" t="s">
        <v>94</v>
      </c>
      <c r="E24" s="141">
        <v>4</v>
      </c>
      <c r="F24" s="84">
        <v>168249</v>
      </c>
      <c r="H24" s="89"/>
      <c r="I24" s="89"/>
    </row>
    <row r="25" spans="1:9">
      <c r="A25" s="115" t="s">
        <v>603</v>
      </c>
      <c r="B25" s="64" t="s">
        <v>529</v>
      </c>
      <c r="C25" s="69" t="s">
        <v>90</v>
      </c>
      <c r="D25" s="66" t="s">
        <v>91</v>
      </c>
      <c r="E25" s="141">
        <v>4</v>
      </c>
      <c r="F25" s="85">
        <v>165951</v>
      </c>
      <c r="H25" s="89"/>
      <c r="I25" s="89"/>
    </row>
    <row r="26" spans="1:9" ht="26.4">
      <c r="A26" s="115" t="s">
        <v>604</v>
      </c>
      <c r="B26" s="64" t="s">
        <v>530</v>
      </c>
      <c r="C26" s="69" t="s">
        <v>92</v>
      </c>
      <c r="D26" s="66" t="s">
        <v>277</v>
      </c>
      <c r="E26" s="141">
        <v>4</v>
      </c>
      <c r="F26" s="85">
        <v>2298</v>
      </c>
      <c r="H26" s="89"/>
      <c r="I26" s="89"/>
    </row>
    <row r="27" spans="1:9" ht="26.4">
      <c r="A27" s="115" t="s">
        <v>605</v>
      </c>
      <c r="B27" s="64" t="s">
        <v>531</v>
      </c>
      <c r="C27" s="69" t="s">
        <v>93</v>
      </c>
      <c r="D27" s="66" t="s">
        <v>278</v>
      </c>
      <c r="E27" s="141">
        <v>4</v>
      </c>
      <c r="F27" s="84">
        <v>0</v>
      </c>
      <c r="H27" s="89"/>
      <c r="I27" s="89"/>
    </row>
    <row r="28" spans="1:9" ht="39.6">
      <c r="A28" s="115" t="s">
        <v>519</v>
      </c>
      <c r="B28" s="64" t="s">
        <v>467</v>
      </c>
      <c r="C28" s="68" t="s">
        <v>95</v>
      </c>
      <c r="D28" s="66" t="s">
        <v>96</v>
      </c>
      <c r="E28" s="142">
        <v>4</v>
      </c>
      <c r="F28" s="84">
        <v>0</v>
      </c>
      <c r="H28" s="89"/>
      <c r="I28" s="89"/>
    </row>
    <row r="29" spans="1:9" ht="26.4">
      <c r="A29" s="115" t="s">
        <v>521</v>
      </c>
      <c r="B29" s="64" t="s">
        <v>469</v>
      </c>
      <c r="C29" s="67" t="s">
        <v>92</v>
      </c>
      <c r="D29" s="66" t="s">
        <v>277</v>
      </c>
      <c r="E29" s="142">
        <v>4</v>
      </c>
      <c r="F29" s="84">
        <v>0</v>
      </c>
      <c r="H29" s="89"/>
      <c r="I29" s="89"/>
    </row>
    <row r="30" spans="1:9" ht="26.4">
      <c r="A30" s="115" t="s">
        <v>522</v>
      </c>
      <c r="B30" s="64" t="s">
        <v>470</v>
      </c>
      <c r="C30" s="67" t="s">
        <v>93</v>
      </c>
      <c r="D30" s="66" t="s">
        <v>278</v>
      </c>
      <c r="E30" s="142">
        <v>4</v>
      </c>
      <c r="F30" s="84">
        <v>0</v>
      </c>
      <c r="H30" s="89"/>
      <c r="I30" s="89"/>
    </row>
    <row r="31" spans="1:9" ht="26.4">
      <c r="A31" s="115" t="s">
        <v>619</v>
      </c>
      <c r="B31" s="64" t="s">
        <v>532</v>
      </c>
      <c r="C31" s="68" t="s">
        <v>9</v>
      </c>
      <c r="D31" s="66" t="s">
        <v>97</v>
      </c>
      <c r="E31" s="140">
        <v>4</v>
      </c>
      <c r="F31" s="84">
        <v>587416</v>
      </c>
      <c r="H31" s="89"/>
      <c r="I31" s="89"/>
    </row>
    <row r="32" spans="1:9">
      <c r="A32" s="115" t="s">
        <v>620</v>
      </c>
      <c r="B32" s="64" t="s">
        <v>533</v>
      </c>
      <c r="C32" s="65" t="s">
        <v>90</v>
      </c>
      <c r="D32" s="66" t="s">
        <v>91</v>
      </c>
      <c r="E32" s="140">
        <v>4</v>
      </c>
      <c r="F32" s="85">
        <v>19975</v>
      </c>
      <c r="H32" s="89"/>
      <c r="I32" s="89"/>
    </row>
    <row r="33" spans="1:9" ht="26.4">
      <c r="A33" s="115" t="s">
        <v>621</v>
      </c>
      <c r="B33" s="64" t="s">
        <v>534</v>
      </c>
      <c r="C33" s="65" t="s">
        <v>92</v>
      </c>
      <c r="D33" s="66" t="s">
        <v>277</v>
      </c>
      <c r="E33" s="140">
        <v>4</v>
      </c>
      <c r="F33" s="85">
        <v>567441</v>
      </c>
      <c r="H33" s="89"/>
      <c r="I33" s="89"/>
    </row>
    <row r="34" spans="1:9" ht="26.4">
      <c r="A34" s="115" t="s">
        <v>622</v>
      </c>
      <c r="B34" s="64" t="s">
        <v>535</v>
      </c>
      <c r="C34" s="65" t="s">
        <v>93</v>
      </c>
      <c r="D34" s="66" t="s">
        <v>278</v>
      </c>
      <c r="E34" s="140">
        <v>4</v>
      </c>
      <c r="F34" s="84">
        <v>0</v>
      </c>
      <c r="H34" s="89"/>
      <c r="I34" s="89"/>
    </row>
    <row r="35" spans="1:9" ht="26.4">
      <c r="A35" s="115" t="s">
        <v>623</v>
      </c>
      <c r="B35" s="64" t="s">
        <v>536</v>
      </c>
      <c r="C35" s="68" t="s">
        <v>12</v>
      </c>
      <c r="D35" s="66" t="s">
        <v>98</v>
      </c>
      <c r="E35" s="140">
        <v>4</v>
      </c>
      <c r="F35" s="84">
        <v>4984893</v>
      </c>
      <c r="H35" s="89"/>
      <c r="I35" s="89"/>
    </row>
    <row r="36" spans="1:9" ht="26.4">
      <c r="A36" s="115" t="s">
        <v>624</v>
      </c>
      <c r="B36" s="64" t="s">
        <v>537</v>
      </c>
      <c r="C36" s="65" t="s">
        <v>92</v>
      </c>
      <c r="D36" s="66" t="s">
        <v>277</v>
      </c>
      <c r="E36" s="140">
        <v>4</v>
      </c>
      <c r="F36" s="85">
        <v>1284532</v>
      </c>
      <c r="H36" s="89"/>
      <c r="I36" s="89"/>
    </row>
    <row r="37" spans="1:9" ht="26.4">
      <c r="A37" s="115" t="s">
        <v>625</v>
      </c>
      <c r="B37" s="64" t="s">
        <v>538</v>
      </c>
      <c r="C37" s="65" t="s">
        <v>93</v>
      </c>
      <c r="D37" s="66" t="s">
        <v>278</v>
      </c>
      <c r="E37" s="140">
        <v>4</v>
      </c>
      <c r="F37" s="85">
        <v>3700361</v>
      </c>
      <c r="H37" s="89"/>
      <c r="I37" s="89"/>
    </row>
    <row r="38" spans="1:9" ht="39.6">
      <c r="A38" s="115" t="s">
        <v>637</v>
      </c>
      <c r="B38" s="64" t="s">
        <v>481</v>
      </c>
      <c r="C38" s="68" t="s">
        <v>99</v>
      </c>
      <c r="D38" s="66" t="s">
        <v>279</v>
      </c>
      <c r="E38" s="140">
        <v>11</v>
      </c>
      <c r="F38" s="84">
        <v>0</v>
      </c>
      <c r="H38" s="89"/>
      <c r="I38" s="89"/>
    </row>
    <row r="39" spans="1:9" ht="26.4">
      <c r="A39" s="115" t="s">
        <v>638</v>
      </c>
      <c r="B39" s="64" t="s">
        <v>482</v>
      </c>
      <c r="C39" s="139" t="s">
        <v>100</v>
      </c>
      <c r="D39" s="66" t="s">
        <v>101</v>
      </c>
      <c r="E39" s="140"/>
      <c r="F39" s="84">
        <v>0</v>
      </c>
      <c r="H39" s="89"/>
      <c r="I39" s="89"/>
    </row>
    <row r="40" spans="1:9" ht="52.8">
      <c r="A40" s="115" t="s">
        <v>635</v>
      </c>
      <c r="B40" s="64" t="s">
        <v>483</v>
      </c>
      <c r="C40" s="139" t="s">
        <v>327</v>
      </c>
      <c r="D40" s="66" t="s">
        <v>328</v>
      </c>
      <c r="E40" s="140">
        <v>40</v>
      </c>
      <c r="F40" s="84">
        <v>0</v>
      </c>
      <c r="H40" s="89"/>
      <c r="I40" s="89"/>
    </row>
    <row r="41" spans="1:9">
      <c r="A41" s="115" t="s">
        <v>632</v>
      </c>
      <c r="B41" s="64" t="s">
        <v>484</v>
      </c>
      <c r="C41" s="68" t="s">
        <v>102</v>
      </c>
      <c r="D41" s="143"/>
      <c r="E41" s="140"/>
      <c r="F41" s="84">
        <v>190841</v>
      </c>
      <c r="H41" s="89"/>
      <c r="I41" s="89"/>
    </row>
    <row r="42" spans="1:9" ht="52.8">
      <c r="A42" s="115" t="s">
        <v>633</v>
      </c>
      <c r="B42" s="64" t="s">
        <v>485</v>
      </c>
      <c r="C42" s="65" t="s">
        <v>103</v>
      </c>
      <c r="D42" s="66" t="s">
        <v>507</v>
      </c>
      <c r="E42" s="140" t="s">
        <v>104</v>
      </c>
      <c r="F42" s="144">
        <v>170933</v>
      </c>
      <c r="H42" s="89"/>
      <c r="I42" s="89"/>
    </row>
    <row r="43" spans="1:9" ht="52.8">
      <c r="A43" s="115" t="s">
        <v>634</v>
      </c>
      <c r="B43" s="64" t="s">
        <v>486</v>
      </c>
      <c r="C43" s="65" t="s">
        <v>105</v>
      </c>
      <c r="D43" s="66" t="s">
        <v>508</v>
      </c>
      <c r="E43" s="140" t="s">
        <v>104</v>
      </c>
      <c r="F43" s="144">
        <v>19908</v>
      </c>
      <c r="H43" s="89"/>
      <c r="I43" s="89"/>
    </row>
    <row r="44" spans="1:9" ht="52.8">
      <c r="A44" s="115" t="s">
        <v>639</v>
      </c>
      <c r="B44" s="64" t="s">
        <v>487</v>
      </c>
      <c r="C44" s="68" t="s">
        <v>106</v>
      </c>
      <c r="D44" s="66" t="s">
        <v>107</v>
      </c>
      <c r="E44" s="140"/>
      <c r="F44" s="84">
        <v>11512</v>
      </c>
      <c r="H44" s="89"/>
      <c r="I44" s="89"/>
    </row>
    <row r="45" spans="1:9" ht="46.5" customHeight="1">
      <c r="A45" s="115" t="s">
        <v>640</v>
      </c>
      <c r="B45" s="64" t="s">
        <v>488</v>
      </c>
      <c r="C45" s="65" t="s">
        <v>69</v>
      </c>
      <c r="D45" s="66" t="s">
        <v>108</v>
      </c>
      <c r="E45" s="145"/>
      <c r="F45" s="85">
        <v>5630</v>
      </c>
      <c r="H45" s="89"/>
      <c r="I45" s="89"/>
    </row>
    <row r="46" spans="1:9" ht="39.6">
      <c r="A46" s="115" t="s">
        <v>641</v>
      </c>
      <c r="B46" s="64" t="s">
        <v>489</v>
      </c>
      <c r="C46" s="65" t="s">
        <v>109</v>
      </c>
      <c r="D46" s="66" t="s">
        <v>509</v>
      </c>
      <c r="E46" s="140" t="s">
        <v>104</v>
      </c>
      <c r="F46" s="85">
        <v>5882</v>
      </c>
      <c r="H46" s="89"/>
      <c r="I46" s="89"/>
    </row>
    <row r="47" spans="1:9" ht="26.4">
      <c r="A47" s="115" t="s">
        <v>642</v>
      </c>
      <c r="B47" s="64" t="s">
        <v>490</v>
      </c>
      <c r="C47" s="68" t="s">
        <v>110</v>
      </c>
      <c r="D47" s="66" t="s">
        <v>111</v>
      </c>
      <c r="E47" s="140"/>
      <c r="F47" s="84">
        <v>2139</v>
      </c>
      <c r="H47" s="89"/>
      <c r="I47" s="89"/>
    </row>
    <row r="48" spans="1:9" ht="39.6">
      <c r="A48" s="115" t="s">
        <v>643</v>
      </c>
      <c r="B48" s="64" t="s">
        <v>491</v>
      </c>
      <c r="C48" s="65" t="s">
        <v>112</v>
      </c>
      <c r="D48" s="66" t="s">
        <v>113</v>
      </c>
      <c r="E48" s="140"/>
      <c r="F48" s="85">
        <v>1569</v>
      </c>
      <c r="H48" s="89"/>
      <c r="I48" s="89"/>
    </row>
    <row r="49" spans="1:9" ht="66">
      <c r="A49" s="115" t="s">
        <v>644</v>
      </c>
      <c r="B49" s="64" t="s">
        <v>539</v>
      </c>
      <c r="C49" s="65" t="s">
        <v>114</v>
      </c>
      <c r="D49" s="66" t="s">
        <v>115</v>
      </c>
      <c r="E49" s="140"/>
      <c r="F49" s="85">
        <v>570</v>
      </c>
      <c r="H49" s="89"/>
      <c r="I49" s="89"/>
    </row>
    <row r="50" spans="1:9" ht="26.4">
      <c r="A50" s="115" t="s">
        <v>645</v>
      </c>
      <c r="B50" s="64" t="s">
        <v>540</v>
      </c>
      <c r="C50" s="68" t="s">
        <v>116</v>
      </c>
      <c r="D50" s="66" t="s">
        <v>41</v>
      </c>
      <c r="E50" s="140"/>
      <c r="F50" s="84">
        <v>21737</v>
      </c>
      <c r="H50" s="89"/>
      <c r="I50" s="89"/>
    </row>
    <row r="51" spans="1:9" ht="66">
      <c r="A51" s="115" t="s">
        <v>647</v>
      </c>
      <c r="B51" s="64" t="s">
        <v>541</v>
      </c>
      <c r="C51" s="146" t="s">
        <v>117</v>
      </c>
      <c r="D51" s="66" t="s">
        <v>42</v>
      </c>
      <c r="E51" s="140"/>
      <c r="F51" s="84">
        <v>31988</v>
      </c>
      <c r="H51" s="89"/>
      <c r="I51" s="89"/>
    </row>
    <row r="52" spans="1:9" ht="26.4">
      <c r="A52" s="115" t="s">
        <v>648</v>
      </c>
      <c r="B52" s="64" t="s">
        <v>542</v>
      </c>
      <c r="C52" s="70" t="s">
        <v>118</v>
      </c>
      <c r="D52" s="71" t="s">
        <v>119</v>
      </c>
      <c r="E52" s="147"/>
      <c r="F52" s="148">
        <f>F15+F19+F24+F31+F35+F40+F41+F44+F47+F50+F51+F28</f>
        <v>8180183</v>
      </c>
      <c r="H52" s="89"/>
      <c r="I52" s="89"/>
    </row>
    <row r="54" spans="1:9">
      <c r="F54" s="96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45"/>
  <sheetViews>
    <sheetView zoomScale="70" zoomScaleNormal="70" workbookViewId="0">
      <selection activeCell="D18" sqref="D18"/>
    </sheetView>
  </sheetViews>
  <sheetFormatPr defaultColWidth="9.109375" defaultRowHeight="13.2"/>
  <cols>
    <col min="1" max="1" width="2.6640625" style="115" customWidth="1"/>
    <col min="2" max="2" width="12.33203125" style="5" customWidth="1"/>
    <col min="3" max="3" width="78" style="1" customWidth="1"/>
    <col min="4" max="4" width="22.88671875" style="1" customWidth="1"/>
    <col min="5" max="5" width="13.6640625" style="12" customWidth="1"/>
    <col min="6" max="6" width="19.6640625" style="1" customWidth="1"/>
    <col min="7" max="7" width="3.5546875" style="1" customWidth="1"/>
    <col min="8" max="16384" width="9.109375" style="1"/>
  </cols>
  <sheetData>
    <row r="1" spans="1:9" s="52" customFormat="1" ht="11.4">
      <c r="A1" s="115" t="s">
        <v>284</v>
      </c>
      <c r="B1" s="116" t="s">
        <v>595</v>
      </c>
      <c r="C1" s="117"/>
      <c r="D1" s="117"/>
      <c r="E1" s="209"/>
    </row>
    <row r="2" spans="1:9" s="52" customFormat="1" ht="11.4">
      <c r="A2" s="115"/>
      <c r="B2" s="58" t="s">
        <v>70</v>
      </c>
      <c r="C2" s="43" t="str">
        <f>Index!C2</f>
        <v>CECB9790</v>
      </c>
      <c r="D2" s="44" t="str">
        <f>Index!D2</f>
        <v>Централна кооперативна банка АД</v>
      </c>
      <c r="E2" s="209"/>
    </row>
    <row r="3" spans="1:9" s="52" customFormat="1" ht="22.8">
      <c r="A3" s="115"/>
      <c r="B3" s="58" t="s">
        <v>71</v>
      </c>
      <c r="C3" s="46">
        <f>Index!C3</f>
        <v>45016</v>
      </c>
      <c r="D3" s="47"/>
      <c r="E3" s="209"/>
    </row>
    <row r="4" spans="1:9" s="52" customFormat="1" ht="22.8">
      <c r="A4" s="115"/>
      <c r="B4" s="58" t="s">
        <v>72</v>
      </c>
      <c r="C4" s="48" t="str">
        <f>Index!C4</f>
        <v>консолидирана</v>
      </c>
      <c r="D4" s="47"/>
      <c r="E4" s="209"/>
    </row>
    <row r="5" spans="1:9" s="52" customFormat="1" ht="22.8">
      <c r="A5" s="115"/>
      <c r="B5" s="59" t="s">
        <v>73</v>
      </c>
      <c r="C5" s="50" t="s">
        <v>74</v>
      </c>
      <c r="D5" s="53" t="s">
        <v>75</v>
      </c>
      <c r="E5" s="54" t="s">
        <v>76</v>
      </c>
      <c r="F5" s="55" t="s">
        <v>77</v>
      </c>
    </row>
    <row r="6" spans="1:9" ht="32.25" customHeight="1">
      <c r="B6" s="111" t="s">
        <v>351</v>
      </c>
      <c r="C6" s="112"/>
      <c r="D6" s="210"/>
    </row>
    <row r="7" spans="1:9" s="120" customFormat="1" ht="10.199999999999999">
      <c r="A7" s="115">
        <v>6</v>
      </c>
      <c r="B7" s="211"/>
      <c r="E7" s="209"/>
      <c r="F7" s="120" t="s">
        <v>596</v>
      </c>
    </row>
    <row r="8" spans="1:9">
      <c r="B8" s="113" t="s">
        <v>120</v>
      </c>
      <c r="C8" s="112"/>
    </row>
    <row r="9" spans="1:9">
      <c r="B9" s="102"/>
      <c r="C9" s="100"/>
    </row>
    <row r="10" spans="1:9">
      <c r="B10" s="102"/>
      <c r="C10" s="100"/>
    </row>
    <row r="11" spans="1:9">
      <c r="C11" s="102"/>
    </row>
    <row r="12" spans="1:9" ht="26.4">
      <c r="B12" s="212"/>
      <c r="C12" s="213"/>
      <c r="D12" s="97" t="s">
        <v>67</v>
      </c>
      <c r="E12" s="125" t="s">
        <v>80</v>
      </c>
      <c r="F12" s="103" t="s">
        <v>81</v>
      </c>
    </row>
    <row r="13" spans="1:9" ht="26.4">
      <c r="B13" s="214"/>
      <c r="C13" s="215"/>
      <c r="D13" s="98"/>
      <c r="E13" s="216"/>
      <c r="F13" s="63" t="s">
        <v>326</v>
      </c>
    </row>
    <row r="14" spans="1:9" ht="13.2" customHeight="1">
      <c r="B14" s="217"/>
      <c r="C14" s="218"/>
      <c r="D14" s="99"/>
      <c r="E14" s="198"/>
      <c r="F14" s="64" t="s">
        <v>457</v>
      </c>
    </row>
    <row r="15" spans="1:9" ht="52.8">
      <c r="A15" s="115" t="s">
        <v>510</v>
      </c>
      <c r="B15" s="64" t="s">
        <v>457</v>
      </c>
      <c r="C15" s="219" t="s">
        <v>68</v>
      </c>
      <c r="D15" s="135" t="s">
        <v>121</v>
      </c>
      <c r="E15" s="134">
        <v>8</v>
      </c>
      <c r="F15" s="84">
        <v>264</v>
      </c>
      <c r="H15" s="89"/>
      <c r="I15" s="89"/>
    </row>
    <row r="16" spans="1:9" ht="52.8">
      <c r="A16" s="115" t="s">
        <v>511</v>
      </c>
      <c r="B16" s="64" t="s">
        <v>458</v>
      </c>
      <c r="C16" s="67" t="s">
        <v>89</v>
      </c>
      <c r="D16" s="66" t="s">
        <v>122</v>
      </c>
      <c r="E16" s="140">
        <v>10</v>
      </c>
      <c r="F16" s="86">
        <v>264</v>
      </c>
      <c r="H16" s="89"/>
      <c r="I16" s="89"/>
    </row>
    <row r="17" spans="1:9" ht="26.4">
      <c r="A17" s="115" t="s">
        <v>512</v>
      </c>
      <c r="B17" s="64" t="s">
        <v>459</v>
      </c>
      <c r="C17" s="67" t="s">
        <v>123</v>
      </c>
      <c r="D17" s="66" t="s">
        <v>124</v>
      </c>
      <c r="E17" s="140">
        <v>8</v>
      </c>
      <c r="F17" s="86">
        <v>0</v>
      </c>
      <c r="H17" s="89"/>
      <c r="I17" s="89"/>
    </row>
    <row r="18" spans="1:9" ht="66">
      <c r="A18" s="115" t="s">
        <v>513</v>
      </c>
      <c r="B18" s="64" t="s">
        <v>460</v>
      </c>
      <c r="C18" s="67" t="s">
        <v>125</v>
      </c>
      <c r="D18" s="66" t="s">
        <v>31</v>
      </c>
      <c r="E18" s="140">
        <v>8</v>
      </c>
      <c r="F18" s="86">
        <v>0</v>
      </c>
      <c r="H18" s="89"/>
      <c r="I18" s="89"/>
    </row>
    <row r="19" spans="1:9" ht="26.4">
      <c r="A19" s="115" t="s">
        <v>514</v>
      </c>
      <c r="B19" s="64" t="s">
        <v>461</v>
      </c>
      <c r="C19" s="67" t="s">
        <v>126</v>
      </c>
      <c r="D19" s="66" t="s">
        <v>32</v>
      </c>
      <c r="E19" s="140">
        <v>8</v>
      </c>
      <c r="F19" s="86">
        <v>0</v>
      </c>
      <c r="H19" s="89"/>
      <c r="I19" s="89"/>
    </row>
    <row r="20" spans="1:9" ht="26.4">
      <c r="A20" s="115" t="s">
        <v>515</v>
      </c>
      <c r="B20" s="64" t="s">
        <v>462</v>
      </c>
      <c r="C20" s="67" t="s">
        <v>127</v>
      </c>
      <c r="D20" s="66" t="s">
        <v>33</v>
      </c>
      <c r="E20" s="140">
        <v>8</v>
      </c>
      <c r="F20" s="86">
        <v>0</v>
      </c>
      <c r="H20" s="89"/>
      <c r="I20" s="89"/>
    </row>
    <row r="21" spans="1:9" ht="39.6">
      <c r="A21" s="115" t="s">
        <v>516</v>
      </c>
      <c r="B21" s="64" t="s">
        <v>463</v>
      </c>
      <c r="C21" s="139" t="s">
        <v>128</v>
      </c>
      <c r="D21" s="66" t="s">
        <v>129</v>
      </c>
      <c r="E21" s="140">
        <v>8</v>
      </c>
      <c r="F21" s="86">
        <v>0</v>
      </c>
      <c r="H21" s="89"/>
      <c r="I21" s="89"/>
    </row>
    <row r="22" spans="1:9" ht="66">
      <c r="A22" s="115" t="s">
        <v>517</v>
      </c>
      <c r="B22" s="64" t="s">
        <v>464</v>
      </c>
      <c r="C22" s="67" t="s">
        <v>125</v>
      </c>
      <c r="D22" s="66" t="s">
        <v>31</v>
      </c>
      <c r="E22" s="140">
        <v>8</v>
      </c>
      <c r="F22" s="86">
        <v>0</v>
      </c>
      <c r="H22" s="89"/>
      <c r="I22" s="89"/>
    </row>
    <row r="23" spans="1:9" ht="26.4">
      <c r="A23" s="115" t="s">
        <v>518</v>
      </c>
      <c r="B23" s="64" t="s">
        <v>466</v>
      </c>
      <c r="C23" s="67" t="s">
        <v>126</v>
      </c>
      <c r="D23" s="66" t="s">
        <v>32</v>
      </c>
      <c r="E23" s="140">
        <v>8</v>
      </c>
      <c r="F23" s="86">
        <v>0</v>
      </c>
      <c r="H23" s="89"/>
      <c r="I23" s="89"/>
    </row>
    <row r="24" spans="1:9" ht="26.4">
      <c r="A24" s="115" t="s">
        <v>519</v>
      </c>
      <c r="B24" s="64" t="s">
        <v>467</v>
      </c>
      <c r="C24" s="67" t="s">
        <v>127</v>
      </c>
      <c r="D24" s="66" t="s">
        <v>33</v>
      </c>
      <c r="E24" s="140">
        <v>8</v>
      </c>
      <c r="F24" s="86">
        <v>0</v>
      </c>
      <c r="H24" s="89"/>
      <c r="I24" s="89"/>
    </row>
    <row r="25" spans="1:9" ht="39.6">
      <c r="A25" s="115" t="s">
        <v>520</v>
      </c>
      <c r="B25" s="64" t="s">
        <v>468</v>
      </c>
      <c r="C25" s="139" t="s">
        <v>329</v>
      </c>
      <c r="D25" s="66" t="s">
        <v>130</v>
      </c>
      <c r="E25" s="140">
        <v>8</v>
      </c>
      <c r="F25" s="168">
        <v>7482676</v>
      </c>
      <c r="H25" s="89"/>
      <c r="I25" s="89"/>
    </row>
    <row r="26" spans="1:9" ht="66">
      <c r="A26" s="115" t="s">
        <v>521</v>
      </c>
      <c r="B26" s="64" t="s">
        <v>469</v>
      </c>
      <c r="C26" s="67" t="s">
        <v>125</v>
      </c>
      <c r="D26" s="66" t="s">
        <v>31</v>
      </c>
      <c r="E26" s="140">
        <v>8</v>
      </c>
      <c r="F26" s="86">
        <v>7402536</v>
      </c>
      <c r="H26" s="89"/>
      <c r="I26" s="89"/>
    </row>
    <row r="27" spans="1:9" ht="26.4">
      <c r="A27" s="115" t="s">
        <v>522</v>
      </c>
      <c r="B27" s="64" t="s">
        <v>470</v>
      </c>
      <c r="C27" s="67" t="s">
        <v>126</v>
      </c>
      <c r="D27" s="66" t="s">
        <v>32</v>
      </c>
      <c r="E27" s="140">
        <v>8</v>
      </c>
      <c r="F27" s="86">
        <v>35382</v>
      </c>
      <c r="H27" s="89"/>
      <c r="I27" s="89"/>
    </row>
    <row r="28" spans="1:9" ht="26.4">
      <c r="A28" s="115" t="s">
        <v>523</v>
      </c>
      <c r="B28" s="64" t="s">
        <v>471</v>
      </c>
      <c r="C28" s="67" t="s">
        <v>127</v>
      </c>
      <c r="D28" s="66" t="s">
        <v>33</v>
      </c>
      <c r="E28" s="140">
        <v>8</v>
      </c>
      <c r="F28" s="86">
        <v>44758</v>
      </c>
      <c r="H28" s="89"/>
      <c r="I28" s="89"/>
    </row>
    <row r="29" spans="1:9" ht="29.25" customHeight="1">
      <c r="A29" s="115" t="s">
        <v>524</v>
      </c>
      <c r="B29" s="64" t="s">
        <v>472</v>
      </c>
      <c r="C29" s="139" t="s">
        <v>99</v>
      </c>
      <c r="D29" s="66" t="s">
        <v>34</v>
      </c>
      <c r="E29" s="142">
        <v>11</v>
      </c>
      <c r="F29" s="86">
        <v>0</v>
      </c>
      <c r="H29" s="89"/>
      <c r="I29" s="89"/>
    </row>
    <row r="30" spans="1:9" ht="39.6">
      <c r="A30" s="115" t="s">
        <v>606</v>
      </c>
      <c r="B30" s="64" t="s">
        <v>473</v>
      </c>
      <c r="C30" s="139" t="s">
        <v>100</v>
      </c>
      <c r="D30" s="66" t="s">
        <v>131</v>
      </c>
      <c r="E30" s="142"/>
      <c r="F30" s="86">
        <v>0</v>
      </c>
      <c r="H30" s="89"/>
      <c r="I30" s="89"/>
    </row>
    <row r="31" spans="1:9" ht="39.6">
      <c r="A31" s="115" t="s">
        <v>607</v>
      </c>
      <c r="B31" s="64" t="s">
        <v>474</v>
      </c>
      <c r="C31" s="78" t="s">
        <v>132</v>
      </c>
      <c r="D31" s="66" t="s">
        <v>133</v>
      </c>
      <c r="E31" s="140">
        <v>43</v>
      </c>
      <c r="F31" s="86">
        <v>2003</v>
      </c>
      <c r="H31" s="89"/>
      <c r="I31" s="89"/>
    </row>
    <row r="32" spans="1:9" ht="66">
      <c r="A32" s="115" t="s">
        <v>608</v>
      </c>
      <c r="B32" s="64" t="s">
        <v>475</v>
      </c>
      <c r="C32" s="65" t="s">
        <v>134</v>
      </c>
      <c r="D32" s="66" t="s">
        <v>35</v>
      </c>
      <c r="E32" s="140">
        <v>43</v>
      </c>
      <c r="F32" s="86">
        <v>1703</v>
      </c>
      <c r="H32" s="89"/>
      <c r="I32" s="89"/>
    </row>
    <row r="33" spans="1:9" ht="66">
      <c r="A33" s="115" t="s">
        <v>609</v>
      </c>
      <c r="B33" s="64" t="s">
        <v>476</v>
      </c>
      <c r="C33" s="65" t="s">
        <v>135</v>
      </c>
      <c r="D33" s="66" t="s">
        <v>36</v>
      </c>
      <c r="E33" s="140">
        <v>43</v>
      </c>
      <c r="F33" s="86">
        <v>0</v>
      </c>
      <c r="H33" s="89"/>
      <c r="I33" s="89"/>
    </row>
    <row r="34" spans="1:9" ht="26.4">
      <c r="A34" s="115" t="s">
        <v>626</v>
      </c>
      <c r="B34" s="64" t="s">
        <v>477</v>
      </c>
      <c r="C34" s="65" t="s">
        <v>136</v>
      </c>
      <c r="D34" s="66" t="s">
        <v>137</v>
      </c>
      <c r="E34" s="140">
        <v>43</v>
      </c>
      <c r="F34" s="86">
        <v>0</v>
      </c>
      <c r="H34" s="89"/>
      <c r="I34" s="89"/>
    </row>
    <row r="35" spans="1:9" ht="26.4">
      <c r="A35" s="115" t="s">
        <v>627</v>
      </c>
      <c r="B35" s="64" t="s">
        <v>478</v>
      </c>
      <c r="C35" s="65" t="s">
        <v>138</v>
      </c>
      <c r="D35" s="66" t="s">
        <v>139</v>
      </c>
      <c r="E35" s="140">
        <v>43</v>
      </c>
      <c r="F35" s="86">
        <v>0</v>
      </c>
      <c r="H35" s="89"/>
      <c r="I35" s="89"/>
    </row>
    <row r="36" spans="1:9" ht="66">
      <c r="A36" s="115" t="s">
        <v>628</v>
      </c>
      <c r="B36" s="64" t="s">
        <v>479</v>
      </c>
      <c r="C36" s="65" t="s">
        <v>140</v>
      </c>
      <c r="D36" s="66" t="s">
        <v>37</v>
      </c>
      <c r="E36" s="140" t="s">
        <v>141</v>
      </c>
      <c r="F36" s="86">
        <v>300</v>
      </c>
      <c r="H36" s="89"/>
      <c r="I36" s="89"/>
    </row>
    <row r="37" spans="1:9" ht="26.4">
      <c r="A37" s="115" t="s">
        <v>629</v>
      </c>
      <c r="B37" s="64" t="s">
        <v>480</v>
      </c>
      <c r="C37" s="65" t="s">
        <v>142</v>
      </c>
      <c r="D37" s="66" t="s">
        <v>143</v>
      </c>
      <c r="E37" s="140">
        <v>43</v>
      </c>
      <c r="F37" s="86">
        <v>0</v>
      </c>
      <c r="H37" s="89"/>
      <c r="I37" s="89"/>
    </row>
    <row r="38" spans="1:9" ht="26.4">
      <c r="A38" s="115" t="s">
        <v>637</v>
      </c>
      <c r="B38" s="64" t="s">
        <v>481</v>
      </c>
      <c r="C38" s="78" t="s">
        <v>144</v>
      </c>
      <c r="D38" s="66" t="s">
        <v>111</v>
      </c>
      <c r="E38" s="140"/>
      <c r="F38" s="168">
        <v>6545</v>
      </c>
      <c r="H38" s="89"/>
      <c r="I38" s="89"/>
    </row>
    <row r="39" spans="1:9" ht="39.6">
      <c r="A39" s="115" t="s">
        <v>638</v>
      </c>
      <c r="B39" s="64" t="s">
        <v>482</v>
      </c>
      <c r="C39" s="206" t="s">
        <v>145</v>
      </c>
      <c r="D39" s="66" t="s">
        <v>113</v>
      </c>
      <c r="E39" s="140"/>
      <c r="F39" s="86">
        <v>2863</v>
      </c>
      <c r="H39" s="89"/>
      <c r="I39" s="89"/>
    </row>
    <row r="40" spans="1:9" ht="66">
      <c r="A40" s="115" t="s">
        <v>635</v>
      </c>
      <c r="B40" s="64" t="s">
        <v>483</v>
      </c>
      <c r="C40" s="220" t="s">
        <v>146</v>
      </c>
      <c r="D40" s="66" t="s">
        <v>147</v>
      </c>
      <c r="E40" s="140"/>
      <c r="F40" s="86">
        <v>3682</v>
      </c>
      <c r="H40" s="89"/>
      <c r="I40" s="89"/>
    </row>
    <row r="41" spans="1:9" ht="66">
      <c r="A41" s="115" t="s">
        <v>632</v>
      </c>
      <c r="B41" s="64" t="s">
        <v>484</v>
      </c>
      <c r="C41" s="139" t="s">
        <v>330</v>
      </c>
      <c r="D41" s="66" t="s">
        <v>38</v>
      </c>
      <c r="E41" s="140"/>
      <c r="F41" s="168">
        <v>0</v>
      </c>
      <c r="H41" s="89"/>
      <c r="I41" s="89"/>
    </row>
    <row r="42" spans="1:9" ht="26.4">
      <c r="A42" s="115" t="s">
        <v>633</v>
      </c>
      <c r="B42" s="64" t="s">
        <v>485</v>
      </c>
      <c r="C42" s="146" t="s">
        <v>148</v>
      </c>
      <c r="D42" s="66" t="s">
        <v>39</v>
      </c>
      <c r="E42" s="141"/>
      <c r="F42" s="168">
        <v>14124</v>
      </c>
      <c r="H42" s="89"/>
      <c r="I42" s="89"/>
    </row>
    <row r="43" spans="1:9" ht="66">
      <c r="A43" s="115" t="s">
        <v>634</v>
      </c>
      <c r="B43" s="64" t="s">
        <v>486</v>
      </c>
      <c r="C43" s="221" t="s">
        <v>149</v>
      </c>
      <c r="D43" s="79" t="s">
        <v>40</v>
      </c>
      <c r="E43" s="141"/>
      <c r="F43" s="86">
        <v>0</v>
      </c>
      <c r="H43" s="89"/>
      <c r="I43" s="89"/>
    </row>
    <row r="44" spans="1:9" ht="26.4">
      <c r="A44" s="115" t="s">
        <v>639</v>
      </c>
      <c r="B44" s="64" t="s">
        <v>487</v>
      </c>
      <c r="C44" s="83" t="s">
        <v>150</v>
      </c>
      <c r="D44" s="71" t="s">
        <v>151</v>
      </c>
      <c r="E44" s="147"/>
      <c r="F44" s="148">
        <f>F15+F25+F38+F42+F31</f>
        <v>7505612</v>
      </c>
      <c r="H44" s="89"/>
      <c r="I44" s="89"/>
    </row>
    <row r="45" spans="1:9">
      <c r="B45" s="13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I55"/>
  <sheetViews>
    <sheetView topLeftCell="A31" zoomScale="55" zoomScaleNormal="55" workbookViewId="0">
      <selection activeCell="F42" sqref="F42"/>
    </sheetView>
  </sheetViews>
  <sheetFormatPr defaultColWidth="9.109375" defaultRowHeight="13.2"/>
  <cols>
    <col min="1" max="1" width="2.6640625" style="115" customWidth="1"/>
    <col min="2" max="2" width="12.33203125" style="5" customWidth="1"/>
    <col min="3" max="3" width="70.33203125" style="62" customWidth="1"/>
    <col min="4" max="4" width="40.44140625" style="1" customWidth="1"/>
    <col min="5" max="5" width="12.88671875" style="1" customWidth="1"/>
    <col min="6" max="6" width="17.109375" style="1" customWidth="1"/>
    <col min="7" max="7" width="4" style="1" customWidth="1"/>
    <col min="8" max="16384" width="9.109375" style="1"/>
  </cols>
  <sheetData>
    <row r="1" spans="1:9" s="52" customFormat="1" ht="11.4">
      <c r="A1" s="115" t="s">
        <v>285</v>
      </c>
      <c r="B1" s="116" t="s">
        <v>595</v>
      </c>
      <c r="C1" s="117"/>
      <c r="D1" s="117"/>
    </row>
    <row r="2" spans="1:9" s="52" customFormat="1" ht="11.4">
      <c r="A2" s="115"/>
      <c r="B2" s="58" t="s">
        <v>70</v>
      </c>
      <c r="C2" s="43" t="str">
        <f>Index!C2</f>
        <v>CECB9790</v>
      </c>
      <c r="D2" s="44" t="str">
        <f>Index!D2</f>
        <v>Централна кооперативна банка АД</v>
      </c>
    </row>
    <row r="3" spans="1:9" s="52" customFormat="1" ht="22.8">
      <c r="A3" s="115"/>
      <c r="B3" s="58" t="s">
        <v>71</v>
      </c>
      <c r="C3" s="46">
        <f>Index!C3</f>
        <v>45016</v>
      </c>
      <c r="D3" s="47"/>
    </row>
    <row r="4" spans="1:9" s="52" customFormat="1" ht="22.8">
      <c r="A4" s="115"/>
      <c r="B4" s="58" t="s">
        <v>72</v>
      </c>
      <c r="C4" s="48" t="str">
        <f>Index!C4</f>
        <v>консолидирана</v>
      </c>
      <c r="D4" s="47"/>
    </row>
    <row r="5" spans="1:9" s="52" customFormat="1" ht="22.8">
      <c r="A5" s="115"/>
      <c r="B5" s="59" t="s">
        <v>73</v>
      </c>
      <c r="C5" s="50" t="s">
        <v>74</v>
      </c>
      <c r="D5" s="53" t="s">
        <v>75</v>
      </c>
      <c r="E5" s="54" t="s">
        <v>76</v>
      </c>
      <c r="F5" s="55" t="s">
        <v>77</v>
      </c>
    </row>
    <row r="6" spans="1:9" ht="32.25" customHeight="1">
      <c r="B6" s="151" t="s">
        <v>351</v>
      </c>
      <c r="C6" s="188"/>
    </row>
    <row r="7" spans="1:9" s="120" customFormat="1" ht="10.199999999999999">
      <c r="A7" s="115">
        <v>6</v>
      </c>
      <c r="B7" s="189"/>
      <c r="C7" s="190"/>
      <c r="D7" s="191"/>
      <c r="E7" s="191"/>
      <c r="F7" s="120" t="s">
        <v>596</v>
      </c>
    </row>
    <row r="8" spans="1:9">
      <c r="B8" s="192" t="s">
        <v>152</v>
      </c>
      <c r="C8" s="193"/>
      <c r="D8" s="2"/>
      <c r="E8" s="2"/>
    </row>
    <row r="9" spans="1:9">
      <c r="B9" s="194"/>
      <c r="D9" s="2"/>
      <c r="E9" s="2"/>
    </row>
    <row r="10" spans="1:9">
      <c r="B10" s="194"/>
      <c r="D10" s="2"/>
      <c r="E10" s="2"/>
    </row>
    <row r="11" spans="1:9">
      <c r="C11" s="195"/>
      <c r="D11" s="10"/>
      <c r="E11" s="2"/>
    </row>
    <row r="12" spans="1:9" ht="55.5" customHeight="1">
      <c r="B12" s="196"/>
      <c r="C12" s="107"/>
      <c r="D12" s="97" t="s">
        <v>67</v>
      </c>
      <c r="E12" s="125" t="s">
        <v>80</v>
      </c>
      <c r="F12" s="103" t="s">
        <v>81</v>
      </c>
    </row>
    <row r="13" spans="1:9" ht="17.399999999999999" customHeight="1">
      <c r="B13" s="197"/>
      <c r="C13" s="159"/>
      <c r="D13" s="99"/>
      <c r="E13" s="198"/>
      <c r="F13" s="64" t="s">
        <v>457</v>
      </c>
    </row>
    <row r="14" spans="1:9" ht="26.4">
      <c r="A14" s="115" t="s">
        <v>510</v>
      </c>
      <c r="B14" s="64" t="s">
        <v>457</v>
      </c>
      <c r="C14" s="80" t="s">
        <v>153</v>
      </c>
      <c r="D14" s="199" t="s">
        <v>154</v>
      </c>
      <c r="E14" s="200">
        <v>46</v>
      </c>
      <c r="F14" s="84">
        <f>F15+F16</f>
        <v>127130</v>
      </c>
      <c r="H14" s="89"/>
      <c r="I14" s="89"/>
    </row>
    <row r="15" spans="1:9">
      <c r="A15" s="115" t="s">
        <v>511</v>
      </c>
      <c r="B15" s="64" t="s">
        <v>458</v>
      </c>
      <c r="C15" s="65" t="s">
        <v>155</v>
      </c>
      <c r="D15" s="66" t="s">
        <v>156</v>
      </c>
      <c r="E15" s="134"/>
      <c r="F15" s="84">
        <v>127130</v>
      </c>
      <c r="H15" s="89"/>
      <c r="I15" s="89"/>
    </row>
    <row r="16" spans="1:9">
      <c r="A16" s="115" t="s">
        <v>512</v>
      </c>
      <c r="B16" s="64" t="s">
        <v>459</v>
      </c>
      <c r="C16" s="65" t="s">
        <v>157</v>
      </c>
      <c r="D16" s="66" t="s">
        <v>15</v>
      </c>
      <c r="E16" s="140"/>
      <c r="F16" s="84">
        <v>0</v>
      </c>
      <c r="H16" s="89"/>
      <c r="I16" s="89"/>
    </row>
    <row r="17" spans="1:9" ht="26.4">
      <c r="A17" s="115" t="s">
        <v>513</v>
      </c>
      <c r="B17" s="64" t="s">
        <v>460</v>
      </c>
      <c r="C17" s="78" t="s">
        <v>158</v>
      </c>
      <c r="D17" s="66" t="s">
        <v>159</v>
      </c>
      <c r="E17" s="140">
        <v>46</v>
      </c>
      <c r="F17" s="84">
        <v>110470</v>
      </c>
      <c r="H17" s="89"/>
      <c r="I17" s="89"/>
    </row>
    <row r="18" spans="1:9" ht="26.4">
      <c r="A18" s="115" t="s">
        <v>514</v>
      </c>
      <c r="B18" s="64" t="s">
        <v>461</v>
      </c>
      <c r="C18" s="78" t="s">
        <v>352</v>
      </c>
      <c r="D18" s="66" t="s">
        <v>16</v>
      </c>
      <c r="E18" s="142">
        <v>46</v>
      </c>
      <c r="F18" s="84">
        <f>F19+F20</f>
        <v>0</v>
      </c>
      <c r="H18" s="89"/>
      <c r="I18" s="89"/>
    </row>
    <row r="19" spans="1:9" ht="26.4">
      <c r="A19" s="115" t="s">
        <v>515</v>
      </c>
      <c r="B19" s="64" t="s">
        <v>462</v>
      </c>
      <c r="C19" s="67" t="s">
        <v>160</v>
      </c>
      <c r="D19" s="66" t="s">
        <v>17</v>
      </c>
      <c r="E19" s="142"/>
      <c r="F19" s="84">
        <v>0</v>
      </c>
      <c r="H19" s="89"/>
      <c r="I19" s="89"/>
    </row>
    <row r="20" spans="1:9" ht="24.75" customHeight="1">
      <c r="A20" s="115" t="s">
        <v>516</v>
      </c>
      <c r="B20" s="64" t="s">
        <v>463</v>
      </c>
      <c r="C20" s="67" t="s">
        <v>161</v>
      </c>
      <c r="D20" s="66" t="s">
        <v>18</v>
      </c>
      <c r="E20" s="142"/>
      <c r="F20" s="84">
        <v>0</v>
      </c>
      <c r="H20" s="89"/>
      <c r="I20" s="89"/>
    </row>
    <row r="21" spans="1:9" ht="26.4">
      <c r="A21" s="115" t="s">
        <v>517</v>
      </c>
      <c r="B21" s="64" t="s">
        <v>464</v>
      </c>
      <c r="C21" s="139" t="s">
        <v>162</v>
      </c>
      <c r="D21" s="66" t="s">
        <v>19</v>
      </c>
      <c r="E21" s="142"/>
      <c r="F21" s="84">
        <v>0</v>
      </c>
      <c r="H21" s="89"/>
      <c r="I21" s="89"/>
    </row>
    <row r="22" spans="1:9">
      <c r="A22" s="115" t="s">
        <v>518</v>
      </c>
      <c r="B22" s="64" t="s">
        <v>466</v>
      </c>
      <c r="C22" s="78" t="s">
        <v>163</v>
      </c>
      <c r="D22" s="66" t="s">
        <v>164</v>
      </c>
      <c r="E22" s="140">
        <v>46</v>
      </c>
      <c r="F22" s="84">
        <f>F23+F34</f>
        <v>13158</v>
      </c>
      <c r="H22" s="89"/>
      <c r="I22" s="89"/>
    </row>
    <row r="23" spans="1:9">
      <c r="A23" s="115" t="s">
        <v>601</v>
      </c>
      <c r="B23" s="64" t="s">
        <v>543</v>
      </c>
      <c r="C23" s="65" t="s">
        <v>165</v>
      </c>
      <c r="D23" s="66" t="s">
        <v>166</v>
      </c>
      <c r="E23" s="140"/>
      <c r="F23" s="201">
        <f>F24+F25+F26+F27+F28+F29+F30+F33</f>
        <v>24267</v>
      </c>
      <c r="H23" s="89"/>
      <c r="I23" s="89"/>
    </row>
    <row r="24" spans="1:9">
      <c r="A24" s="115" t="s">
        <v>519</v>
      </c>
      <c r="B24" s="64" t="s">
        <v>467</v>
      </c>
      <c r="C24" s="81" t="s">
        <v>102</v>
      </c>
      <c r="D24" s="66" t="s">
        <v>167</v>
      </c>
      <c r="E24" s="140"/>
      <c r="F24" s="201">
        <v>22182</v>
      </c>
      <c r="H24" s="89"/>
      <c r="I24" s="89"/>
    </row>
    <row r="25" spans="1:9">
      <c r="A25" s="115" t="s">
        <v>520</v>
      </c>
      <c r="B25" s="64" t="s">
        <v>468</v>
      </c>
      <c r="C25" s="81" t="s">
        <v>106</v>
      </c>
      <c r="D25" s="66" t="s">
        <v>168</v>
      </c>
      <c r="E25" s="140"/>
      <c r="F25" s="84">
        <v>0</v>
      </c>
      <c r="H25" s="89"/>
      <c r="I25" s="89"/>
    </row>
    <row r="26" spans="1:9" ht="26.4">
      <c r="A26" s="115" t="s">
        <v>521</v>
      </c>
      <c r="B26" s="64" t="s">
        <v>469</v>
      </c>
      <c r="C26" s="81" t="s">
        <v>169</v>
      </c>
      <c r="D26" s="77" t="s">
        <v>170</v>
      </c>
      <c r="E26" s="142"/>
      <c r="F26" s="84">
        <v>-670</v>
      </c>
      <c r="H26" s="89"/>
      <c r="I26" s="89"/>
    </row>
    <row r="27" spans="1:9" ht="26.4">
      <c r="A27" s="115" t="s">
        <v>614</v>
      </c>
      <c r="B27" s="64" t="s">
        <v>544</v>
      </c>
      <c r="C27" s="202" t="s">
        <v>117</v>
      </c>
      <c r="D27" s="66" t="s">
        <v>171</v>
      </c>
      <c r="E27" s="140"/>
      <c r="F27" s="84">
        <v>0</v>
      </c>
      <c r="H27" s="89"/>
      <c r="I27" s="89"/>
    </row>
    <row r="28" spans="1:9" ht="26.4">
      <c r="A28" s="115" t="s">
        <v>615</v>
      </c>
      <c r="B28" s="64" t="s">
        <v>545</v>
      </c>
      <c r="C28" s="202" t="s">
        <v>353</v>
      </c>
      <c r="D28" s="77" t="s">
        <v>331</v>
      </c>
      <c r="E28" s="140"/>
      <c r="F28" s="84">
        <v>0</v>
      </c>
      <c r="H28" s="89"/>
      <c r="I28" s="89"/>
    </row>
    <row r="29" spans="1:9" ht="39.6">
      <c r="A29" s="115" t="s">
        <v>641</v>
      </c>
      <c r="B29" s="64" t="s">
        <v>489</v>
      </c>
      <c r="C29" s="202" t="s">
        <v>172</v>
      </c>
      <c r="D29" s="66" t="s">
        <v>20</v>
      </c>
      <c r="E29" s="203"/>
      <c r="F29" s="84">
        <v>2755</v>
      </c>
      <c r="H29" s="89"/>
      <c r="I29" s="89"/>
    </row>
    <row r="30" spans="1:9" ht="39.6">
      <c r="A30" s="115" t="s">
        <v>642</v>
      </c>
      <c r="B30" s="64" t="s">
        <v>490</v>
      </c>
      <c r="C30" s="202" t="s">
        <v>173</v>
      </c>
      <c r="D30" s="66" t="s">
        <v>21</v>
      </c>
      <c r="E30" s="203"/>
      <c r="F30" s="84">
        <v>0</v>
      </c>
      <c r="H30" s="89"/>
      <c r="I30" s="89"/>
    </row>
    <row r="31" spans="1:9" ht="39.6">
      <c r="A31" s="115" t="s">
        <v>643</v>
      </c>
      <c r="B31" s="64" t="s">
        <v>491</v>
      </c>
      <c r="C31" s="204" t="s">
        <v>65</v>
      </c>
      <c r="D31" s="66" t="s">
        <v>22</v>
      </c>
      <c r="E31" s="203"/>
      <c r="F31" s="84">
        <v>0</v>
      </c>
      <c r="H31" s="89"/>
      <c r="I31" s="89"/>
    </row>
    <row r="32" spans="1:9" ht="39.6">
      <c r="A32" s="115" t="s">
        <v>644</v>
      </c>
      <c r="B32" s="64" t="s">
        <v>539</v>
      </c>
      <c r="C32" s="204" t="s">
        <v>66</v>
      </c>
      <c r="D32" s="66" t="s">
        <v>354</v>
      </c>
      <c r="E32" s="203"/>
      <c r="F32" s="84">
        <v>0</v>
      </c>
      <c r="H32" s="89"/>
      <c r="I32" s="89"/>
    </row>
    <row r="33" spans="1:9" ht="39.6">
      <c r="A33" s="115" t="s">
        <v>645</v>
      </c>
      <c r="B33" s="64" t="s">
        <v>540</v>
      </c>
      <c r="C33" s="202" t="s">
        <v>174</v>
      </c>
      <c r="D33" s="66" t="s">
        <v>355</v>
      </c>
      <c r="E33" s="203"/>
      <c r="F33" s="84">
        <v>0</v>
      </c>
      <c r="H33" s="89"/>
      <c r="I33" s="89"/>
    </row>
    <row r="34" spans="1:9" ht="26.4">
      <c r="A34" s="115" t="s">
        <v>616</v>
      </c>
      <c r="B34" s="64" t="s">
        <v>546</v>
      </c>
      <c r="C34" s="65" t="s">
        <v>175</v>
      </c>
      <c r="D34" s="77" t="s">
        <v>332</v>
      </c>
      <c r="E34" s="140"/>
      <c r="F34" s="84">
        <f>SUM(F35:F41)</f>
        <v>-11109</v>
      </c>
      <c r="H34" s="89"/>
      <c r="I34" s="89"/>
    </row>
    <row r="35" spans="1:9" ht="79.5" customHeight="1">
      <c r="A35" s="115" t="s">
        <v>522</v>
      </c>
      <c r="B35" s="64" t="s">
        <v>470</v>
      </c>
      <c r="C35" s="202" t="s">
        <v>176</v>
      </c>
      <c r="D35" s="66" t="s">
        <v>23</v>
      </c>
      <c r="E35" s="140"/>
      <c r="F35" s="84">
        <v>0</v>
      </c>
      <c r="H35" s="89"/>
      <c r="I35" s="89"/>
    </row>
    <row r="36" spans="1:9" ht="26.4">
      <c r="A36" s="115" t="s">
        <v>523</v>
      </c>
      <c r="B36" s="64" t="s">
        <v>471</v>
      </c>
      <c r="C36" s="202" t="s">
        <v>177</v>
      </c>
      <c r="D36" s="66" t="s">
        <v>178</v>
      </c>
      <c r="E36" s="140"/>
      <c r="F36" s="84">
        <v>-132</v>
      </c>
      <c r="H36" s="89"/>
      <c r="I36" s="89"/>
    </row>
    <row r="37" spans="1:9" ht="67.5" customHeight="1">
      <c r="A37" s="115" t="s">
        <v>524</v>
      </c>
      <c r="B37" s="64" t="s">
        <v>472</v>
      </c>
      <c r="C37" s="202" t="s">
        <v>179</v>
      </c>
      <c r="D37" s="66" t="s">
        <v>24</v>
      </c>
      <c r="E37" s="140"/>
      <c r="F37" s="84">
        <v>0</v>
      </c>
      <c r="H37" s="89"/>
      <c r="I37" s="89"/>
    </row>
    <row r="38" spans="1:9" ht="39.6">
      <c r="A38" s="115" t="s">
        <v>617</v>
      </c>
      <c r="B38" s="64" t="s">
        <v>547</v>
      </c>
      <c r="C38" s="202" t="s">
        <v>180</v>
      </c>
      <c r="D38" s="66" t="s">
        <v>25</v>
      </c>
      <c r="E38" s="140"/>
      <c r="F38" s="84">
        <f>-10977</f>
        <v>-10977</v>
      </c>
      <c r="H38" s="89"/>
      <c r="I38" s="89"/>
    </row>
    <row r="39" spans="1:9" ht="13.5" customHeight="1">
      <c r="A39" s="115" t="s">
        <v>618</v>
      </c>
      <c r="B39" s="64" t="s">
        <v>548</v>
      </c>
      <c r="C39" s="202" t="s">
        <v>181</v>
      </c>
      <c r="D39" s="77" t="s">
        <v>26</v>
      </c>
      <c r="E39" s="203"/>
      <c r="F39" s="84">
        <v>0</v>
      </c>
      <c r="H39" s="89"/>
      <c r="I39" s="89"/>
    </row>
    <row r="40" spans="1:9" ht="26.4">
      <c r="A40" s="115" t="s">
        <v>607</v>
      </c>
      <c r="B40" s="64" t="s">
        <v>474</v>
      </c>
      <c r="C40" s="202" t="s">
        <v>117</v>
      </c>
      <c r="D40" s="66" t="s">
        <v>171</v>
      </c>
      <c r="E40" s="140"/>
      <c r="F40" s="84">
        <v>0</v>
      </c>
      <c r="H40" s="89"/>
      <c r="I40" s="89"/>
    </row>
    <row r="41" spans="1:9" ht="28.5" customHeight="1">
      <c r="A41" s="115" t="s">
        <v>608</v>
      </c>
      <c r="B41" s="64" t="s">
        <v>475</v>
      </c>
      <c r="C41" s="202" t="s">
        <v>10</v>
      </c>
      <c r="D41" s="77" t="s">
        <v>331</v>
      </c>
      <c r="E41" s="140"/>
      <c r="F41" s="84">
        <v>0</v>
      </c>
      <c r="H41" s="89"/>
      <c r="I41" s="89"/>
    </row>
    <row r="42" spans="1:9" ht="24.75" customHeight="1">
      <c r="A42" s="115" t="s">
        <v>609</v>
      </c>
      <c r="B42" s="64" t="s">
        <v>476</v>
      </c>
      <c r="C42" s="68" t="s">
        <v>182</v>
      </c>
      <c r="D42" s="66" t="s">
        <v>183</v>
      </c>
      <c r="E42" s="205"/>
      <c r="F42" s="84">
        <v>38484</v>
      </c>
      <c r="H42" s="89"/>
      <c r="I42" s="89"/>
    </row>
    <row r="43" spans="1:9" ht="23.25" customHeight="1">
      <c r="A43" s="115" t="s">
        <v>626</v>
      </c>
      <c r="B43" s="64" t="s">
        <v>477</v>
      </c>
      <c r="C43" s="68" t="s">
        <v>184</v>
      </c>
      <c r="D43" s="135" t="s">
        <v>27</v>
      </c>
      <c r="E43" s="205"/>
      <c r="F43" s="84">
        <v>0</v>
      </c>
      <c r="H43" s="89"/>
      <c r="I43" s="89"/>
    </row>
    <row r="44" spans="1:9" ht="23.25" customHeight="1">
      <c r="A44" s="115" t="s">
        <v>627</v>
      </c>
      <c r="B44" s="64" t="s">
        <v>478</v>
      </c>
      <c r="C44" s="78" t="s">
        <v>185</v>
      </c>
      <c r="D44" s="66" t="s">
        <v>186</v>
      </c>
      <c r="E44" s="140"/>
      <c r="F44" s="84">
        <f>F45+F46</f>
        <v>357542</v>
      </c>
      <c r="H44" s="89"/>
      <c r="I44" s="89"/>
    </row>
    <row r="45" spans="1:9" ht="26.4">
      <c r="A45" s="115" t="s">
        <v>628</v>
      </c>
      <c r="B45" s="64" t="s">
        <v>479</v>
      </c>
      <c r="C45" s="65" t="s">
        <v>187</v>
      </c>
      <c r="D45" s="66" t="s">
        <v>28</v>
      </c>
      <c r="E45" s="140"/>
      <c r="F45" s="84">
        <v>0</v>
      </c>
      <c r="H45" s="89"/>
      <c r="I45" s="89"/>
    </row>
    <row r="46" spans="1:9">
      <c r="A46" s="115" t="s">
        <v>629</v>
      </c>
      <c r="B46" s="64" t="s">
        <v>480</v>
      </c>
      <c r="C46" s="65" t="s">
        <v>188</v>
      </c>
      <c r="D46" s="66" t="s">
        <v>29</v>
      </c>
      <c r="E46" s="140"/>
      <c r="F46" s="84">
        <f>396026-F42</f>
        <v>357542</v>
      </c>
      <c r="H46" s="89"/>
      <c r="I46" s="89"/>
    </row>
    <row r="47" spans="1:9" ht="52.5" customHeight="1">
      <c r="A47" s="115" t="s">
        <v>637</v>
      </c>
      <c r="B47" s="64" t="s">
        <v>481</v>
      </c>
      <c r="C47" s="78" t="s">
        <v>189</v>
      </c>
      <c r="D47" s="66" t="s">
        <v>30</v>
      </c>
      <c r="E47" s="142">
        <v>46</v>
      </c>
      <c r="F47" s="84">
        <v>0</v>
      </c>
      <c r="H47" s="89"/>
      <c r="I47" s="89"/>
    </row>
    <row r="48" spans="1:9" ht="26.4">
      <c r="A48" s="115" t="s">
        <v>638</v>
      </c>
      <c r="B48" s="64" t="s">
        <v>482</v>
      </c>
      <c r="C48" s="78" t="s">
        <v>190</v>
      </c>
      <c r="D48" s="66" t="s">
        <v>191</v>
      </c>
      <c r="E48" s="140">
        <v>2</v>
      </c>
      <c r="F48" s="84">
        <v>22281</v>
      </c>
      <c r="H48" s="89"/>
      <c r="I48" s="89"/>
    </row>
    <row r="49" spans="1:9">
      <c r="A49" s="115" t="s">
        <v>635</v>
      </c>
      <c r="B49" s="64" t="s">
        <v>483</v>
      </c>
      <c r="C49" s="78" t="s">
        <v>192</v>
      </c>
      <c r="D49" s="66" t="s">
        <v>193</v>
      </c>
      <c r="E49" s="140"/>
      <c r="F49" s="84">
        <v>0</v>
      </c>
      <c r="H49" s="89"/>
      <c r="I49" s="89"/>
    </row>
    <row r="50" spans="1:9">
      <c r="A50" s="115" t="s">
        <v>632</v>
      </c>
      <c r="B50" s="64" t="s">
        <v>484</v>
      </c>
      <c r="C50" s="78" t="s">
        <v>194</v>
      </c>
      <c r="D50" s="66" t="s">
        <v>195</v>
      </c>
      <c r="E50" s="140"/>
      <c r="F50" s="84">
        <f>F51+F52</f>
        <v>5506</v>
      </c>
      <c r="H50" s="89"/>
      <c r="I50" s="89"/>
    </row>
    <row r="51" spans="1:9">
      <c r="A51" s="115" t="s">
        <v>633</v>
      </c>
      <c r="B51" s="64" t="s">
        <v>485</v>
      </c>
      <c r="C51" s="206" t="s">
        <v>163</v>
      </c>
      <c r="D51" s="66" t="s">
        <v>164</v>
      </c>
      <c r="E51" s="140">
        <v>46</v>
      </c>
      <c r="F51" s="84">
        <v>0</v>
      </c>
      <c r="H51" s="89"/>
      <c r="I51" s="89"/>
    </row>
    <row r="52" spans="1:9">
      <c r="A52" s="115" t="s">
        <v>634</v>
      </c>
      <c r="B52" s="64" t="s">
        <v>486</v>
      </c>
      <c r="C52" s="207" t="s">
        <v>196</v>
      </c>
      <c r="D52" s="187"/>
      <c r="E52" s="180">
        <v>46</v>
      </c>
      <c r="F52" s="84">
        <v>5506</v>
      </c>
      <c r="H52" s="89"/>
      <c r="I52" s="89"/>
    </row>
    <row r="53" spans="1:9">
      <c r="A53" s="115" t="s">
        <v>639</v>
      </c>
      <c r="B53" s="64" t="s">
        <v>487</v>
      </c>
      <c r="C53" s="208" t="s">
        <v>197</v>
      </c>
      <c r="D53" s="71" t="s">
        <v>198</v>
      </c>
      <c r="E53" s="147">
        <v>46</v>
      </c>
      <c r="F53" s="148">
        <f>F50+F48+F44+F43+F42+F14+F49+F47+F17+F18+F21+F22</f>
        <v>674571</v>
      </c>
      <c r="H53" s="89"/>
      <c r="I53" s="89"/>
    </row>
    <row r="54" spans="1:9">
      <c r="A54" s="115" t="s">
        <v>640</v>
      </c>
      <c r="B54" s="64" t="s">
        <v>488</v>
      </c>
      <c r="C54" s="70" t="s">
        <v>199</v>
      </c>
      <c r="D54" s="71" t="s">
        <v>200</v>
      </c>
      <c r="E54" s="147"/>
      <c r="F54" s="148">
        <f>F53+'F_01.02'!F44</f>
        <v>8180183</v>
      </c>
      <c r="H54" s="89"/>
      <c r="I54" s="89"/>
    </row>
    <row r="55" spans="1:9">
      <c r="B55" s="11"/>
    </row>
  </sheetData>
  <mergeCells count="2">
    <mergeCell ref="B6:C6"/>
    <mergeCell ref="B8:C8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G90"/>
  <sheetViews>
    <sheetView zoomScale="70" zoomScaleNormal="70" workbookViewId="0">
      <selection activeCell="D18" sqref="D18"/>
    </sheetView>
  </sheetViews>
  <sheetFormatPr defaultColWidth="9.109375" defaultRowHeight="13.2"/>
  <cols>
    <col min="1" max="1" width="2.6640625" style="115" customWidth="1"/>
    <col min="2" max="2" width="12.33203125" style="5" customWidth="1"/>
    <col min="3" max="3" width="64" style="105" customWidth="1"/>
    <col min="4" max="4" width="48.109375" style="7" customWidth="1"/>
    <col min="5" max="5" width="13.5546875" style="5" customWidth="1"/>
    <col min="6" max="6" width="17.109375" style="7" customWidth="1"/>
    <col min="7" max="16384" width="9.109375" style="105"/>
  </cols>
  <sheetData>
    <row r="1" spans="1:6" s="57" customFormat="1" ht="11.4">
      <c r="A1" s="115" t="s">
        <v>685</v>
      </c>
      <c r="B1" s="116" t="s">
        <v>595</v>
      </c>
      <c r="C1" s="117"/>
      <c r="D1" s="117"/>
      <c r="E1" s="149"/>
      <c r="F1" s="150"/>
    </row>
    <row r="2" spans="1:6" s="57" customFormat="1" ht="11.4">
      <c r="A2" s="115"/>
      <c r="B2" s="58" t="s">
        <v>70</v>
      </c>
      <c r="C2" s="43" t="str">
        <f>Index!C2</f>
        <v>CECB9790</v>
      </c>
      <c r="D2" s="44" t="str">
        <f>Index!D2</f>
        <v>Централна кооперативна банка АД</v>
      </c>
      <c r="E2" s="149"/>
      <c r="F2" s="150"/>
    </row>
    <row r="3" spans="1:6" s="57" customFormat="1" ht="22.8">
      <c r="A3" s="115"/>
      <c r="B3" s="58" t="s">
        <v>71</v>
      </c>
      <c r="C3" s="46">
        <f>Index!C3</f>
        <v>45016</v>
      </c>
      <c r="D3" s="47"/>
      <c r="E3" s="149"/>
      <c r="F3" s="150"/>
    </row>
    <row r="4" spans="1:6" s="57" customFormat="1" ht="22.8">
      <c r="A4" s="115"/>
      <c r="B4" s="58" t="s">
        <v>72</v>
      </c>
      <c r="C4" s="48" t="str">
        <f>Index!C4</f>
        <v>консолидирана</v>
      </c>
      <c r="D4" s="47"/>
      <c r="E4" s="149"/>
      <c r="F4" s="150"/>
    </row>
    <row r="5" spans="1:6" s="57" customFormat="1" ht="22.8">
      <c r="A5" s="115"/>
      <c r="B5" s="59" t="s">
        <v>73</v>
      </c>
      <c r="C5" s="50" t="s">
        <v>74</v>
      </c>
      <c r="D5" s="53" t="s">
        <v>75</v>
      </c>
      <c r="E5" s="54" t="s">
        <v>76</v>
      </c>
      <c r="F5" s="55" t="s">
        <v>77</v>
      </c>
    </row>
    <row r="6" spans="1:6" ht="32.25" customHeight="1">
      <c r="B6" s="151" t="s">
        <v>333</v>
      </c>
      <c r="C6" s="114"/>
      <c r="D6" s="152"/>
      <c r="E6" s="8"/>
      <c r="F6" s="152"/>
    </row>
    <row r="7" spans="1:6" s="57" customFormat="1" ht="10.199999999999999">
      <c r="A7" s="115">
        <v>6</v>
      </c>
      <c r="B7" s="153"/>
      <c r="D7" s="154"/>
      <c r="E7" s="155"/>
      <c r="F7" s="154" t="s">
        <v>596</v>
      </c>
    </row>
    <row r="8" spans="1:6">
      <c r="B8" s="156"/>
      <c r="D8" s="152"/>
      <c r="E8" s="8"/>
      <c r="F8" s="152"/>
    </row>
    <row r="9" spans="1:6">
      <c r="B9" s="156"/>
      <c r="D9" s="152"/>
      <c r="E9" s="8"/>
      <c r="F9" s="152"/>
    </row>
    <row r="10" spans="1:6">
      <c r="B10" s="156"/>
      <c r="D10" s="152"/>
      <c r="E10" s="8"/>
      <c r="F10" s="152"/>
    </row>
    <row r="11" spans="1:6">
      <c r="D11" s="157"/>
      <c r="E11" s="158"/>
      <c r="F11" s="157"/>
    </row>
    <row r="12" spans="1:6" ht="26.4">
      <c r="B12" s="124"/>
      <c r="C12" s="107"/>
      <c r="D12" s="97" t="s">
        <v>67</v>
      </c>
      <c r="E12" s="125" t="s">
        <v>80</v>
      </c>
      <c r="F12" s="104" t="s">
        <v>201</v>
      </c>
    </row>
    <row r="13" spans="1:6" ht="14.4" customHeight="1">
      <c r="B13" s="129"/>
      <c r="C13" s="159"/>
      <c r="D13" s="99"/>
      <c r="E13" s="160"/>
      <c r="F13" s="161" t="s">
        <v>457</v>
      </c>
    </row>
    <row r="14" spans="1:6" ht="26.4">
      <c r="A14" s="115" t="s">
        <v>510</v>
      </c>
      <c r="B14" s="161" t="s">
        <v>457</v>
      </c>
      <c r="C14" s="162" t="s">
        <v>202</v>
      </c>
      <c r="D14" s="73" t="s">
        <v>13</v>
      </c>
      <c r="E14" s="163">
        <v>16</v>
      </c>
      <c r="F14" s="164">
        <v>43451</v>
      </c>
    </row>
    <row r="15" spans="1:6" ht="53.4" customHeight="1">
      <c r="A15" s="115" t="s">
        <v>511</v>
      </c>
      <c r="B15" s="161" t="s">
        <v>458</v>
      </c>
      <c r="C15" s="165" t="s">
        <v>87</v>
      </c>
      <c r="D15" s="75" t="s">
        <v>14</v>
      </c>
      <c r="E15" s="134"/>
      <c r="F15" s="85">
        <v>1</v>
      </c>
    </row>
    <row r="16" spans="1:6" ht="26.4">
      <c r="A16" s="115" t="s">
        <v>597</v>
      </c>
      <c r="B16" s="161" t="s">
        <v>549</v>
      </c>
      <c r="C16" s="165" t="s">
        <v>11</v>
      </c>
      <c r="D16" s="75" t="s">
        <v>203</v>
      </c>
      <c r="E16" s="134"/>
      <c r="F16" s="85">
        <v>0</v>
      </c>
    </row>
    <row r="17" spans="1:6" ht="26.4">
      <c r="A17" s="115" t="s">
        <v>512</v>
      </c>
      <c r="B17" s="161" t="s">
        <v>459</v>
      </c>
      <c r="C17" s="165" t="s">
        <v>204</v>
      </c>
      <c r="D17" s="61" t="s">
        <v>205</v>
      </c>
      <c r="E17" s="140"/>
      <c r="F17" s="85">
        <v>0</v>
      </c>
    </row>
    <row r="18" spans="1:6" ht="26.4">
      <c r="A18" s="115" t="s">
        <v>598</v>
      </c>
      <c r="B18" s="161" t="s">
        <v>550</v>
      </c>
      <c r="C18" s="165" t="s">
        <v>9</v>
      </c>
      <c r="D18" s="61" t="s">
        <v>206</v>
      </c>
      <c r="E18" s="140"/>
      <c r="F18" s="85">
        <f>4871+587</f>
        <v>5458</v>
      </c>
    </row>
    <row r="19" spans="1:6" ht="26.4">
      <c r="A19" s="115" t="s">
        <v>599</v>
      </c>
      <c r="B19" s="161" t="s">
        <v>551</v>
      </c>
      <c r="C19" s="165" t="s">
        <v>12</v>
      </c>
      <c r="D19" s="61" t="s">
        <v>207</v>
      </c>
      <c r="E19" s="140"/>
      <c r="F19" s="85">
        <f>38579-587</f>
        <v>37992</v>
      </c>
    </row>
    <row r="20" spans="1:6" ht="33.6" customHeight="1">
      <c r="A20" s="115" t="s">
        <v>516</v>
      </c>
      <c r="B20" s="161" t="s">
        <v>463</v>
      </c>
      <c r="C20" s="165" t="s">
        <v>208</v>
      </c>
      <c r="D20" s="61" t="s">
        <v>43</v>
      </c>
      <c r="E20" s="140"/>
      <c r="F20" s="85">
        <v>0</v>
      </c>
    </row>
    <row r="21" spans="1:6">
      <c r="A21" s="115" t="s">
        <v>517</v>
      </c>
      <c r="B21" s="161" t="s">
        <v>464</v>
      </c>
      <c r="C21" s="166" t="s">
        <v>209</v>
      </c>
      <c r="D21" s="76" t="s">
        <v>44</v>
      </c>
      <c r="E21" s="141"/>
      <c r="F21" s="85">
        <v>0</v>
      </c>
    </row>
    <row r="22" spans="1:6" ht="26.4">
      <c r="A22" s="115" t="s">
        <v>600</v>
      </c>
      <c r="B22" s="161" t="s">
        <v>552</v>
      </c>
      <c r="C22" s="166" t="s">
        <v>210</v>
      </c>
      <c r="D22" s="76" t="s">
        <v>45</v>
      </c>
      <c r="E22" s="141"/>
      <c r="F22" s="85">
        <v>0</v>
      </c>
    </row>
    <row r="23" spans="1:6" ht="30" customHeight="1">
      <c r="A23" s="115" t="s">
        <v>518</v>
      </c>
      <c r="B23" s="161" t="s">
        <v>466</v>
      </c>
      <c r="C23" s="167" t="s">
        <v>334</v>
      </c>
      <c r="D23" s="61" t="s">
        <v>13</v>
      </c>
      <c r="E23" s="140">
        <v>16</v>
      </c>
      <c r="F23" s="84">
        <v>1613</v>
      </c>
    </row>
    <row r="24" spans="1:6" ht="56.4" customHeight="1">
      <c r="A24" s="115" t="s">
        <v>519</v>
      </c>
      <c r="B24" s="161" t="s">
        <v>467</v>
      </c>
      <c r="C24" s="165" t="s">
        <v>211</v>
      </c>
      <c r="D24" s="61" t="s">
        <v>14</v>
      </c>
      <c r="E24" s="140"/>
      <c r="F24" s="85">
        <v>0</v>
      </c>
    </row>
    <row r="25" spans="1:6" ht="26.4">
      <c r="A25" s="115" t="s">
        <v>520</v>
      </c>
      <c r="B25" s="161" t="s">
        <v>468</v>
      </c>
      <c r="C25" s="165" t="s">
        <v>212</v>
      </c>
      <c r="D25" s="61" t="s">
        <v>205</v>
      </c>
      <c r="E25" s="140"/>
      <c r="F25" s="85">
        <v>0</v>
      </c>
    </row>
    <row r="26" spans="1:6">
      <c r="A26" s="115" t="s">
        <v>521</v>
      </c>
      <c r="B26" s="161" t="s">
        <v>469</v>
      </c>
      <c r="C26" s="165" t="s">
        <v>335</v>
      </c>
      <c r="D26" s="61" t="s">
        <v>213</v>
      </c>
      <c r="E26" s="140"/>
      <c r="F26" s="85">
        <v>1613</v>
      </c>
    </row>
    <row r="27" spans="1:6" ht="28.2" customHeight="1">
      <c r="A27" s="115" t="s">
        <v>522</v>
      </c>
      <c r="B27" s="161" t="s">
        <v>470</v>
      </c>
      <c r="C27" s="165" t="s">
        <v>214</v>
      </c>
      <c r="D27" s="61" t="s">
        <v>46</v>
      </c>
      <c r="E27" s="140"/>
      <c r="F27" s="85">
        <v>0</v>
      </c>
    </row>
    <row r="28" spans="1:6">
      <c r="A28" s="115" t="s">
        <v>523</v>
      </c>
      <c r="B28" s="161" t="s">
        <v>471</v>
      </c>
      <c r="C28" s="165" t="s">
        <v>215</v>
      </c>
      <c r="D28" s="61" t="s">
        <v>47</v>
      </c>
      <c r="E28" s="140"/>
      <c r="F28" s="85">
        <v>0</v>
      </c>
    </row>
    <row r="29" spans="1:6" ht="27" customHeight="1">
      <c r="A29" s="115" t="s">
        <v>610</v>
      </c>
      <c r="B29" s="161" t="s">
        <v>553</v>
      </c>
      <c r="C29" s="165" t="s">
        <v>216</v>
      </c>
      <c r="D29" s="76" t="s">
        <v>48</v>
      </c>
      <c r="E29" s="140"/>
      <c r="F29" s="85">
        <v>0</v>
      </c>
    </row>
    <row r="30" spans="1:6">
      <c r="A30" s="115" t="s">
        <v>524</v>
      </c>
      <c r="B30" s="161" t="s">
        <v>472</v>
      </c>
      <c r="C30" s="68" t="s">
        <v>217</v>
      </c>
      <c r="D30" s="61" t="s">
        <v>218</v>
      </c>
      <c r="E30" s="140"/>
      <c r="F30" s="85">
        <v>0</v>
      </c>
    </row>
    <row r="31" spans="1:6">
      <c r="A31" s="115" t="s">
        <v>606</v>
      </c>
      <c r="B31" s="161" t="s">
        <v>473</v>
      </c>
      <c r="C31" s="167" t="s">
        <v>219</v>
      </c>
      <c r="D31" s="61" t="s">
        <v>49</v>
      </c>
      <c r="E31" s="140">
        <v>31</v>
      </c>
      <c r="F31" s="168">
        <v>346</v>
      </c>
    </row>
    <row r="32" spans="1:6" ht="45.6" customHeight="1">
      <c r="A32" s="115" t="s">
        <v>607</v>
      </c>
      <c r="B32" s="161" t="s">
        <v>474</v>
      </c>
      <c r="C32" s="165" t="s">
        <v>87</v>
      </c>
      <c r="D32" s="61" t="s">
        <v>50</v>
      </c>
      <c r="E32" s="140"/>
      <c r="F32" s="85">
        <v>137</v>
      </c>
    </row>
    <row r="33" spans="1:6" ht="54" customHeight="1">
      <c r="A33" s="115" t="s">
        <v>611</v>
      </c>
      <c r="B33" s="161" t="s">
        <v>554</v>
      </c>
      <c r="C33" s="165" t="s">
        <v>11</v>
      </c>
      <c r="D33" s="61" t="s">
        <v>51</v>
      </c>
      <c r="E33" s="140"/>
      <c r="F33" s="85">
        <v>7</v>
      </c>
    </row>
    <row r="34" spans="1:6" ht="52.2" customHeight="1">
      <c r="A34" s="115" t="s">
        <v>612</v>
      </c>
      <c r="B34" s="161" t="s">
        <v>555</v>
      </c>
      <c r="C34" s="165" t="s">
        <v>9</v>
      </c>
      <c r="D34" s="61" t="s">
        <v>52</v>
      </c>
      <c r="E34" s="140"/>
      <c r="F34" s="85">
        <v>202</v>
      </c>
    </row>
    <row r="35" spans="1:6" ht="26.4">
      <c r="A35" s="115" t="s">
        <v>613</v>
      </c>
      <c r="B35" s="161" t="s">
        <v>556</v>
      </c>
      <c r="C35" s="165" t="s">
        <v>220</v>
      </c>
      <c r="D35" s="61" t="s">
        <v>221</v>
      </c>
      <c r="E35" s="140"/>
      <c r="F35" s="85">
        <v>0</v>
      </c>
    </row>
    <row r="36" spans="1:6">
      <c r="A36" s="115" t="s">
        <v>626</v>
      </c>
      <c r="B36" s="161" t="s">
        <v>477</v>
      </c>
      <c r="C36" s="167" t="s">
        <v>222</v>
      </c>
      <c r="D36" s="61" t="s">
        <v>223</v>
      </c>
      <c r="E36" s="140">
        <v>22</v>
      </c>
      <c r="F36" s="84">
        <v>18781</v>
      </c>
    </row>
    <row r="37" spans="1:6">
      <c r="A37" s="115" t="s">
        <v>627</v>
      </c>
      <c r="B37" s="161" t="s">
        <v>478</v>
      </c>
      <c r="C37" s="167" t="s">
        <v>224</v>
      </c>
      <c r="D37" s="61" t="s">
        <v>223</v>
      </c>
      <c r="E37" s="140">
        <v>22</v>
      </c>
      <c r="F37" s="84">
        <v>4966</v>
      </c>
    </row>
    <row r="38" spans="1:6" ht="39.6">
      <c r="A38" s="115" t="s">
        <v>628</v>
      </c>
      <c r="B38" s="161" t="s">
        <v>479</v>
      </c>
      <c r="C38" s="167" t="s">
        <v>683</v>
      </c>
      <c r="D38" s="61" t="s">
        <v>53</v>
      </c>
      <c r="E38" s="140">
        <v>16</v>
      </c>
      <c r="F38" s="168">
        <v>-9</v>
      </c>
    </row>
    <row r="39" spans="1:6" ht="26.4">
      <c r="A39" s="115" t="s">
        <v>630</v>
      </c>
      <c r="B39" s="161" t="s">
        <v>557</v>
      </c>
      <c r="C39" s="165" t="s">
        <v>9</v>
      </c>
      <c r="D39" s="61" t="s">
        <v>225</v>
      </c>
      <c r="E39" s="140"/>
      <c r="F39" s="84">
        <v>-10</v>
      </c>
    </row>
    <row r="40" spans="1:6" ht="26.4">
      <c r="A40" s="115" t="s">
        <v>631</v>
      </c>
      <c r="B40" s="161" t="s">
        <v>558</v>
      </c>
      <c r="C40" s="165" t="s">
        <v>12</v>
      </c>
      <c r="D40" s="61" t="s">
        <v>226</v>
      </c>
      <c r="E40" s="140"/>
      <c r="F40" s="84">
        <v>1</v>
      </c>
    </row>
    <row r="41" spans="1:6" ht="26.4">
      <c r="A41" s="115" t="s">
        <v>635</v>
      </c>
      <c r="B41" s="161" t="s">
        <v>483</v>
      </c>
      <c r="C41" s="169" t="s">
        <v>329</v>
      </c>
      <c r="D41" s="61" t="s">
        <v>227</v>
      </c>
      <c r="E41" s="140"/>
      <c r="F41" s="84">
        <v>0</v>
      </c>
    </row>
    <row r="42" spans="1:6">
      <c r="A42" s="115" t="s">
        <v>632</v>
      </c>
      <c r="B42" s="161" t="s">
        <v>484</v>
      </c>
      <c r="C42" s="169" t="s">
        <v>188</v>
      </c>
      <c r="D42" s="61"/>
      <c r="E42" s="140"/>
      <c r="F42" s="84">
        <v>0</v>
      </c>
    </row>
    <row r="43" spans="1:6" ht="48" customHeight="1">
      <c r="A43" s="115" t="s">
        <v>633</v>
      </c>
      <c r="B43" s="161" t="s">
        <v>485</v>
      </c>
      <c r="C43" s="167" t="s">
        <v>336</v>
      </c>
      <c r="D43" s="61" t="s">
        <v>54</v>
      </c>
      <c r="E43" s="140">
        <v>16</v>
      </c>
      <c r="F43" s="84">
        <v>2320</v>
      </c>
    </row>
    <row r="44" spans="1:6" ht="39.6">
      <c r="A44" s="115" t="s">
        <v>636</v>
      </c>
      <c r="B44" s="161" t="s">
        <v>559</v>
      </c>
      <c r="C44" s="167" t="s">
        <v>337</v>
      </c>
      <c r="D44" s="61" t="s">
        <v>55</v>
      </c>
      <c r="E44" s="140"/>
      <c r="F44" s="84">
        <v>-405</v>
      </c>
    </row>
    <row r="45" spans="1:6" ht="39.6">
      <c r="A45" s="115" t="s">
        <v>634</v>
      </c>
      <c r="B45" s="161" t="s">
        <v>486</v>
      </c>
      <c r="C45" s="167" t="s">
        <v>338</v>
      </c>
      <c r="D45" s="61" t="s">
        <v>56</v>
      </c>
      <c r="E45" s="140" t="s">
        <v>228</v>
      </c>
      <c r="F45" s="84">
        <v>0</v>
      </c>
    </row>
    <row r="46" spans="1:6">
      <c r="A46" s="115" t="s">
        <v>639</v>
      </c>
      <c r="B46" s="161" t="s">
        <v>487</v>
      </c>
      <c r="C46" s="167" t="s">
        <v>339</v>
      </c>
      <c r="D46" s="61" t="s">
        <v>57</v>
      </c>
      <c r="E46" s="140">
        <v>16</v>
      </c>
      <c r="F46" s="84">
        <v>0</v>
      </c>
    </row>
    <row r="47" spans="1:6">
      <c r="A47" s="115" t="s">
        <v>640</v>
      </c>
      <c r="B47" s="161" t="s">
        <v>488</v>
      </c>
      <c r="C47" s="167" t="s">
        <v>340</v>
      </c>
      <c r="D47" s="61" t="s">
        <v>229</v>
      </c>
      <c r="E47" s="140"/>
      <c r="F47" s="84">
        <v>-315</v>
      </c>
    </row>
    <row r="48" spans="1:6" ht="36.6" customHeight="1">
      <c r="B48" s="161" t="s">
        <v>489</v>
      </c>
      <c r="C48" s="167" t="s">
        <v>527</v>
      </c>
      <c r="D48" s="61" t="s">
        <v>525</v>
      </c>
      <c r="E48" s="170"/>
      <c r="F48" s="84"/>
    </row>
    <row r="49" spans="1:6" ht="26.4">
      <c r="A49" s="115" t="s">
        <v>642</v>
      </c>
      <c r="B49" s="161" t="s">
        <v>490</v>
      </c>
      <c r="C49" s="171" t="s">
        <v>684</v>
      </c>
      <c r="D49" s="61" t="s">
        <v>58</v>
      </c>
      <c r="E49" s="140">
        <v>45</v>
      </c>
      <c r="F49" s="84">
        <v>17</v>
      </c>
    </row>
    <row r="50" spans="1:6">
      <c r="A50" s="115" t="s">
        <v>643</v>
      </c>
      <c r="B50" s="161" t="s">
        <v>491</v>
      </c>
      <c r="C50" s="167" t="s">
        <v>230</v>
      </c>
      <c r="D50" s="61" t="s">
        <v>59</v>
      </c>
      <c r="E50" s="140">
        <v>45</v>
      </c>
      <c r="F50" s="84">
        <v>1043</v>
      </c>
    </row>
    <row r="51" spans="1:6">
      <c r="A51" s="115" t="s">
        <v>644</v>
      </c>
      <c r="B51" s="161" t="s">
        <v>539</v>
      </c>
      <c r="C51" s="172" t="s">
        <v>231</v>
      </c>
      <c r="D51" s="61" t="s">
        <v>59</v>
      </c>
      <c r="E51" s="141">
        <v>45</v>
      </c>
      <c r="F51" s="84">
        <v>50</v>
      </c>
    </row>
    <row r="52" spans="1:6">
      <c r="A52" s="115" t="s">
        <v>646</v>
      </c>
      <c r="B52" s="161" t="s">
        <v>560</v>
      </c>
      <c r="C52" s="173" t="s">
        <v>341</v>
      </c>
      <c r="D52" s="72"/>
      <c r="E52" s="147"/>
      <c r="F52" s="148">
        <f>F14-F23+F31+F36-F37+F38+F43+F44+F45+F46+F47+F48+F50-F51+F49</f>
        <v>58600</v>
      </c>
    </row>
    <row r="53" spans="1:6">
      <c r="A53" s="115" t="s">
        <v>645</v>
      </c>
      <c r="B53" s="161" t="s">
        <v>540</v>
      </c>
      <c r="C53" s="174" t="s">
        <v>232</v>
      </c>
      <c r="D53" s="75"/>
      <c r="E53" s="134"/>
      <c r="F53" s="84">
        <f>SUM(F54:F55)</f>
        <v>28169</v>
      </c>
    </row>
    <row r="54" spans="1:6" ht="26.4">
      <c r="A54" s="115" t="s">
        <v>647</v>
      </c>
      <c r="B54" s="161" t="s">
        <v>541</v>
      </c>
      <c r="C54" s="165" t="s">
        <v>233</v>
      </c>
      <c r="D54" s="61" t="s">
        <v>234</v>
      </c>
      <c r="E54" s="140">
        <v>44</v>
      </c>
      <c r="F54" s="86">
        <v>15147</v>
      </c>
    </row>
    <row r="55" spans="1:6">
      <c r="A55" s="115" t="s">
        <v>648</v>
      </c>
      <c r="B55" s="161" t="s">
        <v>542</v>
      </c>
      <c r="C55" s="165" t="s">
        <v>235</v>
      </c>
      <c r="D55" s="61"/>
      <c r="E55" s="140">
        <v>16</v>
      </c>
      <c r="F55" s="86">
        <v>13022</v>
      </c>
    </row>
    <row r="56" spans="1:6" ht="26.4">
      <c r="A56" s="115" t="s">
        <v>649</v>
      </c>
      <c r="B56" s="161" t="s">
        <v>561</v>
      </c>
      <c r="C56" s="165" t="s">
        <v>455</v>
      </c>
      <c r="D56" s="61" t="s">
        <v>526</v>
      </c>
      <c r="E56" s="140"/>
      <c r="F56" s="168">
        <v>145</v>
      </c>
    </row>
    <row r="57" spans="1:6">
      <c r="A57" s="115" t="s">
        <v>650</v>
      </c>
      <c r="B57" s="161" t="s">
        <v>562</v>
      </c>
      <c r="C57" s="167" t="s">
        <v>342</v>
      </c>
      <c r="D57" s="61" t="s">
        <v>236</v>
      </c>
      <c r="E57" s="140"/>
      <c r="F57" s="168">
        <v>5521</v>
      </c>
    </row>
    <row r="58" spans="1:6" ht="26.4">
      <c r="A58" s="115" t="s">
        <v>651</v>
      </c>
      <c r="B58" s="161" t="s">
        <v>563</v>
      </c>
      <c r="C58" s="165" t="s">
        <v>237</v>
      </c>
      <c r="D58" s="61" t="s">
        <v>238</v>
      </c>
      <c r="E58" s="140"/>
      <c r="F58" s="86">
        <v>5319</v>
      </c>
    </row>
    <row r="59" spans="1:6" ht="26.4">
      <c r="A59" s="115" t="s">
        <v>652</v>
      </c>
      <c r="B59" s="161" t="s">
        <v>564</v>
      </c>
      <c r="C59" s="165" t="s">
        <v>239</v>
      </c>
      <c r="D59" s="76" t="s">
        <v>240</v>
      </c>
      <c r="E59" s="141"/>
      <c r="F59" s="86">
        <v>0</v>
      </c>
    </row>
    <row r="60" spans="1:6" ht="26.4">
      <c r="A60" s="115" t="s">
        <v>653</v>
      </c>
      <c r="B60" s="161" t="s">
        <v>565</v>
      </c>
      <c r="C60" s="165" t="s">
        <v>241</v>
      </c>
      <c r="D60" s="61" t="s">
        <v>242</v>
      </c>
      <c r="E60" s="140"/>
      <c r="F60" s="86">
        <v>202</v>
      </c>
    </row>
    <row r="61" spans="1:6" ht="26.4">
      <c r="A61" s="115" t="s">
        <v>654</v>
      </c>
      <c r="B61" s="161" t="s">
        <v>566</v>
      </c>
      <c r="C61" s="68" t="s">
        <v>343</v>
      </c>
      <c r="D61" s="61" t="s">
        <v>60</v>
      </c>
      <c r="E61" s="140"/>
      <c r="F61" s="168">
        <v>-2</v>
      </c>
    </row>
    <row r="62" spans="1:6" ht="26.4">
      <c r="A62" s="115" t="s">
        <v>655</v>
      </c>
      <c r="B62" s="161" t="s">
        <v>567</v>
      </c>
      <c r="C62" s="165" t="s">
        <v>9</v>
      </c>
      <c r="D62" s="61" t="s">
        <v>243</v>
      </c>
      <c r="E62" s="140"/>
      <c r="F62" s="86">
        <v>0</v>
      </c>
    </row>
    <row r="63" spans="1:6">
      <c r="A63" s="115" t="s">
        <v>656</v>
      </c>
      <c r="B63" s="161" t="s">
        <v>568</v>
      </c>
      <c r="C63" s="165" t="s">
        <v>12</v>
      </c>
      <c r="D63" s="61" t="s">
        <v>243</v>
      </c>
      <c r="E63" s="140"/>
      <c r="F63" s="86">
        <v>-2</v>
      </c>
    </row>
    <row r="64" spans="1:6" ht="39.6">
      <c r="A64" s="115" t="s">
        <v>657</v>
      </c>
      <c r="B64" s="161" t="s">
        <v>569</v>
      </c>
      <c r="C64" s="167" t="s">
        <v>344</v>
      </c>
      <c r="D64" s="61" t="s">
        <v>244</v>
      </c>
      <c r="E64" s="140" t="s">
        <v>141</v>
      </c>
      <c r="F64" s="86">
        <v>-182</v>
      </c>
    </row>
    <row r="65" spans="1:6" ht="36.75" customHeight="1">
      <c r="A65" s="115" t="s">
        <v>658</v>
      </c>
      <c r="B65" s="161" t="s">
        <v>570</v>
      </c>
      <c r="C65" s="175" t="s">
        <v>456</v>
      </c>
      <c r="D65" s="61" t="s">
        <v>465</v>
      </c>
      <c r="E65" s="176"/>
      <c r="F65" s="86"/>
    </row>
    <row r="66" spans="1:6" ht="26.4">
      <c r="A66" s="115" t="s">
        <v>659</v>
      </c>
      <c r="B66" s="161" t="s">
        <v>571</v>
      </c>
      <c r="C66" s="165" t="s">
        <v>245</v>
      </c>
      <c r="D66" s="177" t="s">
        <v>61</v>
      </c>
      <c r="E66" s="176"/>
      <c r="F66" s="86">
        <v>-182</v>
      </c>
    </row>
    <row r="67" spans="1:6">
      <c r="A67" s="115" t="s">
        <v>660</v>
      </c>
      <c r="B67" s="161" t="s">
        <v>572</v>
      </c>
      <c r="C67" s="165" t="s">
        <v>246</v>
      </c>
      <c r="D67" s="61"/>
      <c r="E67" s="140"/>
      <c r="F67" s="86">
        <v>0</v>
      </c>
    </row>
    <row r="68" spans="1:6" ht="39.6">
      <c r="A68" s="115" t="s">
        <v>661</v>
      </c>
      <c r="B68" s="161" t="s">
        <v>573</v>
      </c>
      <c r="C68" s="82" t="s">
        <v>345</v>
      </c>
      <c r="D68" s="61" t="s">
        <v>247</v>
      </c>
      <c r="E68" s="140">
        <v>12</v>
      </c>
      <c r="F68" s="86">
        <v>173</v>
      </c>
    </row>
    <row r="69" spans="1:6" ht="26.4">
      <c r="A69" s="115" t="s">
        <v>662</v>
      </c>
      <c r="B69" s="161" t="s">
        <v>574</v>
      </c>
      <c r="C69" s="165" t="s">
        <v>346</v>
      </c>
      <c r="D69" s="61" t="s">
        <v>248</v>
      </c>
      <c r="E69" s="140">
        <v>12</v>
      </c>
      <c r="F69" s="86">
        <v>194</v>
      </c>
    </row>
    <row r="70" spans="1:6">
      <c r="A70" s="115" t="s">
        <v>663</v>
      </c>
      <c r="B70" s="161" t="s">
        <v>575</v>
      </c>
      <c r="C70" s="165" t="s">
        <v>347</v>
      </c>
      <c r="D70" s="61" t="s">
        <v>249</v>
      </c>
      <c r="E70" s="140">
        <v>12</v>
      </c>
      <c r="F70" s="86">
        <v>-21</v>
      </c>
    </row>
    <row r="71" spans="1:6" ht="39.6">
      <c r="A71" s="115" t="s">
        <v>664</v>
      </c>
      <c r="B71" s="161" t="s">
        <v>576</v>
      </c>
      <c r="C71" s="82" t="s">
        <v>348</v>
      </c>
      <c r="D71" s="61" t="s">
        <v>250</v>
      </c>
      <c r="E71" s="140">
        <v>16</v>
      </c>
      <c r="F71" s="86">
        <v>0</v>
      </c>
    </row>
    <row r="72" spans="1:6" ht="26.4">
      <c r="A72" s="115" t="s">
        <v>665</v>
      </c>
      <c r="B72" s="161" t="s">
        <v>577</v>
      </c>
      <c r="C72" s="82" t="s">
        <v>349</v>
      </c>
      <c r="D72" s="61" t="s">
        <v>251</v>
      </c>
      <c r="E72" s="140">
        <v>16</v>
      </c>
      <c r="F72" s="168">
        <v>0</v>
      </c>
    </row>
    <row r="73" spans="1:6" ht="26.4">
      <c r="A73" s="115" t="s">
        <v>666</v>
      </c>
      <c r="B73" s="161" t="s">
        <v>578</v>
      </c>
      <c r="C73" s="165" t="s">
        <v>237</v>
      </c>
      <c r="D73" s="61" t="s">
        <v>252</v>
      </c>
      <c r="E73" s="140"/>
      <c r="F73" s="86">
        <v>0</v>
      </c>
    </row>
    <row r="74" spans="1:6">
      <c r="A74" s="115" t="s">
        <v>667</v>
      </c>
      <c r="B74" s="161" t="s">
        <v>579</v>
      </c>
      <c r="C74" s="165" t="s">
        <v>239</v>
      </c>
      <c r="D74" s="61" t="s">
        <v>253</v>
      </c>
      <c r="E74" s="140"/>
      <c r="F74" s="178">
        <v>0</v>
      </c>
    </row>
    <row r="75" spans="1:6" ht="26.4">
      <c r="A75" s="115" t="s">
        <v>668</v>
      </c>
      <c r="B75" s="161" t="s">
        <v>580</v>
      </c>
      <c r="C75" s="165" t="s">
        <v>254</v>
      </c>
      <c r="D75" s="61" t="s">
        <v>255</v>
      </c>
      <c r="E75" s="140"/>
      <c r="F75" s="86">
        <v>0</v>
      </c>
    </row>
    <row r="76" spans="1:6" ht="26.4">
      <c r="A76" s="115" t="s">
        <v>669</v>
      </c>
      <c r="B76" s="161" t="s">
        <v>581</v>
      </c>
      <c r="C76" s="165" t="s">
        <v>241</v>
      </c>
      <c r="D76" s="61" t="s">
        <v>256</v>
      </c>
      <c r="E76" s="140"/>
      <c r="F76" s="86">
        <v>0</v>
      </c>
    </row>
    <row r="77" spans="1:6">
      <c r="A77" s="115" t="s">
        <v>670</v>
      </c>
      <c r="B77" s="161" t="s">
        <v>582</v>
      </c>
      <c r="C77" s="165" t="s">
        <v>257</v>
      </c>
      <c r="D77" s="61" t="s">
        <v>251</v>
      </c>
      <c r="E77" s="140"/>
      <c r="F77" s="86">
        <v>0</v>
      </c>
    </row>
    <row r="78" spans="1:6" ht="28.2" customHeight="1">
      <c r="A78" s="115" t="s">
        <v>671</v>
      </c>
      <c r="B78" s="161" t="s">
        <v>583</v>
      </c>
      <c r="C78" s="82" t="s">
        <v>258</v>
      </c>
      <c r="D78" s="61" t="s">
        <v>259</v>
      </c>
      <c r="E78" s="140"/>
      <c r="F78" s="86">
        <v>0</v>
      </c>
    </row>
    <row r="79" spans="1:6" ht="39.6">
      <c r="A79" s="115" t="s">
        <v>672</v>
      </c>
      <c r="B79" s="161" t="s">
        <v>584</v>
      </c>
      <c r="C79" s="82" t="s">
        <v>350</v>
      </c>
      <c r="D79" s="61" t="s">
        <v>62</v>
      </c>
      <c r="E79" s="140"/>
      <c r="F79" s="86">
        <v>0</v>
      </c>
    </row>
    <row r="80" spans="1:6" ht="39.6">
      <c r="A80" s="115" t="s">
        <v>673</v>
      </c>
      <c r="B80" s="161" t="s">
        <v>585</v>
      </c>
      <c r="C80" s="179" t="s">
        <v>260</v>
      </c>
      <c r="D80" s="74" t="s">
        <v>63</v>
      </c>
      <c r="E80" s="180"/>
      <c r="F80" s="86">
        <v>0</v>
      </c>
    </row>
    <row r="81" spans="1:7" ht="26.4">
      <c r="A81" s="115" t="s">
        <v>674</v>
      </c>
      <c r="B81" s="161" t="s">
        <v>586</v>
      </c>
      <c r="C81" s="179" t="s">
        <v>261</v>
      </c>
      <c r="D81" s="74" t="s">
        <v>262</v>
      </c>
      <c r="E81" s="180"/>
      <c r="F81" s="168">
        <f>F52-F53-F57+F61-F64-F68-F71-F72-F78+F79+F80-F56</f>
        <v>24772</v>
      </c>
    </row>
    <row r="82" spans="1:7" ht="26.4">
      <c r="A82" s="115" t="s">
        <v>675</v>
      </c>
      <c r="B82" s="161" t="s">
        <v>587</v>
      </c>
      <c r="C82" s="179" t="s">
        <v>263</v>
      </c>
      <c r="D82" s="74" t="s">
        <v>264</v>
      </c>
      <c r="E82" s="180"/>
      <c r="F82" s="86">
        <v>2424</v>
      </c>
      <c r="G82" s="94"/>
    </row>
    <row r="83" spans="1:7" ht="26.4">
      <c r="A83" s="115" t="s">
        <v>676</v>
      </c>
      <c r="B83" s="161" t="s">
        <v>588</v>
      </c>
      <c r="C83" s="179" t="s">
        <v>265</v>
      </c>
      <c r="D83" s="74" t="s">
        <v>200</v>
      </c>
      <c r="E83" s="181"/>
      <c r="F83" s="182">
        <f>F81-F82</f>
        <v>22348</v>
      </c>
    </row>
    <row r="84" spans="1:7" ht="54.6" customHeight="1">
      <c r="A84" s="115" t="s">
        <v>677</v>
      </c>
      <c r="B84" s="161" t="s">
        <v>589</v>
      </c>
      <c r="C84" s="183" t="s">
        <v>266</v>
      </c>
      <c r="D84" s="61" t="s">
        <v>64</v>
      </c>
      <c r="E84" s="140"/>
      <c r="F84" s="168">
        <f>F85+F86</f>
        <v>0</v>
      </c>
    </row>
    <row r="85" spans="1:7" ht="26.4">
      <c r="A85" s="115" t="s">
        <v>678</v>
      </c>
      <c r="B85" s="161" t="s">
        <v>590</v>
      </c>
      <c r="C85" s="169" t="s">
        <v>267</v>
      </c>
      <c r="D85" s="61" t="s">
        <v>268</v>
      </c>
      <c r="E85" s="142"/>
      <c r="F85" s="178">
        <v>0</v>
      </c>
    </row>
    <row r="86" spans="1:7" ht="26.4">
      <c r="A86" s="115" t="s">
        <v>679</v>
      </c>
      <c r="B86" s="161" t="s">
        <v>591</v>
      </c>
      <c r="C86" s="184" t="s">
        <v>269</v>
      </c>
      <c r="D86" s="76" t="s">
        <v>270</v>
      </c>
      <c r="E86" s="181"/>
      <c r="F86" s="185">
        <v>0</v>
      </c>
    </row>
    <row r="87" spans="1:7">
      <c r="A87" s="115" t="s">
        <v>680</v>
      </c>
      <c r="B87" s="161" t="s">
        <v>592</v>
      </c>
      <c r="C87" s="179" t="s">
        <v>271</v>
      </c>
      <c r="D87" s="72" t="s">
        <v>272</v>
      </c>
      <c r="E87" s="181"/>
      <c r="F87" s="182">
        <f>F83+F84</f>
        <v>22348</v>
      </c>
    </row>
    <row r="88" spans="1:7" ht="26.4">
      <c r="A88" s="115" t="s">
        <v>681</v>
      </c>
      <c r="B88" s="161" t="s">
        <v>593</v>
      </c>
      <c r="C88" s="166" t="s">
        <v>273</v>
      </c>
      <c r="D88" s="79" t="s">
        <v>274</v>
      </c>
      <c r="E88" s="141"/>
      <c r="F88" s="87">
        <v>67</v>
      </c>
    </row>
    <row r="89" spans="1:7">
      <c r="A89" s="115" t="s">
        <v>682</v>
      </c>
      <c r="B89" s="161" t="s">
        <v>594</v>
      </c>
      <c r="C89" s="186" t="s">
        <v>275</v>
      </c>
      <c r="D89" s="187" t="s">
        <v>191</v>
      </c>
      <c r="E89" s="180"/>
      <c r="F89" s="88">
        <f>F87-F88</f>
        <v>22281</v>
      </c>
    </row>
    <row r="90" spans="1:7">
      <c r="D90" s="9"/>
      <c r="E90" s="8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2023-06-28T08:17:11Z</cp:lastPrinted>
  <dcterms:created xsi:type="dcterms:W3CDTF">2005-12-22T16:09:37Z</dcterms:created>
  <dcterms:modified xsi:type="dcterms:W3CDTF">2023-07-03T09:06:41Z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