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590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<sst xmlns="http://schemas.openxmlformats.org/spreadsheetml/2006/main" count="858" uniqueCount="568">
  <si>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</si>
  <si>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</si>
  <si>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</si>
  <si>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</si>
  <si>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</si>
  <si>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</si>
  <si>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</si>
  <si>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</si>
  <si>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</si>
  <si>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</si>
  <si>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</si>
  <si>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</si>
  <si>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</si>
  <si>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</si>
  <si>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</si>
  <si>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</si>
  <si>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</si>
  <si>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</si>
  <si>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</si>
  <si>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</si>
  <si>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</si>
  <si>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</si>
  <si>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</si>
  <si>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</si>
  <si>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</si>
  <si>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</si>
  <si>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</si>
  <si>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</si>
  <si>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</si>
  <si>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</si>
  <si>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</si>
  <si>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</si>
  <si>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</si>
  <si>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</si>
  <si>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</si>
  <si>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</si>
  <si>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</si>
  <si>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</si>
  <si>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</si>
  <si>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</si>
  <si>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</si>
  <si>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</si>
  <si>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</si>
  <si>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</si>
  <si>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</si>
  <si>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</si>
  <si>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</si>
  <si>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</si>
  <si>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</si>
  <si>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</si>
  <si>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</si>
  <si>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</si>
  <si>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</si>
  <si>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</si>
  <si>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</si>
  <si>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</si>
  <si>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</si>
  <si>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</si>
  <si>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</si>
  <si>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</si>
  <si>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</si>
  <si>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</si>
  <si>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</si>
  <si>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</si>
  <si>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</si>
  <si>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</si>
  <si>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</si>
  <si>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</si>
  <si>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</si>
  <si>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</si>
  <si>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</si>
  <si>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</si>
  <si>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</si>
  <si>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</si>
  <si>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</si>
  <si>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</si>
  <si>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</si>
  <si>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</si>
  <si>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</si>
  <si>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</si>
  <si>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</si>
  <si>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</si>
  <si>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</si>
  <si>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</si>
  <si>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</si>
  <si>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</si>
  <si>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</si>
  <si>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</si>
  <si>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</si>
  <si>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</si>
  <si>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</si>
  <si>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</si>
  <si>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</si>
  <si>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</si>
  <si>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</si>
  <si>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</si>
  <si>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</si>
  <si>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</si>
  <si>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</si>
  <si>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</si>
  <si>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</si>
  <si>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</si>
  <si>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</si>
  <si>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</si>
  <si>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</si>
  <si>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</si>
  <si>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</si>
  <si>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</si>
  <si>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</si>
  <si>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</si>
  <si>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</si>
  <si>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</si>
  <si>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</si>
  <si>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</si>
  <si>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</si>
  <si>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</si>
  <si>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</si>
  <si>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</si>
  <si>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</si>
  <si>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</si>
  <si>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</si>
  <si>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</si>
  <si>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</si>
  <si>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</si>
  <si>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</si>
  <si>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</si>
  <si>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</si>
  <si>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</si>
  <si>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</si>
  <si>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</si>
  <si>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</si>
  <si>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</si>
  <si>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</si>
  <si>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</si>
  <si>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</si>
  <si>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</si>
  <si>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</si>
  <si>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</si>
  <si>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</si>
  <si>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</si>
  <si>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</si>
  <si>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</si>
  <si>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</si>
  <si>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</si>
  <si>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</si>
  <si>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</si>
  <si>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</si>
  <si>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</si>
  <si>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</si>
  <si>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</si>
  <si>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</si>
  <si>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</si>
  <si>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</si>
  <si>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</si>
  <si>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</si>
  <si>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</si>
  <si>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</si>
  <si>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</si>
  <si>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</si>
  <si>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</si>
  <si>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</si>
  <si>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</si>
  <si>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</si>
  <si>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</si>
  <si>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</si>
  <si>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</si>
  <si>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</si>
  <si>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</si>
  <si>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</si>
  <si>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</si>
  <si>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</si>
  <si>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</si>
  <si>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</si>
  <si>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</si>
  <si>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</si>
  <si>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</si>
  <si>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</si>
  <si>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</si>
  <si>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</si>
  <si>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</si>
  <si>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</si>
  <si>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</si>
  <si>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</si>
  <si>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</si>
  <si>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</si>
  <si>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</si>
  <si>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</si>
  <si>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</si>
  <si>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</si>
  <si>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</si>
  <si>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</si>
  <si>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</si>
  <si>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</si>
  <si>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</si>
  <si>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</si>
  <si>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</si>
  <si>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</si>
  <si>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</si>
  <si>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</si>
  <si>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</si>
  <si>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</si>
  <si>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</si>
  <si>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</si>
  <si>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</si>
  <si>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</si>
  <si>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</si>
  <si>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</si>
  <si>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</si>
  <si>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</si>
  <si>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</si>
  <si>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</si>
  <si>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</si>
  <si>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</si>
  <si>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</si>
  <si>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</si>
  <si>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</si>
  <si>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</si>
  <si>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</si>
  <si>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</si>
  <si>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</si>
  <si>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</si>
  <si>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</si>
  <si>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</si>
  <si>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</si>
  <si>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</si>
  <si>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</si>
  <si>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</si>
  <si>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</si>
  <si>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</si>
  <si>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</si>
  <si>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</si>
  <si>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</si>
  <si>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</si>
  <si>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</si>
  <si>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</si>
  <si>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</si>
  <si>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</si>
  <si>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</si>
  <si>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</si>
  <si>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</si>
  <si>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</si>
  <si>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</si>
  <si>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</si>
  <si>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</si>
  <si>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</si>
  <si>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</si>
  <si>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</si>
  <si>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</si>
  <si>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</si>
  <si>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</si>
  <si>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</si>
  <si>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</si>
  <si>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</si>
  <si>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</si>
  <si>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</si>
  <si>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</si>
  <si>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</si>
  <si>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</si>
  <si>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</si>
  <si>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</si>
  <si>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</si>
  <si>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</si>
  <si>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</si>
  <si>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</si>
  <si>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</si>
  <si>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</si>
  <si>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</si>
  <si>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</si>
  <si>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</si>
  <si>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</si>
  <si>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</si>
  <si>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</si>
  <si>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</si>
  <si>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</si>
  <si>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</si>
  <si>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</si>
  <si>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</si>
  <si>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</si>
  <si>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</si>
  <si>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</si>
  <si>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</si>
  <si>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</si>
  <si>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</si>
  <si>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</si>
  <si>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</si>
  <si>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</si>
  <si>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</si>
  <si>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</si>
  <si>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</si>
  <si>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</si>
  <si>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</si>
  <si>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</si>
  <si>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</si>
  <si>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</si>
  <si>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</si>
  <si>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</si>
  <si>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</si>
  <si>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</si>
  <si>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</si>
  <si>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</si>
  <si>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</si>
  <si>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</si>
  <si>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</si>
  <si>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</si>
  <si>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</si>
  <si>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</si>
  <si>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</si>
  <si>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</si>
  <si>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</si>
  <si>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</si>
  <si>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</si>
  <si>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</si>
  <si>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</si>
  <si>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</si>
  <si>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</si>
  <si>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</si>
  <si>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</si>
  <si>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</si>
  <si>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</si>
  <si>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</si>
  <si>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</si>
  <si>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</si>
  <si>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</si>
  <si>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</si>
  <si>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</si>
  <si>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</si>
  <si>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</si>
  <si>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</si>
  <si>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</si>
  <si>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</si>
  <si>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</si>
  <si>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</si>
  <si>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</si>
  <si>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</si>
  <si>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</si>
  <si>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</si>
  <si>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</si>
  <si>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</si>
  <si>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</si>
  <si>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</si>
  <si>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</si>
  <si>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</si>
  <si>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F 19.00</t>
  </si>
  <si>
    <t>Преструктурирани експозиции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</si>
  <si>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</si>
  <si>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</si>
  <si>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</si>
  <si>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</si>
  <si>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</si>
  <si>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</si>
  <si>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</si>
  <si>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</si>
  <si>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</si>
  <si>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</si>
  <si>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</si>
  <si>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</si>
  <si>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</si>
  <si>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</si>
  <si>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</si>
  <si>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</si>
  <si>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</si>
  <si>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</si>
  <si>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</si>
  <si>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</si>
  <si>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</si>
  <si>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</si>
  <si>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</si>
  <si>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</si>
  <si>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</si>
  <si>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</si>
  <si>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</si>
  <si>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</si>
  <si>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</si>
  <si>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</si>
  <si>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</si>
  <si>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</si>
  <si>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</si>
  <si>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</si>
  <si>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</si>
  <si>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</si>
  <si>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</si>
  <si>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</si>
  <si>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</si>
  <si>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Информация за обслужваните и необслужваните експозиции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</si>
  <si>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</si>
  <si>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</si>
  <si>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</si>
  <si>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</si>
  <si>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</si>
  <si>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</si>
  <si>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</si>
  <si>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</si>
  <si>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</si>
  <si>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</si>
  <si>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</si>
  <si>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</si>
  <si>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</si>
  <si>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</si>
  <si>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</si>
  <si>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</si>
  <si>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</si>
  <si>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</si>
  <si>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</si>
  <si>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</si>
  <si>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</si>
  <si>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</si>
  <si>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</si>
  <si>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</si>
  <si>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</si>
  <si>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</si>
  <si>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</si>
  <si>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</si>
  <si>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</si>
  <si>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</si>
  <si>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</si>
  <si>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</si>
  <si>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</si>
  <si>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</si>
  <si>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</si>
  <si>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</si>
  <si>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</si>
  <si>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</si>
  <si>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</si>
  <si>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</si>
  <si>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</si>
  <si>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</si>
  <si>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</si>
  <si>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</si>
  <si>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</si>
  <si>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</si>
  <si>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</si>
  <si>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</si>
  <si>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</si>
  <si>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</si>
  <si>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</si>
  <si>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</si>
  <si>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</si>
  <si>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</si>
  <si>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</si>
  <si>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</si>
  <si>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</si>
  <si>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</si>
  <si>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</si>
  <si>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</si>
  <si>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</si>
  <si>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</si>
  <si>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</si>
  <si>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</si>
  <si>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</si>
  <si>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</si>
  <si>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</si>
  <si>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</si>
  <si>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</si>
  <si>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</si>
  <si>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</si>
  <si>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</si>
  <si>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</si>
  <si>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</si>
  <si>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</si>
  <si>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</si>
  <si>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</si>
  <si>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</si>
  <si>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</si>
  <si>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</si>
  <si>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</si>
  <si>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</si>
  <si>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</si>
  <si>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</si>
  <si>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</si>
  <si>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</si>
  <si>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</si>
  <si>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</si>
  <si>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</si>
  <si>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</si>
  <si>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</si>
  <si>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</si>
  <si>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</si>
  <si>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</si>
  <si>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</si>
  <si>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</si>
  <si>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</si>
  <si>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</si>
  <si>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</si>
  <si>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</si>
  <si>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</si>
  <si>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</si>
  <si>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</si>
  <si>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</si>
  <si>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</si>
  <si>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</si>
  <si>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</si>
  <si>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</si>
  <si>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</si>
  <si>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</si>
  <si>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</si>
  <si>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</si>
  <si>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</si>
  <si>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</si>
  <si>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</si>
  <si>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</si>
  <si>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</si>
  <si>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</si>
  <si>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</si>
  <si>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</si>
  <si>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</si>
  <si>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</si>
  <si>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</si>
  <si>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</si>
  <si>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</si>
  <si>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</si>
  <si>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</si>
  <si>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</si>
  <si>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</si>
  <si>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</si>
  <si>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</si>
  <si>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</si>
  <si>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</si>
  <si>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</si>
  <si>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</si>
  <si>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</si>
  <si>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</si>
  <si>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</si>
  <si>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</si>
  <si>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</si>
  <si>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</si>
  <si>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</si>
  <si>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</si>
  <si>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</si>
  <si>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</si>
  <si>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</si>
  <si>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</si>
  <si>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</si>
  <si>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</si>
  <si>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</si>
  <si>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</si>
  <si>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</si>
  <si>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</si>
  <si>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</si>
  <si>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</si>
  <si>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</si>
  <si>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</si>
  <si>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</si>
  <si>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</si>
  <si>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</si>
  <si>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</si>
  <si>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</si>
  <si>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</si>
  <si>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</si>
  <si>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</si>
  <si>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</si>
  <si>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</si>
  <si>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</si>
  <si>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</si>
  <si>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</si>
  <si>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</si>
  <si>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</si>
  <si>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</si>
  <si>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</si>
  <si>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</si>
  <si>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</si>
  <si>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</si>
  <si>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</si>
  <si>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</si>
  <si>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</si>
  <si>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</si>
  <si>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</si>
  <si>
    <t>параграф 71 от МСС 37</t>
  </si>
  <si>
    <t>F_18.00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</si>
</sst>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>
      <alignment/>
      <protection/>
    </xf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0" xfId="201" applyFont="1" applyBorder="1" applyAlignment="1">
      <alignment horizontal="center" vertical="center"/>
      <protection/>
    </xf>
    <xf numFmtId="0" fontId="41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center" vertical="center"/>
      <protection/>
    </xf>
    <xf numFmtId="0" fontId="0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left" vertical="center" wrapText="1"/>
      <protection/>
    </xf>
    <xf numFmtId="0" fontId="0" fillId="0" borderId="21" xfId="201" applyFont="1" applyBorder="1" applyAlignment="1">
      <alignment horizontal="left" vertical="center"/>
      <protection/>
    </xf>
    <xf numFmtId="0" fontId="0" fillId="0" borderId="0" xfId="201" applyFont="1" applyAlignment="1">
      <alignment horizontal="left" vertical="center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41" fillId="0" borderId="19" xfId="201" applyFont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0" fillId="0" borderId="0" xfId="201" applyFont="1" applyAlignment="1">
      <alignment horizontal="center" vertical="center"/>
      <protection/>
    </xf>
    <xf numFmtId="0" fontId="41" fillId="0" borderId="0" xfId="201" applyFont="1" applyAlignment="1">
      <alignment horizontal="center" vertical="center"/>
      <protection/>
    </xf>
    <xf numFmtId="0" fontId="0" fillId="0" borderId="22" xfId="201" applyFont="1" applyBorder="1" applyAlignment="1">
      <alignment horizontal="left" vertical="center"/>
      <protection/>
    </xf>
    <xf numFmtId="0" fontId="43" fillId="27" borderId="20" xfId="0" applyFont="1" applyFill="1" applyBorder="1" applyAlignment="1">
      <alignment horizontal="center" wrapText="1"/>
    </xf>
    <xf numFmtId="0" fontId="67" fillId="26" borderId="0" xfId="159" applyFont="1" applyFill="1" applyBorder="1" applyAlignment="1">
      <alignment/>
    </xf>
    <xf numFmtId="0" fontId="68" fillId="0" borderId="0" xfId="201" applyFont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1" applyFont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26" applyNumberFormat="1" applyFont="1" applyFill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47" applyFont="1" applyFill="1" applyBorder="1" applyAlignment="1">
      <alignment horizontal="left" vertical="top" wrapText="1"/>
      <protection/>
    </xf>
    <xf numFmtId="0" fontId="32" fillId="28" borderId="23" xfId="247" applyFont="1" applyFill="1" applyBorder="1" applyAlignment="1">
      <alignment horizontal="left" vertical="top"/>
      <protection/>
    </xf>
    <xf numFmtId="0" fontId="32" fillId="28" borderId="0" xfId="247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47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24" xfId="201" applyFont="1" applyBorder="1" applyAlignment="1">
      <alignment horizontal="left" vertical="center" wrapText="1"/>
      <protection/>
    </xf>
    <xf numFmtId="0" fontId="42" fillId="0" borderId="30" xfId="0" applyFont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2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 wrapText="1" indent="2"/>
    </xf>
    <xf numFmtId="0" fontId="41" fillId="0" borderId="27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29" xfId="0" applyFont="1" applyBorder="1" applyAlignment="1">
      <alignment horizontal="left" vertical="center" wrapText="1"/>
    </xf>
    <xf numFmtId="0" fontId="69" fillId="0" borderId="0" xfId="0" applyFont="1" applyAlignment="1">
      <alignment shrinkToFi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2" fillId="26" borderId="0" xfId="199" applyFont="1" applyFill="1" applyAlignment="1">
      <alignment vertical="center"/>
      <protection/>
    </xf>
    <xf numFmtId="0" fontId="71" fillId="26" borderId="0" xfId="159" applyFont="1" applyFill="1" applyBorder="1" applyAlignment="1">
      <alignment/>
    </xf>
    <xf numFmtId="0" fontId="69" fillId="26" borderId="0" xfId="201" applyFont="1" applyFill="1" applyAlignment="1">
      <alignment vertical="center"/>
      <protection/>
    </xf>
    <xf numFmtId="3" fontId="41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41" fillId="0" borderId="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73" fillId="0" borderId="28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32" fillId="0" borderId="0" xfId="0" applyFont="1" applyAlignment="1">
      <alignment shrinkToFit="1"/>
    </xf>
    <xf numFmtId="0" fontId="54" fillId="26" borderId="0" xfId="199" applyFont="1" applyFill="1" applyAlignment="1">
      <alignment vertical="center"/>
      <protection/>
    </xf>
    <xf numFmtId="0" fontId="59" fillId="26" borderId="0" xfId="159" applyFont="1" applyFill="1" applyBorder="1" applyAlignment="1">
      <alignment/>
    </xf>
    <xf numFmtId="0" fontId="60" fillId="0" borderId="0" xfId="0" applyFont="1" applyAlignment="1">
      <alignment horizontal="left" vertical="center"/>
    </xf>
    <xf numFmtId="0" fontId="47" fillId="0" borderId="24" xfId="0" applyFont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/>
    </xf>
    <xf numFmtId="3" fontId="41" fillId="0" borderId="30" xfId="0" applyNumberFormat="1" applyFont="1" applyBorder="1" applyAlignment="1">
      <alignment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23" xfId="201" applyFont="1" applyFill="1" applyBorder="1" applyAlignment="1">
      <alignment horizontal="center" vertical="center"/>
      <protection/>
    </xf>
    <xf numFmtId="0" fontId="41" fillId="27" borderId="26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36" customWidth="1"/>
    <col min="2" max="2" width="12.140625" style="36" customWidth="1"/>
    <col min="3" max="3" width="12.57421875" style="42" customWidth="1"/>
    <col min="4" max="4" width="132.00390625" style="36" customWidth="1"/>
    <col min="5" max="5" width="11.7109375" style="36" customWidth="1"/>
    <col min="6" max="16384" width="5.140625" style="36" customWidth="1"/>
  </cols>
  <sheetData>
    <row r="1" spans="2:4" s="47" customFormat="1" ht="18" customHeight="1">
      <c r="B1" s="160" t="s">
        <v>472</v>
      </c>
      <c r="C1" s="46"/>
      <c r="D1" s="46"/>
    </row>
    <row r="2" spans="2:4" s="51" customFormat="1" ht="11.25">
      <c r="B2" s="48" t="s">
        <v>63</v>
      </c>
      <c r="C2" s="49" t="s">
        <v>563</v>
      </c>
      <c r="D2" s="50" t="s">
        <v>564</v>
      </c>
    </row>
    <row r="3" spans="2:4" s="51" customFormat="1" ht="22.5">
      <c r="B3" s="48" t="s">
        <v>64</v>
      </c>
      <c r="C3" s="52">
        <v>44926</v>
      </c>
      <c r="D3" s="53"/>
    </row>
    <row r="4" spans="2:4" s="51" customFormat="1" ht="22.5">
      <c r="B4" s="48" t="s">
        <v>65</v>
      </c>
      <c r="C4" s="54" t="s">
        <v>565</v>
      </c>
      <c r="D4"/>
    </row>
    <row r="5" spans="2:4" s="51" customFormat="1" ht="22.5">
      <c r="B5" s="55" t="s">
        <v>66</v>
      </c>
      <c r="C5" s="56" t="s">
        <v>67</v>
      </c>
      <c r="D5" s="57"/>
    </row>
    <row r="6" ht="6.75" customHeight="1"/>
    <row r="7" spans="2:3" s="38" customFormat="1" ht="17.25" customHeight="1">
      <c r="B7" s="38" t="s">
        <v>345</v>
      </c>
      <c r="C7" s="43"/>
    </row>
    <row r="8" ht="6.75" customHeight="1"/>
    <row r="9" spans="2:5" ht="18" customHeight="1">
      <c r="B9" s="180" t="s">
        <v>317</v>
      </c>
      <c r="C9" s="181"/>
      <c r="D9" s="182"/>
      <c r="E9" s="44"/>
    </row>
    <row r="10" spans="2:5" ht="40.5" customHeight="1">
      <c r="B10" s="22" t="s">
        <v>318</v>
      </c>
      <c r="C10" s="22" t="s">
        <v>319</v>
      </c>
      <c r="D10" s="28" t="s">
        <v>320</v>
      </c>
      <c r="E10" s="41" t="s">
        <v>344</v>
      </c>
    </row>
    <row r="11" spans="2:5" ht="12.75">
      <c r="B11" s="37"/>
      <c r="C11" s="37"/>
      <c r="D11" s="29" t="s">
        <v>321</v>
      </c>
      <c r="E11" s="37"/>
    </row>
    <row r="12" spans="2:5" ht="12.75">
      <c r="B12" s="30"/>
      <c r="C12" s="30"/>
      <c r="D12" s="31" t="s">
        <v>322</v>
      </c>
      <c r="E12" s="30"/>
    </row>
    <row r="13" spans="2:5" ht="12.75">
      <c r="B13" s="32" t="s">
        <v>323</v>
      </c>
      <c r="C13" s="32" t="s">
        <v>324</v>
      </c>
      <c r="D13" s="33" t="s">
        <v>325</v>
      </c>
      <c r="E13" s="32" t="s">
        <v>277</v>
      </c>
    </row>
    <row r="14" spans="2:5" ht="12.75">
      <c r="B14" s="32" t="s">
        <v>326</v>
      </c>
      <c r="C14" s="32" t="s">
        <v>327</v>
      </c>
      <c r="D14" s="33" t="s">
        <v>328</v>
      </c>
      <c r="E14" s="32" t="s">
        <v>278</v>
      </c>
    </row>
    <row r="15" spans="2:5" ht="12.75">
      <c r="B15" s="32" t="s">
        <v>329</v>
      </c>
      <c r="C15" s="32" t="s">
        <v>330</v>
      </c>
      <c r="D15" s="33" t="s">
        <v>0</v>
      </c>
      <c r="E15" s="32" t="s">
        <v>279</v>
      </c>
    </row>
    <row r="16" spans="2:5" ht="12.75">
      <c r="B16" s="32">
        <v>2</v>
      </c>
      <c r="C16" s="32" t="s">
        <v>331</v>
      </c>
      <c r="D16" s="31" t="s">
        <v>332</v>
      </c>
      <c r="E16" s="32" t="s">
        <v>280</v>
      </c>
    </row>
    <row r="17" spans="2:5" ht="12.75">
      <c r="B17" s="32" t="s">
        <v>333</v>
      </c>
      <c r="C17" s="32" t="s">
        <v>334</v>
      </c>
      <c r="D17" s="34" t="s">
        <v>335</v>
      </c>
      <c r="E17" s="32" t="s">
        <v>281</v>
      </c>
    </row>
    <row r="18" spans="2:5" ht="12.75">
      <c r="B18" s="32">
        <v>7.1</v>
      </c>
      <c r="C18" s="32" t="s">
        <v>336</v>
      </c>
      <c r="D18" s="33" t="s">
        <v>337</v>
      </c>
      <c r="E18" s="32" t="s">
        <v>282</v>
      </c>
    </row>
    <row r="19" spans="2:5" ht="12.75">
      <c r="B19" s="32"/>
      <c r="C19" s="36"/>
      <c r="D19" s="31" t="s">
        <v>1</v>
      </c>
      <c r="E19" s="35"/>
    </row>
    <row r="20" spans="2:5" ht="12.75">
      <c r="B20" s="32">
        <v>12.1</v>
      </c>
      <c r="C20" s="32" t="s">
        <v>338</v>
      </c>
      <c r="D20" s="35" t="s">
        <v>1</v>
      </c>
      <c r="E20" s="32" t="s">
        <v>283</v>
      </c>
    </row>
    <row r="21" spans="2:5" ht="12.75">
      <c r="B21" s="32">
        <v>16.7</v>
      </c>
      <c r="C21" s="32" t="s">
        <v>339</v>
      </c>
      <c r="D21" s="33" t="s">
        <v>340</v>
      </c>
      <c r="E21" s="32" t="s">
        <v>284</v>
      </c>
    </row>
    <row r="22" spans="2:5" ht="12.75">
      <c r="B22" s="32">
        <v>18</v>
      </c>
      <c r="C22" s="32" t="s">
        <v>341</v>
      </c>
      <c r="D22" s="33" t="s">
        <v>383</v>
      </c>
      <c r="E22" s="32" t="s">
        <v>567</v>
      </c>
    </row>
    <row r="23" spans="2:5" ht="12.75">
      <c r="B23" s="39">
        <v>19</v>
      </c>
      <c r="C23" s="39" t="s">
        <v>342</v>
      </c>
      <c r="D23" s="40" t="s">
        <v>343</v>
      </c>
      <c r="E23" s="39" t="s">
        <v>285</v>
      </c>
    </row>
    <row r="24" spans="1:4" ht="12.75">
      <c r="A24" s="5"/>
      <c r="B24" s="5"/>
      <c r="D24" s="38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2"/>
  <sheetViews>
    <sheetView showGridLines="0" view="pageBreakPreview" zoomScale="80" zoomScaleSheetLayoutView="80" zoomScalePageLayoutView="0" workbookViewId="0" topLeftCell="A49">
      <selection activeCell="I24" sqref="I24"/>
    </sheetView>
  </sheetViews>
  <sheetFormatPr defaultColWidth="9.140625" defaultRowHeight="12.75"/>
  <cols>
    <col min="1" max="1" width="2.7109375" style="150" customWidth="1"/>
    <col min="2" max="2" width="12.28125" style="4" customWidth="1"/>
    <col min="3" max="3" width="60.28125" style="1" customWidth="1"/>
    <col min="4" max="4" width="25.57421875" style="2" customWidth="1"/>
    <col min="5" max="5" width="14.140625" style="2" customWidth="1"/>
    <col min="6" max="6" width="19.00390625" style="3" customWidth="1"/>
    <col min="7" max="16384" width="9.140625" style="1" customWidth="1"/>
  </cols>
  <sheetData>
    <row r="1" spans="1:6" s="151" customFormat="1" ht="12">
      <c r="A1" s="150" t="s">
        <v>274</v>
      </c>
      <c r="B1" s="158" t="s">
        <v>472</v>
      </c>
      <c r="C1" s="159"/>
      <c r="D1" s="159"/>
      <c r="E1" s="152"/>
      <c r="F1" s="157"/>
    </row>
    <row r="2" spans="1:6" s="58" customFormat="1" ht="12">
      <c r="A2" s="150"/>
      <c r="B2" s="69" t="s">
        <v>63</v>
      </c>
      <c r="C2" s="49" t="str">
        <f>Index!C2</f>
        <v>CECB9790</v>
      </c>
      <c r="D2" s="50" t="str">
        <f>Index!D2</f>
        <v>Централна кооперативна банка АД</v>
      </c>
      <c r="E2" s="67"/>
      <c r="F2" s="68"/>
    </row>
    <row r="3" spans="1:6" s="58" customFormat="1" ht="24">
      <c r="A3" s="150"/>
      <c r="B3" s="69" t="s">
        <v>64</v>
      </c>
      <c r="C3" s="52">
        <f>Index!C3</f>
        <v>44926</v>
      </c>
      <c r="D3" s="53"/>
      <c r="E3" s="67"/>
      <c r="F3" s="68"/>
    </row>
    <row r="4" spans="1:6" s="58" customFormat="1" ht="24">
      <c r="A4" s="150"/>
      <c r="B4" s="69" t="s">
        <v>65</v>
      </c>
      <c r="C4" s="54" t="str">
        <f>Index!C4</f>
        <v>индивидуална</v>
      </c>
      <c r="D4" s="53"/>
      <c r="E4" s="67"/>
      <c r="F4" s="68"/>
    </row>
    <row r="5" spans="1:6" s="58" customFormat="1" ht="24">
      <c r="A5" s="150"/>
      <c r="B5" s="70" t="s">
        <v>66</v>
      </c>
      <c r="C5" s="56" t="s">
        <v>67</v>
      </c>
      <c r="D5" s="59" t="s">
        <v>68</v>
      </c>
      <c r="E5" s="60" t="s">
        <v>286</v>
      </c>
      <c r="F5" s="62"/>
    </row>
    <row r="6" spans="2:5" ht="32.25" customHeight="1">
      <c r="B6" s="183" t="s">
        <v>71</v>
      </c>
      <c r="C6" s="184"/>
      <c r="D6" s="184"/>
      <c r="E6" s="184"/>
    </row>
    <row r="7" spans="1:6" s="151" customFormat="1" ht="11.25">
      <c r="A7" s="150">
        <v>6</v>
      </c>
      <c r="B7" s="157"/>
      <c r="D7" s="152"/>
      <c r="E7" s="152"/>
      <c r="F7" s="157" t="s">
        <v>473</v>
      </c>
    </row>
    <row r="8" spans="2:3" ht="12.75">
      <c r="B8" s="185" t="s">
        <v>72</v>
      </c>
      <c r="C8" s="184"/>
    </row>
    <row r="9" ht="12.75">
      <c r="B9" s="73"/>
    </row>
    <row r="10" ht="12.75">
      <c r="B10" s="73"/>
    </row>
    <row r="12" spans="2:6" ht="25.5">
      <c r="B12" s="74"/>
      <c r="C12" s="84"/>
      <c r="D12" s="80" t="s">
        <v>60</v>
      </c>
      <c r="E12" s="45" t="s">
        <v>73</v>
      </c>
      <c r="F12" s="71" t="s">
        <v>74</v>
      </c>
    </row>
    <row r="13" spans="2:6" ht="38.25">
      <c r="B13" s="75"/>
      <c r="C13" s="18"/>
      <c r="D13" s="81"/>
      <c r="E13" s="19"/>
      <c r="F13" s="87" t="s">
        <v>287</v>
      </c>
    </row>
    <row r="14" spans="2:6" ht="12.75">
      <c r="B14" s="76"/>
      <c r="C14" s="20"/>
      <c r="D14" s="82"/>
      <c r="E14" s="21"/>
      <c r="F14" s="88" t="s">
        <v>348</v>
      </c>
    </row>
    <row r="15" spans="1:6" ht="25.5">
      <c r="A15" s="150" t="s">
        <v>387</v>
      </c>
      <c r="B15" s="88" t="s">
        <v>348</v>
      </c>
      <c r="C15" s="89" t="s">
        <v>75</v>
      </c>
      <c r="D15" s="90" t="s">
        <v>76</v>
      </c>
      <c r="E15" s="91"/>
      <c r="F15" s="161">
        <f>SUM(F16:F18)</f>
        <v>2019197</v>
      </c>
    </row>
    <row r="16" spans="1:6" ht="25.5">
      <c r="A16" s="150" t="s">
        <v>388</v>
      </c>
      <c r="B16" s="88" t="s">
        <v>349</v>
      </c>
      <c r="C16" s="92" t="s">
        <v>77</v>
      </c>
      <c r="D16" s="93" t="s">
        <v>271</v>
      </c>
      <c r="E16" s="91"/>
      <c r="F16" s="162">
        <v>361772</v>
      </c>
    </row>
    <row r="17" spans="1:7" ht="25.5">
      <c r="A17" s="150" t="s">
        <v>389</v>
      </c>
      <c r="B17" s="88" t="s">
        <v>350</v>
      </c>
      <c r="C17" s="94" t="s">
        <v>78</v>
      </c>
      <c r="D17" s="95" t="s">
        <v>272</v>
      </c>
      <c r="E17" s="96"/>
      <c r="F17" s="162">
        <v>1614353</v>
      </c>
      <c r="G17" s="178"/>
    </row>
    <row r="18" spans="1:6" ht="25.5">
      <c r="A18" s="150" t="s">
        <v>390</v>
      </c>
      <c r="B18" s="88" t="s">
        <v>351</v>
      </c>
      <c r="C18" s="94" t="s">
        <v>79</v>
      </c>
      <c r="D18" s="95" t="s">
        <v>273</v>
      </c>
      <c r="E18" s="97">
        <v>5</v>
      </c>
      <c r="F18" s="162">
        <v>43072</v>
      </c>
    </row>
    <row r="19" spans="1:6" ht="12.75">
      <c r="A19" s="150" t="s">
        <v>391</v>
      </c>
      <c r="B19" s="88" t="s">
        <v>352</v>
      </c>
      <c r="C19" s="98" t="s">
        <v>80</v>
      </c>
      <c r="D19" s="95" t="s">
        <v>81</v>
      </c>
      <c r="E19" s="99"/>
      <c r="F19" s="161">
        <f>SUM(F20:F23)</f>
        <v>28828</v>
      </c>
    </row>
    <row r="20" spans="1:6" ht="12.75">
      <c r="A20" s="150" t="s">
        <v>392</v>
      </c>
      <c r="B20" s="88" t="s">
        <v>353</v>
      </c>
      <c r="C20" s="100" t="s">
        <v>82</v>
      </c>
      <c r="D20" s="95" t="s">
        <v>81</v>
      </c>
      <c r="E20" s="99">
        <v>10</v>
      </c>
      <c r="F20" s="162">
        <v>12</v>
      </c>
    </row>
    <row r="21" spans="1:6" ht="12.75">
      <c r="A21" s="150" t="s">
        <v>393</v>
      </c>
      <c r="B21" s="88" t="s">
        <v>354</v>
      </c>
      <c r="C21" s="100" t="s">
        <v>83</v>
      </c>
      <c r="D21" s="95" t="s">
        <v>84</v>
      </c>
      <c r="E21" s="99">
        <v>4</v>
      </c>
      <c r="F21" s="162">
        <v>23157</v>
      </c>
    </row>
    <row r="22" spans="1:6" ht="25.5">
      <c r="A22" s="150" t="s">
        <v>394</v>
      </c>
      <c r="B22" s="88" t="s">
        <v>355</v>
      </c>
      <c r="C22" s="100" t="s">
        <v>85</v>
      </c>
      <c r="D22" s="95" t="s">
        <v>268</v>
      </c>
      <c r="E22" s="99">
        <v>4</v>
      </c>
      <c r="F22" s="162">
        <v>5659</v>
      </c>
    </row>
    <row r="23" spans="1:6" ht="25.5">
      <c r="A23" s="150" t="s">
        <v>395</v>
      </c>
      <c r="B23" s="88" t="s">
        <v>357</v>
      </c>
      <c r="C23" s="100" t="s">
        <v>86</v>
      </c>
      <c r="D23" s="95" t="s">
        <v>269</v>
      </c>
      <c r="E23" s="99">
        <v>4</v>
      </c>
      <c r="F23" s="161">
        <v>0</v>
      </c>
    </row>
    <row r="24" spans="1:6" ht="38.25">
      <c r="A24" s="150" t="s">
        <v>479</v>
      </c>
      <c r="B24" s="88" t="s">
        <v>405</v>
      </c>
      <c r="C24" s="101" t="s">
        <v>4</v>
      </c>
      <c r="D24" s="95" t="s">
        <v>87</v>
      </c>
      <c r="E24" s="102">
        <v>4</v>
      </c>
      <c r="F24" s="161">
        <f>SUM(F25:F27)</f>
        <v>179442</v>
      </c>
    </row>
    <row r="25" spans="1:6" ht="12.75">
      <c r="A25" s="150" t="s">
        <v>480</v>
      </c>
      <c r="B25" s="88" t="s">
        <v>406</v>
      </c>
      <c r="C25" s="103" t="s">
        <v>83</v>
      </c>
      <c r="D25" s="95" t="s">
        <v>84</v>
      </c>
      <c r="E25" s="102">
        <v>4</v>
      </c>
      <c r="F25" s="162">
        <v>177250</v>
      </c>
    </row>
    <row r="26" spans="1:6" ht="25.5">
      <c r="A26" s="150" t="s">
        <v>481</v>
      </c>
      <c r="B26" s="88" t="s">
        <v>407</v>
      </c>
      <c r="C26" s="103" t="s">
        <v>85</v>
      </c>
      <c r="D26" s="95" t="s">
        <v>268</v>
      </c>
      <c r="E26" s="102">
        <v>4</v>
      </c>
      <c r="F26" s="162">
        <v>2192</v>
      </c>
    </row>
    <row r="27" spans="1:6" ht="25.5">
      <c r="A27" s="150" t="s">
        <v>482</v>
      </c>
      <c r="B27" s="88" t="s">
        <v>408</v>
      </c>
      <c r="C27" s="103" t="s">
        <v>86</v>
      </c>
      <c r="D27" s="95" t="s">
        <v>269</v>
      </c>
      <c r="E27" s="102">
        <v>4</v>
      </c>
      <c r="F27" s="161">
        <v>0</v>
      </c>
    </row>
    <row r="28" spans="1:6" ht="38.25">
      <c r="A28" s="150" t="s">
        <v>396</v>
      </c>
      <c r="B28" s="88" t="s">
        <v>358</v>
      </c>
      <c r="C28" s="101" t="s">
        <v>88</v>
      </c>
      <c r="D28" s="95" t="s">
        <v>89</v>
      </c>
      <c r="E28" s="104">
        <v>4</v>
      </c>
      <c r="F28" s="161">
        <f>SUM(F29:F30)</f>
        <v>0</v>
      </c>
    </row>
    <row r="29" spans="1:6" ht="25.5">
      <c r="A29" s="150" t="s">
        <v>398</v>
      </c>
      <c r="B29" s="88" t="s">
        <v>360</v>
      </c>
      <c r="C29" s="100" t="s">
        <v>85</v>
      </c>
      <c r="D29" s="95" t="s">
        <v>268</v>
      </c>
      <c r="E29" s="104">
        <v>4</v>
      </c>
      <c r="F29" s="161">
        <v>0</v>
      </c>
    </row>
    <row r="30" spans="1:6" ht="25.5">
      <c r="A30" s="150" t="s">
        <v>399</v>
      </c>
      <c r="B30" s="88" t="s">
        <v>361</v>
      </c>
      <c r="C30" s="100" t="s">
        <v>86</v>
      </c>
      <c r="D30" s="95" t="s">
        <v>269</v>
      </c>
      <c r="E30" s="104">
        <v>4</v>
      </c>
      <c r="F30" s="161">
        <v>0</v>
      </c>
    </row>
    <row r="31" spans="1:6" ht="25.5">
      <c r="A31" s="150" t="s">
        <v>496</v>
      </c>
      <c r="B31" s="88" t="s">
        <v>409</v>
      </c>
      <c r="C31" s="101" t="s">
        <v>2</v>
      </c>
      <c r="D31" s="95" t="s">
        <v>90</v>
      </c>
      <c r="E31" s="99">
        <v>4</v>
      </c>
      <c r="F31" s="161">
        <f>SUM(F32:F34)</f>
        <v>443641</v>
      </c>
    </row>
    <row r="32" spans="1:6" ht="12.75">
      <c r="A32" s="150" t="s">
        <v>497</v>
      </c>
      <c r="B32" s="88" t="s">
        <v>410</v>
      </c>
      <c r="C32" s="92" t="s">
        <v>83</v>
      </c>
      <c r="D32" s="95" t="s">
        <v>84</v>
      </c>
      <c r="E32" s="99">
        <v>4</v>
      </c>
      <c r="F32" s="162">
        <v>16620</v>
      </c>
    </row>
    <row r="33" spans="1:6" ht="25.5">
      <c r="A33" s="150" t="s">
        <v>498</v>
      </c>
      <c r="B33" s="88" t="s">
        <v>411</v>
      </c>
      <c r="C33" s="92" t="s">
        <v>85</v>
      </c>
      <c r="D33" s="95" t="s">
        <v>268</v>
      </c>
      <c r="E33" s="99">
        <v>4</v>
      </c>
      <c r="F33" s="162">
        <v>427021</v>
      </c>
    </row>
    <row r="34" spans="1:6" ht="25.5">
      <c r="A34" s="150" t="s">
        <v>499</v>
      </c>
      <c r="B34" s="88" t="s">
        <v>412</v>
      </c>
      <c r="C34" s="92" t="s">
        <v>86</v>
      </c>
      <c r="D34" s="95" t="s">
        <v>269</v>
      </c>
      <c r="E34" s="99">
        <v>4</v>
      </c>
      <c r="F34" s="161">
        <v>0</v>
      </c>
    </row>
    <row r="35" spans="1:6" ht="25.5">
      <c r="A35" s="150" t="s">
        <v>500</v>
      </c>
      <c r="B35" s="88" t="s">
        <v>413</v>
      </c>
      <c r="C35" s="101" t="s">
        <v>5</v>
      </c>
      <c r="D35" s="95" t="s">
        <v>91</v>
      </c>
      <c r="E35" s="99">
        <v>4</v>
      </c>
      <c r="F35" s="161">
        <f>SUM(F36:F38)</f>
        <v>4869914</v>
      </c>
    </row>
    <row r="36" spans="1:6" ht="25.5">
      <c r="A36" s="150" t="s">
        <v>501</v>
      </c>
      <c r="B36" s="88" t="s">
        <v>414</v>
      </c>
      <c r="C36" s="92" t="s">
        <v>85</v>
      </c>
      <c r="D36" s="95" t="s">
        <v>268</v>
      </c>
      <c r="E36" s="99">
        <v>4</v>
      </c>
      <c r="F36" s="162">
        <v>1431661</v>
      </c>
    </row>
    <row r="37" spans="1:6" ht="25.5">
      <c r="A37" s="150" t="s">
        <v>502</v>
      </c>
      <c r="B37" s="88" t="s">
        <v>415</v>
      </c>
      <c r="C37" s="92" t="s">
        <v>86</v>
      </c>
      <c r="D37" s="95" t="s">
        <v>269</v>
      </c>
      <c r="E37" s="99">
        <v>4</v>
      </c>
      <c r="F37" s="162">
        <v>3438253</v>
      </c>
    </row>
    <row r="38" spans="1:6" ht="38.25">
      <c r="A38" s="150" t="s">
        <v>514</v>
      </c>
      <c r="B38" s="88" t="s">
        <v>372</v>
      </c>
      <c r="C38" s="101" t="s">
        <v>92</v>
      </c>
      <c r="D38" s="95" t="s">
        <v>270</v>
      </c>
      <c r="E38" s="99">
        <v>11</v>
      </c>
      <c r="F38" s="161">
        <v>0</v>
      </c>
    </row>
    <row r="39" spans="1:6" ht="25.5">
      <c r="A39" s="150" t="s">
        <v>515</v>
      </c>
      <c r="B39" s="88" t="s">
        <v>373</v>
      </c>
      <c r="C39" s="98" t="s">
        <v>93</v>
      </c>
      <c r="D39" s="95" t="s">
        <v>94</v>
      </c>
      <c r="E39" s="99"/>
      <c r="F39" s="161">
        <v>0</v>
      </c>
    </row>
    <row r="40" spans="1:6" ht="51">
      <c r="A40" s="150" t="s">
        <v>512</v>
      </c>
      <c r="B40" s="88" t="s">
        <v>374</v>
      </c>
      <c r="C40" s="98" t="s">
        <v>288</v>
      </c>
      <c r="D40" s="95" t="s">
        <v>289</v>
      </c>
      <c r="E40" s="99">
        <v>40</v>
      </c>
      <c r="F40" s="161">
        <v>49416</v>
      </c>
    </row>
    <row r="41" spans="1:6" ht="12.75">
      <c r="A41" s="150" t="s">
        <v>509</v>
      </c>
      <c r="B41" s="88" t="s">
        <v>375</v>
      </c>
      <c r="C41" s="101" t="s">
        <v>95</v>
      </c>
      <c r="D41" s="105"/>
      <c r="E41" s="99"/>
      <c r="F41" s="161">
        <f>SUM(F42:F43)</f>
        <v>148858</v>
      </c>
    </row>
    <row r="42" spans="1:6" ht="51">
      <c r="A42" s="150" t="s">
        <v>510</v>
      </c>
      <c r="B42" s="88" t="s">
        <v>376</v>
      </c>
      <c r="C42" s="92" t="s">
        <v>96</v>
      </c>
      <c r="D42" s="95" t="s">
        <v>384</v>
      </c>
      <c r="E42" s="99" t="s">
        <v>97</v>
      </c>
      <c r="F42" s="163">
        <v>128402</v>
      </c>
    </row>
    <row r="43" spans="1:6" ht="51">
      <c r="A43" s="150" t="s">
        <v>511</v>
      </c>
      <c r="B43" s="88" t="s">
        <v>377</v>
      </c>
      <c r="C43" s="92" t="s">
        <v>98</v>
      </c>
      <c r="D43" s="95" t="s">
        <v>385</v>
      </c>
      <c r="E43" s="99" t="s">
        <v>97</v>
      </c>
      <c r="F43" s="163">
        <v>20456</v>
      </c>
    </row>
    <row r="44" spans="1:6" ht="51">
      <c r="A44" s="150" t="s">
        <v>516</v>
      </c>
      <c r="B44" s="88" t="s">
        <v>378</v>
      </c>
      <c r="C44" s="101" t="s">
        <v>99</v>
      </c>
      <c r="D44" s="95" t="s">
        <v>100</v>
      </c>
      <c r="E44" s="99"/>
      <c r="F44" s="161">
        <f>SUM(F45:F46)</f>
        <v>1671</v>
      </c>
    </row>
    <row r="45" spans="1:6" ht="46.5" customHeight="1">
      <c r="A45" s="150" t="s">
        <v>517</v>
      </c>
      <c r="B45" s="88" t="s">
        <v>379</v>
      </c>
      <c r="C45" s="92" t="s">
        <v>62</v>
      </c>
      <c r="D45" s="95" t="s">
        <v>101</v>
      </c>
      <c r="E45" s="106"/>
      <c r="F45" s="162">
        <v>0</v>
      </c>
    </row>
    <row r="46" spans="1:6" ht="38.25">
      <c r="A46" s="150" t="s">
        <v>518</v>
      </c>
      <c r="B46" s="88" t="s">
        <v>380</v>
      </c>
      <c r="C46" s="92" t="s">
        <v>102</v>
      </c>
      <c r="D46" s="95" t="s">
        <v>386</v>
      </c>
      <c r="E46" s="99" t="s">
        <v>97</v>
      </c>
      <c r="F46" s="162">
        <v>1671</v>
      </c>
    </row>
    <row r="47" spans="1:6" ht="25.5">
      <c r="A47" s="150" t="s">
        <v>519</v>
      </c>
      <c r="B47" s="88" t="s">
        <v>381</v>
      </c>
      <c r="C47" s="101" t="s">
        <v>103</v>
      </c>
      <c r="D47" s="95" t="s">
        <v>104</v>
      </c>
      <c r="E47" s="99"/>
      <c r="F47" s="161">
        <f>SUM(F48:F49)</f>
        <v>486</v>
      </c>
    </row>
    <row r="48" spans="1:6" ht="38.25">
      <c r="A48" s="150" t="s">
        <v>520</v>
      </c>
      <c r="B48" s="88" t="s">
        <v>382</v>
      </c>
      <c r="C48" s="92" t="s">
        <v>105</v>
      </c>
      <c r="D48" s="95" t="s">
        <v>106</v>
      </c>
      <c r="E48" s="99"/>
      <c r="F48" s="162">
        <v>6</v>
      </c>
    </row>
    <row r="49" spans="1:6" ht="63.75">
      <c r="A49" s="150" t="s">
        <v>521</v>
      </c>
      <c r="B49" s="88" t="s">
        <v>416</v>
      </c>
      <c r="C49" s="92" t="s">
        <v>107</v>
      </c>
      <c r="D49" s="95" t="s">
        <v>108</v>
      </c>
      <c r="E49" s="99"/>
      <c r="F49" s="162">
        <v>480</v>
      </c>
    </row>
    <row r="50" spans="1:6" ht="25.5">
      <c r="A50" s="150" t="s">
        <v>522</v>
      </c>
      <c r="B50" s="88" t="s">
        <v>417</v>
      </c>
      <c r="C50" s="101" t="s">
        <v>109</v>
      </c>
      <c r="D50" s="95" t="s">
        <v>34</v>
      </c>
      <c r="E50" s="99"/>
      <c r="F50" s="161">
        <v>12918</v>
      </c>
    </row>
    <row r="51" spans="1:6" ht="63.75">
      <c r="A51" s="150" t="s">
        <v>524</v>
      </c>
      <c r="B51" s="88" t="s">
        <v>418</v>
      </c>
      <c r="C51" s="107" t="s">
        <v>110</v>
      </c>
      <c r="D51" s="95" t="s">
        <v>35</v>
      </c>
      <c r="E51" s="99"/>
      <c r="F51" s="161">
        <v>31968</v>
      </c>
    </row>
    <row r="52" spans="1:6" ht="25.5">
      <c r="A52" s="150" t="s">
        <v>525</v>
      </c>
      <c r="B52" s="88" t="s">
        <v>419</v>
      </c>
      <c r="C52" s="108" t="s">
        <v>111</v>
      </c>
      <c r="D52" s="109" t="s">
        <v>112</v>
      </c>
      <c r="E52" s="110"/>
      <c r="F52" s="164">
        <f>F15+F19+F24+F31+F35+F40+F41+F44+F47+F50+F51+F28</f>
        <v>7786339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view="pageBreakPreview" zoomScale="80" zoomScaleSheetLayoutView="80" zoomScalePageLayoutView="0" workbookViewId="0" topLeftCell="A1">
      <selection activeCell="F39" sqref="F39"/>
    </sheetView>
  </sheetViews>
  <sheetFormatPr defaultColWidth="9.140625" defaultRowHeight="12.75"/>
  <cols>
    <col min="1" max="1" width="2.7109375" style="150" customWidth="1"/>
    <col min="2" max="2" width="12.28125" style="4" customWidth="1"/>
    <col min="3" max="3" width="78.00390625" style="1" customWidth="1"/>
    <col min="4" max="4" width="22.8515625" style="1" customWidth="1"/>
    <col min="5" max="5" width="13.7109375" style="15" customWidth="1"/>
    <col min="6" max="6" width="19.7109375" style="1" customWidth="1"/>
    <col min="7" max="16384" width="9.140625" style="1" customWidth="1"/>
  </cols>
  <sheetData>
    <row r="1" spans="1:5" s="151" customFormat="1" ht="12">
      <c r="A1" s="150" t="s">
        <v>275</v>
      </c>
      <c r="B1" s="158" t="s">
        <v>472</v>
      </c>
      <c r="C1" s="159"/>
      <c r="D1" s="159"/>
      <c r="E1" s="156"/>
    </row>
    <row r="2" spans="1:5" s="58" customFormat="1" ht="12">
      <c r="A2" s="150"/>
      <c r="B2" s="69" t="s">
        <v>63</v>
      </c>
      <c r="C2" s="49" t="str">
        <f>Index!C2</f>
        <v>CECB9790</v>
      </c>
      <c r="D2" s="50" t="str">
        <f>Index!D2</f>
        <v>Централна кооперативна банка АД</v>
      </c>
      <c r="E2" s="66"/>
    </row>
    <row r="3" spans="1:5" s="58" customFormat="1" ht="24">
      <c r="A3" s="150"/>
      <c r="B3" s="69" t="s">
        <v>64</v>
      </c>
      <c r="C3" s="52">
        <f>Index!C3</f>
        <v>44926</v>
      </c>
      <c r="D3" s="53"/>
      <c r="E3" s="66"/>
    </row>
    <row r="4" spans="1:5" s="58" customFormat="1" ht="24">
      <c r="A4" s="150"/>
      <c r="B4" s="69" t="s">
        <v>65</v>
      </c>
      <c r="C4" s="54" t="str">
        <f>Index!C4</f>
        <v>индивидуална</v>
      </c>
      <c r="D4" s="53"/>
      <c r="E4" s="66"/>
    </row>
    <row r="5" spans="1:6" s="58" customFormat="1" ht="24">
      <c r="A5" s="150"/>
      <c r="B5" s="70" t="s">
        <v>66</v>
      </c>
      <c r="C5" s="56" t="s">
        <v>67</v>
      </c>
      <c r="D5" s="59" t="s">
        <v>68</v>
      </c>
      <c r="E5" s="60" t="s">
        <v>69</v>
      </c>
      <c r="F5" s="61" t="s">
        <v>70</v>
      </c>
    </row>
    <row r="6" spans="2:4" ht="32.25" customHeight="1">
      <c r="B6" s="183" t="s">
        <v>312</v>
      </c>
      <c r="C6" s="184"/>
      <c r="D6" s="16"/>
    </row>
    <row r="7" spans="1:6" s="151" customFormat="1" ht="11.25">
      <c r="A7" s="150">
        <v>6</v>
      </c>
      <c r="B7" s="155"/>
      <c r="E7" s="156"/>
      <c r="F7" s="151" t="s">
        <v>473</v>
      </c>
    </row>
    <row r="8" spans="2:3" ht="12.75">
      <c r="B8" s="192" t="s">
        <v>113</v>
      </c>
      <c r="C8" s="184"/>
    </row>
    <row r="9" ht="12.75">
      <c r="B9" s="77"/>
    </row>
    <row r="10" ht="12.75">
      <c r="B10" s="77"/>
    </row>
    <row r="11" ht="12.75">
      <c r="C11" s="77"/>
    </row>
    <row r="12" spans="2:6" ht="25.5">
      <c r="B12" s="189"/>
      <c r="C12" s="186"/>
      <c r="D12" s="80" t="s">
        <v>60</v>
      </c>
      <c r="E12" s="45" t="s">
        <v>73</v>
      </c>
      <c r="F12" s="86" t="s">
        <v>74</v>
      </c>
    </row>
    <row r="13" spans="2:6" ht="25.5">
      <c r="B13" s="190"/>
      <c r="C13" s="187"/>
      <c r="D13" s="81"/>
      <c r="E13" s="27"/>
      <c r="F13" s="87" t="s">
        <v>287</v>
      </c>
    </row>
    <row r="14" spans="2:6" ht="12.75" customHeight="1">
      <c r="B14" s="191"/>
      <c r="C14" s="188"/>
      <c r="D14" s="82"/>
      <c r="E14" s="26"/>
      <c r="F14" s="88" t="s">
        <v>348</v>
      </c>
    </row>
    <row r="15" spans="1:6" ht="51">
      <c r="A15" s="150" t="s">
        <v>387</v>
      </c>
      <c r="B15" s="88" t="s">
        <v>348</v>
      </c>
      <c r="C15" s="119" t="s">
        <v>61</v>
      </c>
      <c r="D15" s="93" t="s">
        <v>114</v>
      </c>
      <c r="E15" s="91">
        <v>8</v>
      </c>
      <c r="F15" s="161">
        <f>SUM(F16:F20)</f>
        <v>677</v>
      </c>
    </row>
    <row r="16" spans="1:6" ht="51">
      <c r="A16" s="150" t="s">
        <v>388</v>
      </c>
      <c r="B16" s="88" t="s">
        <v>349</v>
      </c>
      <c r="C16" s="100" t="s">
        <v>82</v>
      </c>
      <c r="D16" s="95" t="s">
        <v>115</v>
      </c>
      <c r="E16" s="99">
        <v>10</v>
      </c>
      <c r="F16" s="165">
        <v>677</v>
      </c>
    </row>
    <row r="17" spans="1:6" ht="25.5">
      <c r="A17" s="150" t="s">
        <v>389</v>
      </c>
      <c r="B17" s="88" t="s">
        <v>350</v>
      </c>
      <c r="C17" s="100" t="s">
        <v>116</v>
      </c>
      <c r="D17" s="95" t="s">
        <v>117</v>
      </c>
      <c r="E17" s="99">
        <v>8</v>
      </c>
      <c r="F17" s="165">
        <v>0</v>
      </c>
    </row>
    <row r="18" spans="1:6" ht="63.75">
      <c r="A18" s="150" t="s">
        <v>390</v>
      </c>
      <c r="B18" s="88" t="s">
        <v>351</v>
      </c>
      <c r="C18" s="100" t="s">
        <v>118</v>
      </c>
      <c r="D18" s="95" t="s">
        <v>24</v>
      </c>
      <c r="E18" s="99">
        <v>8</v>
      </c>
      <c r="F18" s="165">
        <v>0</v>
      </c>
    </row>
    <row r="19" spans="1:6" ht="25.5">
      <c r="A19" s="150" t="s">
        <v>391</v>
      </c>
      <c r="B19" s="88" t="s">
        <v>352</v>
      </c>
      <c r="C19" s="100" t="s">
        <v>119</v>
      </c>
      <c r="D19" s="95" t="s">
        <v>25</v>
      </c>
      <c r="E19" s="99">
        <v>8</v>
      </c>
      <c r="F19" s="165">
        <v>0</v>
      </c>
    </row>
    <row r="20" spans="1:6" ht="25.5">
      <c r="A20" s="150" t="s">
        <v>392</v>
      </c>
      <c r="B20" s="88" t="s">
        <v>353</v>
      </c>
      <c r="C20" s="100" t="s">
        <v>120</v>
      </c>
      <c r="D20" s="95" t="s">
        <v>26</v>
      </c>
      <c r="E20" s="99">
        <v>8</v>
      </c>
      <c r="F20" s="165">
        <v>0</v>
      </c>
    </row>
    <row r="21" spans="1:6" ht="38.25">
      <c r="A21" s="150" t="s">
        <v>393</v>
      </c>
      <c r="B21" s="88" t="s">
        <v>354</v>
      </c>
      <c r="C21" s="98" t="s">
        <v>121</v>
      </c>
      <c r="D21" s="95" t="s">
        <v>122</v>
      </c>
      <c r="E21" s="99">
        <v>8</v>
      </c>
      <c r="F21" s="165">
        <f>SUM(F22:F24)</f>
        <v>0</v>
      </c>
    </row>
    <row r="22" spans="1:6" ht="63.75">
      <c r="A22" s="150" t="s">
        <v>394</v>
      </c>
      <c r="B22" s="88" t="s">
        <v>355</v>
      </c>
      <c r="C22" s="100" t="s">
        <v>118</v>
      </c>
      <c r="D22" s="95" t="s">
        <v>24</v>
      </c>
      <c r="E22" s="99">
        <v>8</v>
      </c>
      <c r="F22" s="165">
        <v>0</v>
      </c>
    </row>
    <row r="23" spans="1:6" ht="25.5">
      <c r="A23" s="150" t="s">
        <v>395</v>
      </c>
      <c r="B23" s="88" t="s">
        <v>357</v>
      </c>
      <c r="C23" s="100" t="s">
        <v>119</v>
      </c>
      <c r="D23" s="95" t="s">
        <v>25</v>
      </c>
      <c r="E23" s="99">
        <v>8</v>
      </c>
      <c r="F23" s="165">
        <v>0</v>
      </c>
    </row>
    <row r="24" spans="1:6" ht="25.5">
      <c r="A24" s="150" t="s">
        <v>396</v>
      </c>
      <c r="B24" s="88" t="s">
        <v>358</v>
      </c>
      <c r="C24" s="100" t="s">
        <v>120</v>
      </c>
      <c r="D24" s="95" t="s">
        <v>26</v>
      </c>
      <c r="E24" s="99">
        <v>8</v>
      </c>
      <c r="F24" s="165">
        <v>0</v>
      </c>
    </row>
    <row r="25" spans="1:6" ht="38.25">
      <c r="A25" s="150" t="s">
        <v>397</v>
      </c>
      <c r="B25" s="88" t="s">
        <v>359</v>
      </c>
      <c r="C25" s="98" t="s">
        <v>290</v>
      </c>
      <c r="D25" s="95" t="s">
        <v>123</v>
      </c>
      <c r="E25" s="99">
        <v>8</v>
      </c>
      <c r="F25" s="166">
        <f>SUM(F26:F28)</f>
        <v>7133204</v>
      </c>
    </row>
    <row r="26" spans="1:6" ht="63.75">
      <c r="A26" s="150" t="s">
        <v>398</v>
      </c>
      <c r="B26" s="88" t="s">
        <v>360</v>
      </c>
      <c r="C26" s="100" t="s">
        <v>118</v>
      </c>
      <c r="D26" s="95" t="s">
        <v>24</v>
      </c>
      <c r="E26" s="99">
        <v>8</v>
      </c>
      <c r="F26" s="165">
        <v>7062986</v>
      </c>
    </row>
    <row r="27" spans="1:6" ht="25.5">
      <c r="A27" s="150" t="s">
        <v>399</v>
      </c>
      <c r="B27" s="88" t="s">
        <v>361</v>
      </c>
      <c r="C27" s="100" t="s">
        <v>119</v>
      </c>
      <c r="D27" s="95" t="s">
        <v>25</v>
      </c>
      <c r="E27" s="99">
        <v>8</v>
      </c>
      <c r="F27" s="165">
        <v>25450</v>
      </c>
    </row>
    <row r="28" spans="1:6" ht="25.5">
      <c r="A28" s="150" t="s">
        <v>400</v>
      </c>
      <c r="B28" s="88" t="s">
        <v>362</v>
      </c>
      <c r="C28" s="100" t="s">
        <v>120</v>
      </c>
      <c r="D28" s="95" t="s">
        <v>26</v>
      </c>
      <c r="E28" s="99">
        <v>8</v>
      </c>
      <c r="F28" s="165">
        <v>44768</v>
      </c>
    </row>
    <row r="29" spans="1:6" ht="29.25" customHeight="1">
      <c r="A29" s="150" t="s">
        <v>401</v>
      </c>
      <c r="B29" s="88" t="s">
        <v>363</v>
      </c>
      <c r="C29" s="98" t="s">
        <v>92</v>
      </c>
      <c r="D29" s="95" t="s">
        <v>27</v>
      </c>
      <c r="E29" s="104">
        <v>11</v>
      </c>
      <c r="F29" s="165">
        <v>0</v>
      </c>
    </row>
    <row r="30" spans="1:6" ht="38.25">
      <c r="A30" s="150" t="s">
        <v>483</v>
      </c>
      <c r="B30" s="88" t="s">
        <v>364</v>
      </c>
      <c r="C30" s="98" t="s">
        <v>93</v>
      </c>
      <c r="D30" s="95" t="s">
        <v>124</v>
      </c>
      <c r="E30" s="104"/>
      <c r="F30" s="165">
        <v>0</v>
      </c>
    </row>
    <row r="31" spans="1:6" ht="38.25">
      <c r="A31" s="150" t="s">
        <v>484</v>
      </c>
      <c r="B31" s="88" t="s">
        <v>365</v>
      </c>
      <c r="C31" s="101" t="s">
        <v>125</v>
      </c>
      <c r="D31" s="95" t="s">
        <v>126</v>
      </c>
      <c r="E31" s="99">
        <v>43</v>
      </c>
      <c r="F31" s="165">
        <f>SUM(F32:F37)</f>
        <v>1933</v>
      </c>
    </row>
    <row r="32" spans="1:6" ht="63.75">
      <c r="A32" s="150" t="s">
        <v>485</v>
      </c>
      <c r="B32" s="88" t="s">
        <v>366</v>
      </c>
      <c r="C32" s="92" t="s">
        <v>127</v>
      </c>
      <c r="D32" s="95" t="s">
        <v>28</v>
      </c>
      <c r="E32" s="99">
        <v>43</v>
      </c>
      <c r="F32" s="165">
        <v>1479</v>
      </c>
    </row>
    <row r="33" spans="1:6" ht="63.75">
      <c r="A33" s="150" t="s">
        <v>486</v>
      </c>
      <c r="B33" s="88" t="s">
        <v>367</v>
      </c>
      <c r="C33" s="92" t="s">
        <v>128</v>
      </c>
      <c r="D33" s="95" t="s">
        <v>29</v>
      </c>
      <c r="E33" s="99">
        <v>43</v>
      </c>
      <c r="F33" s="165">
        <v>0</v>
      </c>
    </row>
    <row r="34" spans="1:6" ht="25.5">
      <c r="A34" s="150" t="s">
        <v>503</v>
      </c>
      <c r="B34" s="88" t="s">
        <v>368</v>
      </c>
      <c r="C34" s="92" t="s">
        <v>129</v>
      </c>
      <c r="D34" s="95" t="s">
        <v>566</v>
      </c>
      <c r="E34" s="99">
        <v>43</v>
      </c>
      <c r="F34" s="165">
        <v>0</v>
      </c>
    </row>
    <row r="35" spans="1:6" ht="25.5">
      <c r="A35" s="150" t="s">
        <v>504</v>
      </c>
      <c r="B35" s="88" t="s">
        <v>369</v>
      </c>
      <c r="C35" s="92" t="s">
        <v>130</v>
      </c>
      <c r="D35" s="95" t="s">
        <v>131</v>
      </c>
      <c r="E35" s="99">
        <v>43</v>
      </c>
      <c r="F35" s="165">
        <v>0</v>
      </c>
    </row>
    <row r="36" spans="1:6" ht="63.75">
      <c r="A36" s="150" t="s">
        <v>505</v>
      </c>
      <c r="B36" s="88" t="s">
        <v>370</v>
      </c>
      <c r="C36" s="92" t="s">
        <v>132</v>
      </c>
      <c r="D36" s="95" t="s">
        <v>30</v>
      </c>
      <c r="E36" s="99" t="s">
        <v>133</v>
      </c>
      <c r="F36" s="165">
        <v>454</v>
      </c>
    </row>
    <row r="37" spans="1:6" ht="25.5">
      <c r="A37" s="150" t="s">
        <v>506</v>
      </c>
      <c r="B37" s="88" t="s">
        <v>371</v>
      </c>
      <c r="C37" s="92" t="s">
        <v>134</v>
      </c>
      <c r="D37" s="95" t="s">
        <v>135</v>
      </c>
      <c r="E37" s="99">
        <v>43</v>
      </c>
      <c r="F37" s="165">
        <v>0</v>
      </c>
    </row>
    <row r="38" spans="1:6" ht="25.5">
      <c r="A38" s="150" t="s">
        <v>514</v>
      </c>
      <c r="B38" s="88" t="s">
        <v>372</v>
      </c>
      <c r="C38" s="101" t="s">
        <v>136</v>
      </c>
      <c r="D38" s="95" t="s">
        <v>104</v>
      </c>
      <c r="E38" s="99"/>
      <c r="F38" s="166">
        <f>F39+F40</f>
        <v>2605</v>
      </c>
    </row>
    <row r="39" spans="1:6" ht="38.25">
      <c r="A39" s="150" t="s">
        <v>515</v>
      </c>
      <c r="B39" s="88" t="s">
        <v>373</v>
      </c>
      <c r="C39" s="92" t="s">
        <v>137</v>
      </c>
      <c r="D39" s="95" t="s">
        <v>106</v>
      </c>
      <c r="E39" s="99"/>
      <c r="F39" s="165">
        <v>2335</v>
      </c>
    </row>
    <row r="40" spans="1:6" ht="63.75">
      <c r="A40" s="150" t="s">
        <v>512</v>
      </c>
      <c r="B40" s="88" t="s">
        <v>374</v>
      </c>
      <c r="C40" s="103" t="s">
        <v>138</v>
      </c>
      <c r="D40" s="95" t="s">
        <v>139</v>
      </c>
      <c r="E40" s="99"/>
      <c r="F40" s="165">
        <v>270</v>
      </c>
    </row>
    <row r="41" spans="1:6" ht="63.75">
      <c r="A41" s="150" t="s">
        <v>509</v>
      </c>
      <c r="B41" s="88" t="s">
        <v>375</v>
      </c>
      <c r="C41" s="98" t="s">
        <v>291</v>
      </c>
      <c r="D41" s="95" t="s">
        <v>31</v>
      </c>
      <c r="E41" s="99"/>
      <c r="F41" s="166">
        <v>0</v>
      </c>
    </row>
    <row r="42" spans="1:6" ht="25.5">
      <c r="A42" s="150" t="s">
        <v>510</v>
      </c>
      <c r="B42" s="88" t="s">
        <v>376</v>
      </c>
      <c r="C42" s="107" t="s">
        <v>140</v>
      </c>
      <c r="D42" s="95" t="s">
        <v>32</v>
      </c>
      <c r="E42" s="102"/>
      <c r="F42" s="166">
        <v>8671</v>
      </c>
    </row>
    <row r="43" spans="1:6" ht="63.75">
      <c r="A43" s="150" t="s">
        <v>511</v>
      </c>
      <c r="B43" s="88" t="s">
        <v>377</v>
      </c>
      <c r="C43" s="149" t="s">
        <v>141</v>
      </c>
      <c r="D43" s="121" t="s">
        <v>33</v>
      </c>
      <c r="E43" s="102"/>
      <c r="F43" s="165">
        <v>0</v>
      </c>
    </row>
    <row r="44" spans="1:6" ht="25.5">
      <c r="A44" s="150" t="s">
        <v>516</v>
      </c>
      <c r="B44" s="88" t="s">
        <v>378</v>
      </c>
      <c r="C44" s="125" t="s">
        <v>142</v>
      </c>
      <c r="D44" s="109" t="s">
        <v>143</v>
      </c>
      <c r="E44" s="110"/>
      <c r="F44" s="164">
        <f>F15+F25+F38+F42+F31</f>
        <v>7147090</v>
      </c>
    </row>
    <row r="45" ht="12.75">
      <c r="B45" s="17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view="pageBreakPreview" zoomScale="80" zoomScaleSheetLayoutView="80" zoomScalePageLayoutView="0" workbookViewId="0" topLeftCell="A14">
      <selection activeCell="D69" sqref="D69"/>
    </sheetView>
  </sheetViews>
  <sheetFormatPr defaultColWidth="9.140625" defaultRowHeight="12.75"/>
  <cols>
    <col min="1" max="1" width="2.7109375" style="150" customWidth="1"/>
    <col min="2" max="2" width="12.28125" style="4" customWidth="1"/>
    <col min="3" max="3" width="70.28125" style="79" customWidth="1"/>
    <col min="4" max="4" width="40.421875" style="1" customWidth="1"/>
    <col min="5" max="5" width="12.8515625" style="1" customWidth="1"/>
    <col min="6" max="6" width="17.140625" style="1" customWidth="1"/>
    <col min="7" max="16384" width="9.140625" style="1" customWidth="1"/>
  </cols>
  <sheetData>
    <row r="1" spans="1:4" s="151" customFormat="1" ht="12">
      <c r="A1" s="150" t="s">
        <v>276</v>
      </c>
      <c r="B1" s="158" t="s">
        <v>472</v>
      </c>
      <c r="C1" s="159"/>
      <c r="D1" s="159"/>
    </row>
    <row r="2" spans="1:4" s="58" customFormat="1" ht="12">
      <c r="A2" s="150"/>
      <c r="B2" s="69" t="s">
        <v>63</v>
      </c>
      <c r="C2" s="49" t="str">
        <f>Index!C2</f>
        <v>CECB9790</v>
      </c>
      <c r="D2" s="50" t="str">
        <f>Index!D2</f>
        <v>Централна кооперативна банка АД</v>
      </c>
    </row>
    <row r="3" spans="1:4" s="58" customFormat="1" ht="24">
      <c r="A3" s="150"/>
      <c r="B3" s="69" t="s">
        <v>64</v>
      </c>
      <c r="C3" s="52">
        <f>Index!C3</f>
        <v>44926</v>
      </c>
      <c r="D3" s="53"/>
    </row>
    <row r="4" spans="1:4" s="58" customFormat="1" ht="24">
      <c r="A4" s="150"/>
      <c r="B4" s="69" t="s">
        <v>65</v>
      </c>
      <c r="C4" s="54" t="str">
        <f>Index!C4</f>
        <v>индивидуална</v>
      </c>
      <c r="D4" s="53"/>
    </row>
    <row r="5" spans="1:6" s="58" customFormat="1" ht="24">
      <c r="A5" s="150"/>
      <c r="B5" s="70" t="s">
        <v>66</v>
      </c>
      <c r="C5" s="56" t="s">
        <v>67</v>
      </c>
      <c r="D5" s="59" t="s">
        <v>68</v>
      </c>
      <c r="E5" s="60" t="s">
        <v>69</v>
      </c>
      <c r="F5" s="61" t="s">
        <v>70</v>
      </c>
    </row>
    <row r="6" spans="2:3" ht="32.25" customHeight="1">
      <c r="B6" s="193" t="s">
        <v>312</v>
      </c>
      <c r="C6" s="194"/>
    </row>
    <row r="7" spans="1:6" s="151" customFormat="1" ht="11.25">
      <c r="A7" s="150">
        <v>6</v>
      </c>
      <c r="B7" s="153"/>
      <c r="C7" s="154"/>
      <c r="F7" s="151" t="s">
        <v>473</v>
      </c>
    </row>
    <row r="8" spans="2:3" ht="12.75">
      <c r="B8" s="195" t="s">
        <v>144</v>
      </c>
      <c r="C8" s="196"/>
    </row>
    <row r="9" ht="12.75">
      <c r="B9" s="78"/>
    </row>
    <row r="10" ht="12.75">
      <c r="B10" s="78"/>
    </row>
    <row r="11" spans="3:4" ht="12.75">
      <c r="C11" s="25"/>
      <c r="D11" s="11"/>
    </row>
    <row r="12" spans="2:6" ht="55.5" customHeight="1">
      <c r="B12" s="12"/>
      <c r="C12" s="85"/>
      <c r="D12" s="80" t="s">
        <v>60</v>
      </c>
      <c r="E12" s="45" t="s">
        <v>73</v>
      </c>
      <c r="F12" s="86" t="s">
        <v>74</v>
      </c>
    </row>
    <row r="13" spans="2:6" ht="17.25" customHeight="1">
      <c r="B13" s="13"/>
      <c r="C13" s="23"/>
      <c r="D13" s="82"/>
      <c r="E13" s="26"/>
      <c r="F13" s="88" t="s">
        <v>348</v>
      </c>
    </row>
    <row r="14" spans="1:6" ht="25.5">
      <c r="A14" s="150" t="s">
        <v>387</v>
      </c>
      <c r="B14" s="88" t="s">
        <v>348</v>
      </c>
      <c r="C14" s="122" t="s">
        <v>145</v>
      </c>
      <c r="D14" s="114" t="s">
        <v>146</v>
      </c>
      <c r="E14" s="91">
        <v>46</v>
      </c>
      <c r="F14" s="161">
        <f>F15+F16</f>
        <v>127130</v>
      </c>
    </row>
    <row r="15" spans="1:6" ht="12.75">
      <c r="A15" s="150" t="s">
        <v>388</v>
      </c>
      <c r="B15" s="88" t="s">
        <v>349</v>
      </c>
      <c r="C15" s="92" t="s">
        <v>147</v>
      </c>
      <c r="D15" s="95" t="s">
        <v>148</v>
      </c>
      <c r="E15" s="91"/>
      <c r="F15" s="161">
        <v>127130</v>
      </c>
    </row>
    <row r="16" spans="1:6" ht="12.75">
      <c r="A16" s="150" t="s">
        <v>389</v>
      </c>
      <c r="B16" s="88" t="s">
        <v>350</v>
      </c>
      <c r="C16" s="92" t="s">
        <v>149</v>
      </c>
      <c r="D16" s="95" t="s">
        <v>8</v>
      </c>
      <c r="E16" s="99"/>
      <c r="F16" s="161">
        <v>0</v>
      </c>
    </row>
    <row r="17" spans="1:6" ht="25.5">
      <c r="A17" s="150" t="s">
        <v>390</v>
      </c>
      <c r="B17" s="88" t="s">
        <v>351</v>
      </c>
      <c r="C17" s="101" t="s">
        <v>150</v>
      </c>
      <c r="D17" s="95" t="s">
        <v>151</v>
      </c>
      <c r="E17" s="99">
        <v>46</v>
      </c>
      <c r="F17" s="161">
        <v>110470</v>
      </c>
    </row>
    <row r="18" spans="1:6" ht="12.75">
      <c r="A18" s="150" t="s">
        <v>391</v>
      </c>
      <c r="B18" s="88" t="s">
        <v>352</v>
      </c>
      <c r="C18" s="101" t="s">
        <v>313</v>
      </c>
      <c r="D18" s="95" t="s">
        <v>9</v>
      </c>
      <c r="E18" s="104">
        <v>46</v>
      </c>
      <c r="F18" s="161">
        <f>F19+F20</f>
        <v>0</v>
      </c>
    </row>
    <row r="19" spans="1:6" ht="25.5">
      <c r="A19" s="150" t="s">
        <v>392</v>
      </c>
      <c r="B19" s="88" t="s">
        <v>353</v>
      </c>
      <c r="C19" s="100" t="s">
        <v>152</v>
      </c>
      <c r="D19" s="95" t="s">
        <v>10</v>
      </c>
      <c r="E19" s="104"/>
      <c r="F19" s="161">
        <v>0</v>
      </c>
    </row>
    <row r="20" spans="1:6" ht="24.75" customHeight="1">
      <c r="A20" s="150" t="s">
        <v>393</v>
      </c>
      <c r="B20" s="88" t="s">
        <v>354</v>
      </c>
      <c r="C20" s="100" t="s">
        <v>153</v>
      </c>
      <c r="D20" s="95" t="s">
        <v>11</v>
      </c>
      <c r="E20" s="104"/>
      <c r="F20" s="161">
        <v>0</v>
      </c>
    </row>
    <row r="21" spans="1:6" ht="25.5">
      <c r="A21" s="150" t="s">
        <v>394</v>
      </c>
      <c r="B21" s="88" t="s">
        <v>355</v>
      </c>
      <c r="C21" s="98" t="s">
        <v>154</v>
      </c>
      <c r="D21" s="95" t="s">
        <v>12</v>
      </c>
      <c r="E21" s="104"/>
      <c r="F21" s="161">
        <v>0</v>
      </c>
    </row>
    <row r="22" spans="1:6" ht="12.75">
      <c r="A22" s="150" t="s">
        <v>395</v>
      </c>
      <c r="B22" s="88" t="s">
        <v>357</v>
      </c>
      <c r="C22" s="101" t="s">
        <v>155</v>
      </c>
      <c r="D22" s="95" t="s">
        <v>156</v>
      </c>
      <c r="E22" s="99">
        <v>46</v>
      </c>
      <c r="F22" s="161">
        <f>F23+F34</f>
        <v>6047</v>
      </c>
    </row>
    <row r="23" spans="1:6" ht="12.75">
      <c r="A23" s="150" t="s">
        <v>478</v>
      </c>
      <c r="B23" s="88" t="s">
        <v>420</v>
      </c>
      <c r="C23" s="92" t="s">
        <v>157</v>
      </c>
      <c r="D23" s="95" t="s">
        <v>158</v>
      </c>
      <c r="E23" s="99"/>
      <c r="F23" s="161">
        <f>F24+F25+F26+F27+F28+F29+F30+F33</f>
        <v>676</v>
      </c>
    </row>
    <row r="24" spans="1:6" ht="12.75">
      <c r="A24" s="150" t="s">
        <v>396</v>
      </c>
      <c r="B24" s="88" t="s">
        <v>358</v>
      </c>
      <c r="C24" s="123" t="s">
        <v>95</v>
      </c>
      <c r="D24" s="95" t="s">
        <v>159</v>
      </c>
      <c r="E24" s="99"/>
      <c r="F24" s="161">
        <v>0</v>
      </c>
    </row>
    <row r="25" spans="1:6" ht="12.75">
      <c r="A25" s="150" t="s">
        <v>397</v>
      </c>
      <c r="B25" s="88" t="s">
        <v>359</v>
      </c>
      <c r="C25" s="123" t="s">
        <v>99</v>
      </c>
      <c r="D25" s="95" t="s">
        <v>160</v>
      </c>
      <c r="E25" s="99"/>
      <c r="F25" s="161">
        <v>0</v>
      </c>
    </row>
    <row r="26" spans="1:6" ht="25.5">
      <c r="A26" s="150" t="s">
        <v>398</v>
      </c>
      <c r="B26" s="88" t="s">
        <v>360</v>
      </c>
      <c r="C26" s="123" t="s">
        <v>161</v>
      </c>
      <c r="D26" s="116" t="s">
        <v>162</v>
      </c>
      <c r="E26" s="104"/>
      <c r="F26" s="161">
        <v>-664</v>
      </c>
    </row>
    <row r="27" spans="1:6" ht="25.5">
      <c r="A27" s="150" t="s">
        <v>491</v>
      </c>
      <c r="B27" s="88" t="s">
        <v>421</v>
      </c>
      <c r="C27" s="126" t="s">
        <v>110</v>
      </c>
      <c r="D27" s="95" t="s">
        <v>163</v>
      </c>
      <c r="E27" s="99"/>
      <c r="F27" s="161">
        <v>0</v>
      </c>
    </row>
    <row r="28" spans="1:6" ht="25.5">
      <c r="A28" s="150" t="s">
        <v>492</v>
      </c>
      <c r="B28" s="88" t="s">
        <v>422</v>
      </c>
      <c r="C28" s="126" t="s">
        <v>314</v>
      </c>
      <c r="D28" s="116" t="s">
        <v>292</v>
      </c>
      <c r="E28" s="99"/>
      <c r="F28" s="161"/>
    </row>
    <row r="29" spans="1:6" ht="38.25">
      <c r="A29" s="150" t="s">
        <v>518</v>
      </c>
      <c r="B29" s="88" t="s">
        <v>380</v>
      </c>
      <c r="C29" s="126" t="s">
        <v>164</v>
      </c>
      <c r="D29" s="95" t="s">
        <v>13</v>
      </c>
      <c r="E29" s="144"/>
      <c r="F29" s="161">
        <v>1340</v>
      </c>
    </row>
    <row r="30" spans="1:6" ht="38.25">
      <c r="A30" s="150" t="s">
        <v>519</v>
      </c>
      <c r="B30" s="88" t="s">
        <v>381</v>
      </c>
      <c r="C30" s="126" t="s">
        <v>165</v>
      </c>
      <c r="D30" s="95" t="s">
        <v>14</v>
      </c>
      <c r="E30" s="144"/>
      <c r="F30" s="161">
        <v>0</v>
      </c>
    </row>
    <row r="31" spans="1:6" ht="38.25">
      <c r="A31" s="150" t="s">
        <v>520</v>
      </c>
      <c r="B31" s="88" t="s">
        <v>382</v>
      </c>
      <c r="C31" s="145" t="s">
        <v>58</v>
      </c>
      <c r="D31" s="95" t="s">
        <v>15</v>
      </c>
      <c r="E31" s="144"/>
      <c r="F31" s="161">
        <v>0</v>
      </c>
    </row>
    <row r="32" spans="1:6" ht="38.25">
      <c r="A32" s="150" t="s">
        <v>521</v>
      </c>
      <c r="B32" s="88" t="s">
        <v>416</v>
      </c>
      <c r="C32" s="145" t="s">
        <v>59</v>
      </c>
      <c r="D32" s="95" t="s">
        <v>315</v>
      </c>
      <c r="E32" s="144"/>
      <c r="F32" s="161">
        <v>0</v>
      </c>
    </row>
    <row r="33" spans="1:6" ht="38.25">
      <c r="A33" s="150" t="s">
        <v>522</v>
      </c>
      <c r="B33" s="88" t="s">
        <v>417</v>
      </c>
      <c r="C33" s="126" t="s">
        <v>166</v>
      </c>
      <c r="D33" s="95" t="s">
        <v>316</v>
      </c>
      <c r="E33" s="144"/>
      <c r="F33" s="161">
        <v>0</v>
      </c>
    </row>
    <row r="34" spans="1:6" ht="25.5">
      <c r="A34" s="150" t="s">
        <v>493</v>
      </c>
      <c r="B34" s="88" t="s">
        <v>423</v>
      </c>
      <c r="C34" s="92" t="s">
        <v>167</v>
      </c>
      <c r="D34" s="116" t="s">
        <v>293</v>
      </c>
      <c r="E34" s="99"/>
      <c r="F34" s="161">
        <f>SUM(F35:F41)</f>
        <v>5371</v>
      </c>
    </row>
    <row r="35" spans="1:6" ht="79.5" customHeight="1">
      <c r="A35" s="150" t="s">
        <v>399</v>
      </c>
      <c r="B35" s="88" t="s">
        <v>361</v>
      </c>
      <c r="C35" s="126" t="s">
        <v>168</v>
      </c>
      <c r="D35" s="95" t="s">
        <v>16</v>
      </c>
      <c r="E35" s="99"/>
      <c r="F35" s="161">
        <v>0</v>
      </c>
    </row>
    <row r="36" spans="1:6" ht="25.5">
      <c r="A36" s="150" t="s">
        <v>400</v>
      </c>
      <c r="B36" s="88" t="s">
        <v>362</v>
      </c>
      <c r="C36" s="126" t="s">
        <v>169</v>
      </c>
      <c r="D36" s="95" t="s">
        <v>170</v>
      </c>
      <c r="E36" s="99"/>
      <c r="F36" s="161">
        <v>0</v>
      </c>
    </row>
    <row r="37" spans="1:6" ht="67.5" customHeight="1">
      <c r="A37" s="150" t="s">
        <v>401</v>
      </c>
      <c r="B37" s="88" t="s">
        <v>363</v>
      </c>
      <c r="C37" s="126" t="s">
        <v>171</v>
      </c>
      <c r="D37" s="95" t="s">
        <v>17</v>
      </c>
      <c r="E37" s="99"/>
      <c r="F37" s="161">
        <v>0</v>
      </c>
    </row>
    <row r="38" spans="1:6" ht="38.25">
      <c r="A38" s="150" t="s">
        <v>494</v>
      </c>
      <c r="B38" s="88" t="s">
        <v>424</v>
      </c>
      <c r="C38" s="126" t="s">
        <v>172</v>
      </c>
      <c r="D38" s="95" t="s">
        <v>18</v>
      </c>
      <c r="E38" s="99"/>
      <c r="F38" s="161">
        <v>5371</v>
      </c>
    </row>
    <row r="39" spans="1:6" ht="13.5" customHeight="1">
      <c r="A39" s="150" t="s">
        <v>495</v>
      </c>
      <c r="B39" s="88" t="s">
        <v>425</v>
      </c>
      <c r="C39" s="126" t="s">
        <v>173</v>
      </c>
      <c r="D39" s="116" t="s">
        <v>19</v>
      </c>
      <c r="E39" s="144"/>
      <c r="F39" s="161">
        <v>0</v>
      </c>
    </row>
    <row r="40" spans="1:6" ht="25.5">
      <c r="A40" s="150" t="s">
        <v>484</v>
      </c>
      <c r="B40" s="88" t="s">
        <v>365</v>
      </c>
      <c r="C40" s="126" t="s">
        <v>110</v>
      </c>
      <c r="D40" s="95" t="s">
        <v>163</v>
      </c>
      <c r="E40" s="99"/>
      <c r="F40" s="161">
        <v>0</v>
      </c>
    </row>
    <row r="41" spans="1:6" ht="28.5" customHeight="1">
      <c r="A41" s="150" t="s">
        <v>485</v>
      </c>
      <c r="B41" s="88" t="s">
        <v>366</v>
      </c>
      <c r="C41" s="126" t="s">
        <v>3</v>
      </c>
      <c r="D41" s="116" t="s">
        <v>292</v>
      </c>
      <c r="E41" s="99"/>
      <c r="F41" s="161">
        <v>0</v>
      </c>
    </row>
    <row r="42" spans="1:6" ht="24.75" customHeight="1">
      <c r="A42" s="150" t="s">
        <v>486</v>
      </c>
      <c r="B42" s="88" t="s">
        <v>367</v>
      </c>
      <c r="C42" s="101" t="s">
        <v>174</v>
      </c>
      <c r="D42" s="95" t="s">
        <v>175</v>
      </c>
      <c r="E42" s="146"/>
      <c r="F42" s="167">
        <v>0</v>
      </c>
    </row>
    <row r="43" spans="1:6" ht="23.25" customHeight="1">
      <c r="A43" s="150" t="s">
        <v>503</v>
      </c>
      <c r="B43" s="88" t="s">
        <v>368</v>
      </c>
      <c r="C43" s="101" t="s">
        <v>176</v>
      </c>
      <c r="D43" s="93" t="s">
        <v>20</v>
      </c>
      <c r="E43" s="146"/>
      <c r="F43" s="161">
        <v>0</v>
      </c>
    </row>
    <row r="44" spans="1:6" ht="23.25" customHeight="1">
      <c r="A44" s="150" t="s">
        <v>504</v>
      </c>
      <c r="B44" s="88" t="s">
        <v>369</v>
      </c>
      <c r="C44" s="101" t="s">
        <v>177</v>
      </c>
      <c r="D44" s="95" t="s">
        <v>178</v>
      </c>
      <c r="E44" s="99"/>
      <c r="F44" s="161">
        <f>F45+F46</f>
        <v>358751</v>
      </c>
    </row>
    <row r="45" spans="1:6" ht="25.5">
      <c r="A45" s="150" t="s">
        <v>505</v>
      </c>
      <c r="B45" s="88" t="s">
        <v>370</v>
      </c>
      <c r="C45" s="92" t="s">
        <v>179</v>
      </c>
      <c r="D45" s="95" t="s">
        <v>21</v>
      </c>
      <c r="E45" s="99"/>
      <c r="F45" s="161">
        <v>0</v>
      </c>
    </row>
    <row r="46" spans="1:6" ht="12.75">
      <c r="A46" s="150" t="s">
        <v>506</v>
      </c>
      <c r="B46" s="88" t="s">
        <v>371</v>
      </c>
      <c r="C46" s="92" t="s">
        <v>180</v>
      </c>
      <c r="D46" s="95" t="s">
        <v>22</v>
      </c>
      <c r="E46" s="99"/>
      <c r="F46" s="161">
        <f>359164-413</f>
        <v>358751</v>
      </c>
    </row>
    <row r="47" spans="1:6" ht="52.5" customHeight="1">
      <c r="A47" s="150" t="s">
        <v>514</v>
      </c>
      <c r="B47" s="88" t="s">
        <v>372</v>
      </c>
      <c r="C47" s="101" t="s">
        <v>181</v>
      </c>
      <c r="D47" s="95" t="s">
        <v>23</v>
      </c>
      <c r="E47" s="104">
        <v>46</v>
      </c>
      <c r="F47" s="161">
        <v>0</v>
      </c>
    </row>
    <row r="48" spans="1:6" ht="25.5">
      <c r="A48" s="150" t="s">
        <v>515</v>
      </c>
      <c r="B48" s="88" t="s">
        <v>373</v>
      </c>
      <c r="C48" s="101" t="s">
        <v>182</v>
      </c>
      <c r="D48" s="95" t="s">
        <v>183</v>
      </c>
      <c r="E48" s="99">
        <v>2</v>
      </c>
      <c r="F48" s="161">
        <v>36851</v>
      </c>
    </row>
    <row r="49" spans="1:6" ht="12.75">
      <c r="A49" s="150" t="s">
        <v>512</v>
      </c>
      <c r="B49" s="88" t="s">
        <v>374</v>
      </c>
      <c r="C49" s="101" t="s">
        <v>184</v>
      </c>
      <c r="D49" s="95" t="s">
        <v>185</v>
      </c>
      <c r="E49" s="99"/>
      <c r="F49" s="161">
        <v>0</v>
      </c>
    </row>
    <row r="50" spans="1:6" ht="12.75">
      <c r="A50" s="150" t="s">
        <v>509</v>
      </c>
      <c r="B50" s="88" t="s">
        <v>375</v>
      </c>
      <c r="C50" s="101" t="s">
        <v>186</v>
      </c>
      <c r="D50" s="95" t="s">
        <v>187</v>
      </c>
      <c r="E50" s="99"/>
      <c r="F50" s="161">
        <v>0</v>
      </c>
    </row>
    <row r="51" spans="1:6" ht="12.75">
      <c r="A51" s="150" t="s">
        <v>510</v>
      </c>
      <c r="B51" s="88" t="s">
        <v>376</v>
      </c>
      <c r="C51" s="92" t="s">
        <v>155</v>
      </c>
      <c r="D51" s="95" t="s">
        <v>156</v>
      </c>
      <c r="E51" s="99">
        <v>46</v>
      </c>
      <c r="F51" s="161">
        <v>0</v>
      </c>
    </row>
    <row r="52" spans="1:6" ht="12.75">
      <c r="A52" s="150" t="s">
        <v>511</v>
      </c>
      <c r="B52" s="88" t="s">
        <v>377</v>
      </c>
      <c r="C52" s="147" t="s">
        <v>188</v>
      </c>
      <c r="D52" s="117"/>
      <c r="E52" s="140">
        <v>46</v>
      </c>
      <c r="F52" s="161">
        <v>0</v>
      </c>
    </row>
    <row r="53" spans="1:6" ht="12.75">
      <c r="A53" s="150" t="s">
        <v>516</v>
      </c>
      <c r="B53" s="88" t="s">
        <v>378</v>
      </c>
      <c r="C53" s="148" t="s">
        <v>189</v>
      </c>
      <c r="D53" s="109" t="s">
        <v>190</v>
      </c>
      <c r="E53" s="110">
        <v>46</v>
      </c>
      <c r="F53" s="164">
        <f>F50+F48+F44+F43+F42+F14+F49+F47+F17+F18+F21+F22</f>
        <v>639249</v>
      </c>
    </row>
    <row r="54" spans="1:6" ht="12.75">
      <c r="A54" s="150" t="s">
        <v>517</v>
      </c>
      <c r="B54" s="88" t="s">
        <v>379</v>
      </c>
      <c r="C54" s="108" t="s">
        <v>191</v>
      </c>
      <c r="D54" s="109" t="s">
        <v>192</v>
      </c>
      <c r="E54" s="110"/>
      <c r="F54" s="164">
        <v>7786339</v>
      </c>
    </row>
    <row r="55" ht="12.75">
      <c r="B55" s="14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90"/>
  <sheetViews>
    <sheetView showGridLines="0" tabSelected="1" view="pageBreakPreview" zoomScaleSheetLayoutView="100" zoomScalePageLayoutView="0" workbookViewId="0" topLeftCell="A45">
      <selection activeCell="J53" sqref="J53"/>
    </sheetView>
  </sheetViews>
  <sheetFormatPr defaultColWidth="9.140625" defaultRowHeight="12.75"/>
  <cols>
    <col min="1" max="1" width="2.7109375" style="172" customWidth="1"/>
    <col min="2" max="2" width="12.28125" style="4" customWidth="1"/>
    <col min="3" max="3" width="64.00390625" style="7" customWidth="1"/>
    <col min="4" max="4" width="48.140625" style="6" customWidth="1"/>
    <col min="5" max="5" width="13.57421875" style="4" customWidth="1"/>
    <col min="6" max="6" width="17.140625" style="6" customWidth="1"/>
    <col min="7" max="7" width="1.8515625" style="7" customWidth="1"/>
    <col min="8" max="16384" width="9.140625" style="7" customWidth="1"/>
  </cols>
  <sheetData>
    <row r="1" spans="1:6" s="65" customFormat="1" ht="12">
      <c r="A1" s="172" t="s">
        <v>562</v>
      </c>
      <c r="B1" s="173" t="s">
        <v>472</v>
      </c>
      <c r="C1" s="174"/>
      <c r="D1" s="174"/>
      <c r="E1" s="63"/>
      <c r="F1" s="64"/>
    </row>
    <row r="2" spans="1:6" s="65" customFormat="1" ht="12">
      <c r="A2" s="172"/>
      <c r="B2" s="69" t="s">
        <v>63</v>
      </c>
      <c r="C2" s="49" t="str">
        <f>Index!C2</f>
        <v>CECB9790</v>
      </c>
      <c r="D2" s="50" t="str">
        <f>Index!D2</f>
        <v>Централна кооперативна банка АД</v>
      </c>
      <c r="E2" s="63"/>
      <c r="F2" s="64"/>
    </row>
    <row r="3" spans="1:6" s="65" customFormat="1" ht="24">
      <c r="A3" s="172"/>
      <c r="B3" s="69" t="s">
        <v>64</v>
      </c>
      <c r="C3" s="52">
        <f>Index!C3</f>
        <v>44926</v>
      </c>
      <c r="D3" s="53"/>
      <c r="E3" s="63"/>
      <c r="F3" s="64"/>
    </row>
    <row r="4" spans="1:6" s="65" customFormat="1" ht="24">
      <c r="A4" s="172"/>
      <c r="B4" s="69" t="s">
        <v>65</v>
      </c>
      <c r="C4" s="54" t="str">
        <f>Index!C4</f>
        <v>индивидуална</v>
      </c>
      <c r="D4" s="53"/>
      <c r="E4" s="63"/>
      <c r="F4" s="64"/>
    </row>
    <row r="5" spans="1:6" s="65" customFormat="1" ht="24">
      <c r="A5" s="172"/>
      <c r="B5" s="70" t="s">
        <v>66</v>
      </c>
      <c r="C5" s="56" t="s">
        <v>67</v>
      </c>
      <c r="D5" s="59" t="s">
        <v>68</v>
      </c>
      <c r="E5" s="60" t="s">
        <v>69</v>
      </c>
      <c r="F5" s="61" t="s">
        <v>70</v>
      </c>
    </row>
    <row r="6" spans="2:3" ht="32.25" customHeight="1">
      <c r="B6" s="193" t="s">
        <v>294</v>
      </c>
      <c r="C6" s="197"/>
    </row>
    <row r="7" spans="1:6" s="65" customFormat="1" ht="11.25">
      <c r="A7" s="172">
        <v>6</v>
      </c>
      <c r="B7" s="175"/>
      <c r="D7" s="64"/>
      <c r="E7" s="63"/>
      <c r="F7" s="64" t="s">
        <v>473</v>
      </c>
    </row>
    <row r="8" ht="12.75">
      <c r="B8" s="171"/>
    </row>
    <row r="9" ht="12.75">
      <c r="B9" s="171"/>
    </row>
    <row r="10" ht="12.75">
      <c r="B10" s="171"/>
    </row>
    <row r="11" spans="4:6" ht="12.75">
      <c r="D11" s="8"/>
      <c r="E11" s="9"/>
      <c r="F11" s="8"/>
    </row>
    <row r="12" spans="2:6" ht="25.5">
      <c r="B12" s="74"/>
      <c r="C12" s="85"/>
      <c r="D12" s="80" t="s">
        <v>60</v>
      </c>
      <c r="E12" s="45" t="s">
        <v>73</v>
      </c>
      <c r="F12" s="83" t="s">
        <v>193</v>
      </c>
    </row>
    <row r="13" spans="2:6" ht="14.25" customHeight="1">
      <c r="B13" s="76"/>
      <c r="C13" s="23"/>
      <c r="D13" s="82"/>
      <c r="E13" s="24"/>
      <c r="F13" s="120" t="s">
        <v>348</v>
      </c>
    </row>
    <row r="14" spans="1:6" ht="25.5">
      <c r="A14" s="172" t="s">
        <v>387</v>
      </c>
      <c r="B14" s="120" t="s">
        <v>348</v>
      </c>
      <c r="C14" s="127" t="s">
        <v>194</v>
      </c>
      <c r="D14" s="112" t="s">
        <v>6</v>
      </c>
      <c r="E14" s="128">
        <v>16</v>
      </c>
      <c r="F14" s="168">
        <f>SUM(F15:F22)</f>
        <v>135046</v>
      </c>
    </row>
    <row r="15" spans="1:6" ht="53.25" customHeight="1">
      <c r="A15" s="172" t="s">
        <v>388</v>
      </c>
      <c r="B15" s="120" t="s">
        <v>349</v>
      </c>
      <c r="C15" s="129" t="s">
        <v>80</v>
      </c>
      <c r="D15" s="114" t="s">
        <v>7</v>
      </c>
      <c r="E15" s="91"/>
      <c r="F15" s="162">
        <v>8</v>
      </c>
    </row>
    <row r="16" spans="1:6" ht="25.5">
      <c r="A16" s="172" t="s">
        <v>474</v>
      </c>
      <c r="B16" s="120" t="s">
        <v>426</v>
      </c>
      <c r="C16" s="129" t="s">
        <v>4</v>
      </c>
      <c r="D16" s="114" t="s">
        <v>195</v>
      </c>
      <c r="E16" s="91"/>
      <c r="F16" s="162">
        <v>124</v>
      </c>
    </row>
    <row r="17" spans="1:6" ht="25.5">
      <c r="A17" s="172" t="s">
        <v>389</v>
      </c>
      <c r="B17" s="120" t="s">
        <v>350</v>
      </c>
      <c r="C17" s="129" t="s">
        <v>196</v>
      </c>
      <c r="D17" s="72" t="s">
        <v>197</v>
      </c>
      <c r="E17" s="99"/>
      <c r="F17" s="162">
        <v>0</v>
      </c>
    </row>
    <row r="18" spans="1:6" ht="25.5">
      <c r="A18" s="172" t="s">
        <v>475</v>
      </c>
      <c r="B18" s="120" t="s">
        <v>427</v>
      </c>
      <c r="C18" s="129" t="s">
        <v>2</v>
      </c>
      <c r="D18" s="72" t="s">
        <v>198</v>
      </c>
      <c r="E18" s="99"/>
      <c r="F18" s="162">
        <v>16588</v>
      </c>
    </row>
    <row r="19" spans="1:6" ht="25.5">
      <c r="A19" s="172" t="s">
        <v>476</v>
      </c>
      <c r="B19" s="120" t="s">
        <v>428</v>
      </c>
      <c r="C19" s="129" t="s">
        <v>5</v>
      </c>
      <c r="D19" s="72" t="s">
        <v>199</v>
      </c>
      <c r="E19" s="99"/>
      <c r="F19" s="162">
        <v>118326</v>
      </c>
    </row>
    <row r="20" spans="1:6" ht="33" customHeight="1">
      <c r="A20" s="172" t="s">
        <v>393</v>
      </c>
      <c r="B20" s="120" t="s">
        <v>354</v>
      </c>
      <c r="C20" s="129" t="s">
        <v>200</v>
      </c>
      <c r="D20" s="72" t="s">
        <v>36</v>
      </c>
      <c r="E20" s="99"/>
      <c r="F20" s="162">
        <v>0</v>
      </c>
    </row>
    <row r="21" spans="1:6" ht="12.75">
      <c r="A21" s="172" t="s">
        <v>394</v>
      </c>
      <c r="B21" s="120" t="s">
        <v>355</v>
      </c>
      <c r="C21" s="130" t="s">
        <v>201</v>
      </c>
      <c r="D21" s="115" t="s">
        <v>37</v>
      </c>
      <c r="E21" s="102"/>
      <c r="F21" s="162">
        <v>0</v>
      </c>
    </row>
    <row r="22" spans="1:6" ht="25.5">
      <c r="A22" s="172" t="s">
        <v>477</v>
      </c>
      <c r="B22" s="120" t="s">
        <v>429</v>
      </c>
      <c r="C22" s="130" t="s">
        <v>202</v>
      </c>
      <c r="D22" s="115" t="s">
        <v>38</v>
      </c>
      <c r="E22" s="102"/>
      <c r="F22" s="162">
        <v>0</v>
      </c>
    </row>
    <row r="23" spans="1:6" ht="30" customHeight="1">
      <c r="A23" s="172" t="s">
        <v>395</v>
      </c>
      <c r="B23" s="120" t="s">
        <v>357</v>
      </c>
      <c r="C23" s="131" t="s">
        <v>295</v>
      </c>
      <c r="D23" s="72" t="s">
        <v>6</v>
      </c>
      <c r="E23" s="99">
        <v>16</v>
      </c>
      <c r="F23" s="161">
        <f>SUM(F24:F29)</f>
        <v>8275</v>
      </c>
    </row>
    <row r="24" spans="1:6" ht="56.25" customHeight="1">
      <c r="A24" s="172" t="s">
        <v>396</v>
      </c>
      <c r="B24" s="120" t="s">
        <v>358</v>
      </c>
      <c r="C24" s="129" t="s">
        <v>203</v>
      </c>
      <c r="D24" s="72" t="s">
        <v>7</v>
      </c>
      <c r="E24" s="99"/>
      <c r="F24" s="162">
        <v>0</v>
      </c>
    </row>
    <row r="25" spans="1:6" ht="25.5">
      <c r="A25" s="172" t="s">
        <v>397</v>
      </c>
      <c r="B25" s="120" t="s">
        <v>359</v>
      </c>
      <c r="C25" s="129" t="s">
        <v>204</v>
      </c>
      <c r="D25" s="72" t="s">
        <v>197</v>
      </c>
      <c r="E25" s="99"/>
      <c r="F25" s="162">
        <v>0</v>
      </c>
    </row>
    <row r="26" spans="1:6" ht="12.75">
      <c r="A26" s="172" t="s">
        <v>398</v>
      </c>
      <c r="B26" s="120" t="s">
        <v>360</v>
      </c>
      <c r="C26" s="129" t="s">
        <v>296</v>
      </c>
      <c r="D26" s="72" t="s">
        <v>205</v>
      </c>
      <c r="E26" s="99"/>
      <c r="F26" s="162">
        <v>4453</v>
      </c>
    </row>
    <row r="27" spans="1:6" ht="27.75" customHeight="1">
      <c r="A27" s="172" t="s">
        <v>399</v>
      </c>
      <c r="B27" s="120" t="s">
        <v>361</v>
      </c>
      <c r="C27" s="129" t="s">
        <v>206</v>
      </c>
      <c r="D27" s="72" t="s">
        <v>39</v>
      </c>
      <c r="E27" s="99"/>
      <c r="F27" s="162">
        <v>0</v>
      </c>
    </row>
    <row r="28" spans="1:6" ht="12.75">
      <c r="A28" s="172" t="s">
        <v>400</v>
      </c>
      <c r="B28" s="120" t="s">
        <v>362</v>
      </c>
      <c r="C28" s="129" t="s">
        <v>207</v>
      </c>
      <c r="D28" s="72" t="s">
        <v>40</v>
      </c>
      <c r="E28" s="99"/>
      <c r="F28" s="162">
        <v>1</v>
      </c>
    </row>
    <row r="29" spans="1:6" ht="27" customHeight="1">
      <c r="A29" s="172" t="s">
        <v>487</v>
      </c>
      <c r="B29" s="120" t="s">
        <v>430</v>
      </c>
      <c r="C29" s="129" t="s">
        <v>208</v>
      </c>
      <c r="D29" s="115" t="s">
        <v>41</v>
      </c>
      <c r="E29" s="99"/>
      <c r="F29" s="162">
        <v>3821</v>
      </c>
    </row>
    <row r="30" spans="1:6" ht="12.75">
      <c r="A30" s="172" t="s">
        <v>401</v>
      </c>
      <c r="B30" s="120" t="s">
        <v>363</v>
      </c>
      <c r="C30" s="101" t="s">
        <v>209</v>
      </c>
      <c r="D30" s="72" t="s">
        <v>210</v>
      </c>
      <c r="E30" s="99"/>
      <c r="F30" s="162">
        <v>0</v>
      </c>
    </row>
    <row r="31" spans="1:6" ht="12.75">
      <c r="A31" s="172" t="s">
        <v>483</v>
      </c>
      <c r="B31" s="120" t="s">
        <v>364</v>
      </c>
      <c r="C31" s="131" t="s">
        <v>211</v>
      </c>
      <c r="D31" s="72" t="s">
        <v>42</v>
      </c>
      <c r="E31" s="99">
        <v>31</v>
      </c>
      <c r="F31" s="166">
        <f>SUM(F32:F35)</f>
        <v>2221</v>
      </c>
    </row>
    <row r="32" spans="1:6" ht="45" customHeight="1">
      <c r="A32" s="172" t="s">
        <v>484</v>
      </c>
      <c r="B32" s="120" t="s">
        <v>365</v>
      </c>
      <c r="C32" s="129" t="s">
        <v>80</v>
      </c>
      <c r="D32" s="72" t="s">
        <v>43</v>
      </c>
      <c r="E32" s="99"/>
      <c r="F32" s="162">
        <v>705</v>
      </c>
    </row>
    <row r="33" spans="1:6" ht="54" customHeight="1">
      <c r="A33" s="172" t="s">
        <v>488</v>
      </c>
      <c r="B33" s="120" t="s">
        <v>431</v>
      </c>
      <c r="C33" s="129" t="s">
        <v>4</v>
      </c>
      <c r="D33" s="72" t="s">
        <v>44</v>
      </c>
      <c r="E33" s="99"/>
      <c r="F33" s="162">
        <v>86</v>
      </c>
    </row>
    <row r="34" spans="1:6" ht="51.75" customHeight="1">
      <c r="A34" s="172" t="s">
        <v>489</v>
      </c>
      <c r="B34" s="120" t="s">
        <v>432</v>
      </c>
      <c r="C34" s="129" t="s">
        <v>2</v>
      </c>
      <c r="D34" s="72" t="s">
        <v>45</v>
      </c>
      <c r="E34" s="99"/>
      <c r="F34" s="162">
        <v>314</v>
      </c>
    </row>
    <row r="35" spans="1:6" ht="25.5">
      <c r="A35" s="172" t="s">
        <v>490</v>
      </c>
      <c r="B35" s="120" t="s">
        <v>433</v>
      </c>
      <c r="C35" s="129" t="s">
        <v>212</v>
      </c>
      <c r="D35" s="72" t="s">
        <v>213</v>
      </c>
      <c r="E35" s="99"/>
      <c r="F35" s="162">
        <v>1116</v>
      </c>
    </row>
    <row r="36" spans="1:6" ht="12.75">
      <c r="A36" s="172" t="s">
        <v>503</v>
      </c>
      <c r="B36" s="120" t="s">
        <v>368</v>
      </c>
      <c r="C36" s="131" t="s">
        <v>214</v>
      </c>
      <c r="D36" s="72" t="s">
        <v>215</v>
      </c>
      <c r="E36" s="99">
        <v>22</v>
      </c>
      <c r="F36" s="161">
        <v>73724</v>
      </c>
    </row>
    <row r="37" spans="1:6" ht="12.75">
      <c r="A37" s="172" t="s">
        <v>504</v>
      </c>
      <c r="B37" s="120" t="s">
        <v>369</v>
      </c>
      <c r="C37" s="131" t="s">
        <v>216</v>
      </c>
      <c r="D37" s="72" t="s">
        <v>215</v>
      </c>
      <c r="E37" s="99">
        <v>22</v>
      </c>
      <c r="F37" s="161">
        <v>19042</v>
      </c>
    </row>
    <row r="38" spans="1:6" ht="38.25">
      <c r="A38" s="172" t="s">
        <v>505</v>
      </c>
      <c r="B38" s="120" t="s">
        <v>370</v>
      </c>
      <c r="C38" s="131" t="s">
        <v>560</v>
      </c>
      <c r="D38" s="72" t="s">
        <v>46</v>
      </c>
      <c r="E38" s="99">
        <v>16</v>
      </c>
      <c r="F38" s="166">
        <f>SUM(F39:F42)</f>
        <v>3423</v>
      </c>
    </row>
    <row r="39" spans="1:6" ht="25.5">
      <c r="A39" s="172" t="s">
        <v>507</v>
      </c>
      <c r="B39" s="120" t="s">
        <v>434</v>
      </c>
      <c r="C39" s="129" t="s">
        <v>2</v>
      </c>
      <c r="D39" s="72" t="s">
        <v>217</v>
      </c>
      <c r="E39" s="99"/>
      <c r="F39" s="161">
        <v>3403</v>
      </c>
    </row>
    <row r="40" spans="1:6" ht="25.5">
      <c r="A40" s="172" t="s">
        <v>508</v>
      </c>
      <c r="B40" s="120" t="s">
        <v>435</v>
      </c>
      <c r="C40" s="129" t="s">
        <v>5</v>
      </c>
      <c r="D40" s="72" t="s">
        <v>218</v>
      </c>
      <c r="E40" s="99"/>
      <c r="F40" s="161">
        <v>20</v>
      </c>
    </row>
    <row r="41" spans="1:6" ht="25.5">
      <c r="A41" s="172" t="s">
        <v>512</v>
      </c>
      <c r="B41" s="120" t="s">
        <v>374</v>
      </c>
      <c r="C41" s="132" t="s">
        <v>290</v>
      </c>
      <c r="D41" s="72" t="s">
        <v>219</v>
      </c>
      <c r="E41" s="99"/>
      <c r="F41" s="161">
        <v>0</v>
      </c>
    </row>
    <row r="42" spans="1:6" ht="12.75">
      <c r="A42" s="172" t="s">
        <v>509</v>
      </c>
      <c r="B42" s="120" t="s">
        <v>375</v>
      </c>
      <c r="C42" s="132" t="s">
        <v>180</v>
      </c>
      <c r="D42" s="72"/>
      <c r="E42" s="99"/>
      <c r="F42" s="161">
        <v>0</v>
      </c>
    </row>
    <row r="43" spans="1:6" ht="48" customHeight="1">
      <c r="A43" s="172" t="s">
        <v>510</v>
      </c>
      <c r="B43" s="120" t="s">
        <v>376</v>
      </c>
      <c r="C43" s="131" t="s">
        <v>297</v>
      </c>
      <c r="D43" s="72" t="s">
        <v>47</v>
      </c>
      <c r="E43" s="99">
        <v>16</v>
      </c>
      <c r="F43" s="161">
        <v>-3341</v>
      </c>
    </row>
    <row r="44" spans="1:6" ht="38.25">
      <c r="A44" s="172" t="s">
        <v>513</v>
      </c>
      <c r="B44" s="120" t="s">
        <v>436</v>
      </c>
      <c r="C44" s="131" t="s">
        <v>298</v>
      </c>
      <c r="D44" s="72" t="s">
        <v>48</v>
      </c>
      <c r="E44" s="99"/>
      <c r="F44" s="161">
        <v>3889</v>
      </c>
    </row>
    <row r="45" spans="1:6" ht="38.25">
      <c r="A45" s="172" t="s">
        <v>511</v>
      </c>
      <c r="B45" s="120" t="s">
        <v>377</v>
      </c>
      <c r="C45" s="131" t="s">
        <v>299</v>
      </c>
      <c r="D45" s="72" t="s">
        <v>49</v>
      </c>
      <c r="E45" s="99" t="s">
        <v>220</v>
      </c>
      <c r="F45" s="161">
        <v>0</v>
      </c>
    </row>
    <row r="46" spans="1:6" ht="12.75">
      <c r="A46" s="172" t="s">
        <v>516</v>
      </c>
      <c r="B46" s="120" t="s">
        <v>378</v>
      </c>
      <c r="C46" s="131" t="s">
        <v>300</v>
      </c>
      <c r="D46" s="72" t="s">
        <v>50</v>
      </c>
      <c r="E46" s="99">
        <v>16</v>
      </c>
      <c r="F46" s="161">
        <v>0</v>
      </c>
    </row>
    <row r="47" spans="1:6" ht="12.75">
      <c r="A47" s="172" t="s">
        <v>517</v>
      </c>
      <c r="B47" s="120" t="s">
        <v>379</v>
      </c>
      <c r="C47" s="131" t="s">
        <v>301</v>
      </c>
      <c r="D47" s="72" t="s">
        <v>221</v>
      </c>
      <c r="E47" s="99"/>
      <c r="F47" s="161">
        <v>-6072</v>
      </c>
    </row>
    <row r="48" spans="2:6" ht="36" customHeight="1">
      <c r="B48" s="120" t="s">
        <v>380</v>
      </c>
      <c r="C48" s="131" t="s">
        <v>404</v>
      </c>
      <c r="D48" s="72" t="s">
        <v>402</v>
      </c>
      <c r="E48" s="176"/>
      <c r="F48" s="161">
        <v>0</v>
      </c>
    </row>
    <row r="49" spans="1:6" ht="25.5">
      <c r="A49" s="172" t="s">
        <v>519</v>
      </c>
      <c r="B49" s="120" t="s">
        <v>381</v>
      </c>
      <c r="C49" s="177" t="s">
        <v>561</v>
      </c>
      <c r="D49" s="72" t="s">
        <v>51</v>
      </c>
      <c r="E49" s="99">
        <v>45</v>
      </c>
      <c r="F49" s="161">
        <v>80</v>
      </c>
    </row>
    <row r="50" spans="1:6" ht="12.75">
      <c r="A50" s="172" t="s">
        <v>520</v>
      </c>
      <c r="B50" s="120" t="s">
        <v>382</v>
      </c>
      <c r="C50" s="131" t="s">
        <v>222</v>
      </c>
      <c r="D50" s="72" t="s">
        <v>52</v>
      </c>
      <c r="E50" s="99">
        <v>45</v>
      </c>
      <c r="F50" s="161">
        <v>5287</v>
      </c>
    </row>
    <row r="51" spans="1:6" ht="12.75">
      <c r="A51" s="172" t="s">
        <v>521</v>
      </c>
      <c r="B51" s="120" t="s">
        <v>416</v>
      </c>
      <c r="C51" s="133" t="s">
        <v>223</v>
      </c>
      <c r="D51" s="72" t="s">
        <v>52</v>
      </c>
      <c r="E51" s="102">
        <v>45</v>
      </c>
      <c r="F51" s="161">
        <v>1861</v>
      </c>
    </row>
    <row r="52" spans="1:6" ht="12.75">
      <c r="A52" s="172" t="s">
        <v>523</v>
      </c>
      <c r="B52" s="120" t="s">
        <v>437</v>
      </c>
      <c r="C52" s="134" t="s">
        <v>302</v>
      </c>
      <c r="D52" s="111"/>
      <c r="E52" s="110"/>
      <c r="F52" s="164">
        <f>F14-F23+F31+F36-F37+F38+F43+F44+F45+F46+F47+F48+F50-F51+F49</f>
        <v>185079</v>
      </c>
    </row>
    <row r="53" spans="1:6" ht="12.75">
      <c r="A53" s="172" t="s">
        <v>522</v>
      </c>
      <c r="B53" s="120" t="s">
        <v>417</v>
      </c>
      <c r="C53" s="135" t="s">
        <v>224</v>
      </c>
      <c r="D53" s="114"/>
      <c r="E53" s="91"/>
      <c r="F53" s="161">
        <f>SUM(F54:F55)</f>
        <v>107339</v>
      </c>
    </row>
    <row r="54" spans="1:6" ht="25.5">
      <c r="A54" s="172" t="s">
        <v>524</v>
      </c>
      <c r="B54" s="120" t="s">
        <v>418</v>
      </c>
      <c r="C54" s="129" t="s">
        <v>225</v>
      </c>
      <c r="D54" s="72" t="s">
        <v>226</v>
      </c>
      <c r="E54" s="99">
        <v>44</v>
      </c>
      <c r="F54" s="165">
        <v>52912</v>
      </c>
    </row>
    <row r="55" spans="1:6" ht="12.75">
      <c r="A55" s="172" t="s">
        <v>525</v>
      </c>
      <c r="B55" s="120" t="s">
        <v>419</v>
      </c>
      <c r="C55" s="129" t="s">
        <v>227</v>
      </c>
      <c r="D55" s="72"/>
      <c r="E55" s="99">
        <v>16</v>
      </c>
      <c r="F55" s="165">
        <v>54427</v>
      </c>
    </row>
    <row r="56" spans="1:6" ht="25.5">
      <c r="A56" s="172" t="s">
        <v>526</v>
      </c>
      <c r="B56" s="120" t="s">
        <v>438</v>
      </c>
      <c r="C56" s="129" t="s">
        <v>346</v>
      </c>
      <c r="D56" s="72" t="s">
        <v>403</v>
      </c>
      <c r="E56" s="99"/>
      <c r="F56" s="166">
        <v>13501</v>
      </c>
    </row>
    <row r="57" spans="1:6" ht="12.75">
      <c r="A57" s="172" t="s">
        <v>527</v>
      </c>
      <c r="B57" s="120" t="s">
        <v>439</v>
      </c>
      <c r="C57" s="131" t="s">
        <v>303</v>
      </c>
      <c r="D57" s="72" t="s">
        <v>228</v>
      </c>
      <c r="E57" s="99"/>
      <c r="F57" s="166">
        <f>SUM(F58:F60)</f>
        <v>21327</v>
      </c>
    </row>
    <row r="58" spans="1:6" ht="25.5">
      <c r="A58" s="172" t="s">
        <v>528</v>
      </c>
      <c r="B58" s="120" t="s">
        <v>440</v>
      </c>
      <c r="C58" s="129" t="s">
        <v>229</v>
      </c>
      <c r="D58" s="72" t="s">
        <v>230</v>
      </c>
      <c r="E58" s="99"/>
      <c r="F58" s="165">
        <v>20763</v>
      </c>
    </row>
    <row r="59" spans="1:6" ht="25.5">
      <c r="A59" s="172" t="s">
        <v>529</v>
      </c>
      <c r="B59" s="120" t="s">
        <v>441</v>
      </c>
      <c r="C59" s="129" t="s">
        <v>231</v>
      </c>
      <c r="D59" s="115" t="s">
        <v>232</v>
      </c>
      <c r="E59" s="102"/>
      <c r="F59" s="165">
        <v>0</v>
      </c>
    </row>
    <row r="60" spans="1:6" ht="25.5">
      <c r="A60" s="172" t="s">
        <v>530</v>
      </c>
      <c r="B60" s="120" t="s">
        <v>442</v>
      </c>
      <c r="C60" s="129" t="s">
        <v>233</v>
      </c>
      <c r="D60" s="72" t="s">
        <v>234</v>
      </c>
      <c r="E60" s="99"/>
      <c r="F60" s="165">
        <v>564</v>
      </c>
    </row>
    <row r="61" spans="1:6" ht="25.5">
      <c r="A61" s="172" t="s">
        <v>531</v>
      </c>
      <c r="B61" s="120" t="s">
        <v>443</v>
      </c>
      <c r="C61" s="101" t="s">
        <v>304</v>
      </c>
      <c r="D61" s="72" t="s">
        <v>53</v>
      </c>
      <c r="E61" s="99"/>
      <c r="F61" s="166">
        <f>SUM(F62:F63)</f>
        <v>207</v>
      </c>
    </row>
    <row r="62" spans="1:6" ht="25.5">
      <c r="A62" s="172" t="s">
        <v>532</v>
      </c>
      <c r="B62" s="120" t="s">
        <v>444</v>
      </c>
      <c r="C62" s="129" t="s">
        <v>2</v>
      </c>
      <c r="D62" s="72" t="s">
        <v>235</v>
      </c>
      <c r="E62" s="99"/>
      <c r="F62" s="165">
        <v>0</v>
      </c>
    </row>
    <row r="63" spans="1:6" ht="12.75">
      <c r="A63" s="172" t="s">
        <v>533</v>
      </c>
      <c r="B63" s="120" t="s">
        <v>445</v>
      </c>
      <c r="C63" s="129" t="s">
        <v>5</v>
      </c>
      <c r="D63" s="72" t="s">
        <v>235</v>
      </c>
      <c r="E63" s="99"/>
      <c r="F63" s="165">
        <v>207</v>
      </c>
    </row>
    <row r="64" spans="1:6" ht="38.25">
      <c r="A64" s="172" t="s">
        <v>534</v>
      </c>
      <c r="B64" s="120" t="s">
        <v>446</v>
      </c>
      <c r="C64" s="131" t="s">
        <v>305</v>
      </c>
      <c r="D64" s="72" t="s">
        <v>236</v>
      </c>
      <c r="E64" s="99" t="s">
        <v>133</v>
      </c>
      <c r="F64" s="165">
        <f>SUM(F66:F67)</f>
        <v>-234</v>
      </c>
    </row>
    <row r="65" spans="1:6" ht="36.75" customHeight="1">
      <c r="A65" s="172" t="s">
        <v>535</v>
      </c>
      <c r="B65" s="120" t="s">
        <v>447</v>
      </c>
      <c r="C65" s="136" t="s">
        <v>347</v>
      </c>
      <c r="D65" s="72" t="s">
        <v>356</v>
      </c>
      <c r="E65" s="137"/>
      <c r="F65" s="165">
        <v>0</v>
      </c>
    </row>
    <row r="66" spans="1:6" ht="25.5">
      <c r="A66" s="172" t="s">
        <v>536</v>
      </c>
      <c r="B66" s="120" t="s">
        <v>448</v>
      </c>
      <c r="C66" s="129" t="s">
        <v>237</v>
      </c>
      <c r="D66" s="138" t="s">
        <v>54</v>
      </c>
      <c r="E66" s="137"/>
      <c r="F66" s="165">
        <v>-234</v>
      </c>
    </row>
    <row r="67" spans="1:6" ht="12.75">
      <c r="A67" s="172" t="s">
        <v>537</v>
      </c>
      <c r="B67" s="120" t="s">
        <v>449</v>
      </c>
      <c r="C67" s="129" t="s">
        <v>238</v>
      </c>
      <c r="D67" s="72"/>
      <c r="E67" s="99"/>
      <c r="F67" s="165">
        <v>0</v>
      </c>
    </row>
    <row r="68" spans="1:6" ht="38.25">
      <c r="A68" s="172" t="s">
        <v>538</v>
      </c>
      <c r="B68" s="120" t="s">
        <v>450</v>
      </c>
      <c r="C68" s="124" t="s">
        <v>306</v>
      </c>
      <c r="D68" s="72" t="s">
        <v>239</v>
      </c>
      <c r="E68" s="99">
        <v>12</v>
      </c>
      <c r="F68" s="165">
        <f>SUM(F69:F70)</f>
        <v>2423</v>
      </c>
    </row>
    <row r="69" spans="1:6" ht="25.5">
      <c r="A69" s="172" t="s">
        <v>539</v>
      </c>
      <c r="B69" s="120" t="s">
        <v>451</v>
      </c>
      <c r="C69" s="129" t="s">
        <v>307</v>
      </c>
      <c r="D69" s="72" t="s">
        <v>240</v>
      </c>
      <c r="E69" s="99">
        <v>12</v>
      </c>
      <c r="F69" s="165">
        <v>-921</v>
      </c>
    </row>
    <row r="70" spans="1:6" ht="12.75">
      <c r="A70" s="172" t="s">
        <v>540</v>
      </c>
      <c r="B70" s="120" t="s">
        <v>452</v>
      </c>
      <c r="C70" s="129" t="s">
        <v>308</v>
      </c>
      <c r="D70" s="72" t="s">
        <v>241</v>
      </c>
      <c r="E70" s="99">
        <v>12</v>
      </c>
      <c r="F70" s="165">
        <v>3344</v>
      </c>
    </row>
    <row r="71" spans="1:6" ht="38.25">
      <c r="A71" s="172" t="s">
        <v>541</v>
      </c>
      <c r="B71" s="120" t="s">
        <v>453</v>
      </c>
      <c r="C71" s="124" t="s">
        <v>309</v>
      </c>
      <c r="D71" s="72" t="s">
        <v>242</v>
      </c>
      <c r="E71" s="99">
        <v>16</v>
      </c>
      <c r="F71" s="165">
        <v>0</v>
      </c>
    </row>
    <row r="72" spans="1:6" ht="25.5">
      <c r="A72" s="172" t="s">
        <v>542</v>
      </c>
      <c r="B72" s="120" t="s">
        <v>454</v>
      </c>
      <c r="C72" s="124" t="s">
        <v>310</v>
      </c>
      <c r="D72" s="72" t="s">
        <v>243</v>
      </c>
      <c r="E72" s="99">
        <v>16</v>
      </c>
      <c r="F72" s="166">
        <f>SUM(F73:F77)</f>
        <v>0</v>
      </c>
    </row>
    <row r="73" spans="1:6" ht="12.75">
      <c r="A73" s="172" t="s">
        <v>543</v>
      </c>
      <c r="B73" s="120" t="s">
        <v>455</v>
      </c>
      <c r="C73" s="129" t="s">
        <v>229</v>
      </c>
      <c r="D73" s="72" t="s">
        <v>244</v>
      </c>
      <c r="E73" s="99"/>
      <c r="F73" s="165">
        <v>0</v>
      </c>
    </row>
    <row r="74" spans="1:6" ht="12.75">
      <c r="A74" s="172" t="s">
        <v>544</v>
      </c>
      <c r="B74" s="120" t="s">
        <v>456</v>
      </c>
      <c r="C74" s="129" t="s">
        <v>231</v>
      </c>
      <c r="D74" s="72" t="s">
        <v>245</v>
      </c>
      <c r="E74" s="99"/>
      <c r="F74" s="165">
        <v>0</v>
      </c>
    </row>
    <row r="75" spans="1:6" ht="25.5">
      <c r="A75" s="172" t="s">
        <v>545</v>
      </c>
      <c r="B75" s="120" t="s">
        <v>457</v>
      </c>
      <c r="C75" s="129" t="s">
        <v>246</v>
      </c>
      <c r="D75" s="72" t="s">
        <v>247</v>
      </c>
      <c r="E75" s="99"/>
      <c r="F75" s="165">
        <v>0</v>
      </c>
    </row>
    <row r="76" spans="1:6" ht="25.5">
      <c r="A76" s="172" t="s">
        <v>546</v>
      </c>
      <c r="B76" s="120" t="s">
        <v>458</v>
      </c>
      <c r="C76" s="129" t="s">
        <v>233</v>
      </c>
      <c r="D76" s="72" t="s">
        <v>248</v>
      </c>
      <c r="E76" s="99"/>
      <c r="F76" s="165">
        <v>0</v>
      </c>
    </row>
    <row r="77" spans="1:6" ht="12.75">
      <c r="A77" s="172" t="s">
        <v>547</v>
      </c>
      <c r="B77" s="120" t="s">
        <v>459</v>
      </c>
      <c r="C77" s="129" t="s">
        <v>249</v>
      </c>
      <c r="D77" s="72" t="s">
        <v>243</v>
      </c>
      <c r="E77" s="99"/>
      <c r="F77" s="165">
        <v>0</v>
      </c>
    </row>
    <row r="78" spans="1:6" ht="27.75" customHeight="1">
      <c r="A78" s="172" t="s">
        <v>548</v>
      </c>
      <c r="B78" s="120" t="s">
        <v>460</v>
      </c>
      <c r="C78" s="124" t="s">
        <v>250</v>
      </c>
      <c r="D78" s="72" t="s">
        <v>251</v>
      </c>
      <c r="E78" s="99"/>
      <c r="F78" s="165">
        <v>0</v>
      </c>
    </row>
    <row r="79" spans="1:6" ht="38.25">
      <c r="A79" s="172" t="s">
        <v>549</v>
      </c>
      <c r="B79" s="120" t="s">
        <v>461</v>
      </c>
      <c r="C79" s="124" t="s">
        <v>311</v>
      </c>
      <c r="D79" s="72" t="s">
        <v>55</v>
      </c>
      <c r="E79" s="99"/>
      <c r="F79" s="165">
        <v>0</v>
      </c>
    </row>
    <row r="80" spans="1:6" ht="51">
      <c r="A80" s="172" t="s">
        <v>550</v>
      </c>
      <c r="B80" s="120" t="s">
        <v>462</v>
      </c>
      <c r="C80" s="139" t="s">
        <v>252</v>
      </c>
      <c r="D80" s="113" t="s">
        <v>56</v>
      </c>
      <c r="E80" s="140"/>
      <c r="F80" s="165">
        <v>16</v>
      </c>
    </row>
    <row r="81" spans="1:6" ht="25.5">
      <c r="A81" s="172" t="s">
        <v>551</v>
      </c>
      <c r="B81" s="120" t="s">
        <v>463</v>
      </c>
      <c r="C81" s="139" t="s">
        <v>253</v>
      </c>
      <c r="D81" s="113" t="s">
        <v>254</v>
      </c>
      <c r="E81" s="140"/>
      <c r="F81" s="166">
        <f>F52-F53-F57+F61-F64-F68-F71-F72-F78+F79+F80-F56</f>
        <v>40946</v>
      </c>
    </row>
    <row r="82" spans="1:6" ht="25.5">
      <c r="A82" s="172" t="s">
        <v>552</v>
      </c>
      <c r="B82" s="120" t="s">
        <v>464</v>
      </c>
      <c r="C82" s="139" t="s">
        <v>255</v>
      </c>
      <c r="D82" s="113" t="s">
        <v>256</v>
      </c>
      <c r="E82" s="140"/>
      <c r="F82" s="165">
        <v>4095</v>
      </c>
    </row>
    <row r="83" spans="1:6" ht="25.5">
      <c r="A83" s="172" t="s">
        <v>553</v>
      </c>
      <c r="B83" s="120" t="s">
        <v>465</v>
      </c>
      <c r="C83" s="139" t="s">
        <v>257</v>
      </c>
      <c r="D83" s="113" t="s">
        <v>192</v>
      </c>
      <c r="E83" s="141"/>
      <c r="F83" s="179">
        <f>F81-F82</f>
        <v>36851</v>
      </c>
    </row>
    <row r="84" spans="1:6" ht="54" customHeight="1">
      <c r="A84" s="172" t="s">
        <v>554</v>
      </c>
      <c r="B84" s="120" t="s">
        <v>466</v>
      </c>
      <c r="C84" s="118" t="s">
        <v>258</v>
      </c>
      <c r="D84" s="72" t="s">
        <v>57</v>
      </c>
      <c r="E84" s="99"/>
      <c r="F84" s="166">
        <f>F85+F86</f>
        <v>0</v>
      </c>
    </row>
    <row r="85" spans="1:6" ht="25.5">
      <c r="A85" s="172" t="s">
        <v>555</v>
      </c>
      <c r="B85" s="120" t="s">
        <v>467</v>
      </c>
      <c r="C85" s="132" t="s">
        <v>259</v>
      </c>
      <c r="D85" s="72" t="s">
        <v>260</v>
      </c>
      <c r="E85" s="104"/>
      <c r="F85" s="165">
        <v>0</v>
      </c>
    </row>
    <row r="86" spans="1:6" ht="25.5">
      <c r="A86" s="172" t="s">
        <v>556</v>
      </c>
      <c r="B86" s="120" t="s">
        <v>468</v>
      </c>
      <c r="C86" s="142" t="s">
        <v>261</v>
      </c>
      <c r="D86" s="115" t="s">
        <v>262</v>
      </c>
      <c r="E86" s="141"/>
      <c r="F86" s="170">
        <v>0</v>
      </c>
    </row>
    <row r="87" spans="1:6" ht="12.75">
      <c r="A87" s="172" t="s">
        <v>557</v>
      </c>
      <c r="B87" s="120" t="s">
        <v>469</v>
      </c>
      <c r="C87" s="139" t="s">
        <v>263</v>
      </c>
      <c r="D87" s="111" t="s">
        <v>264</v>
      </c>
      <c r="E87" s="141"/>
      <c r="F87" s="179">
        <f>F83+F84</f>
        <v>36851</v>
      </c>
    </row>
    <row r="88" spans="1:6" ht="12.75">
      <c r="A88" s="172" t="s">
        <v>558</v>
      </c>
      <c r="B88" s="120" t="s">
        <v>470</v>
      </c>
      <c r="C88" s="130" t="s">
        <v>265</v>
      </c>
      <c r="D88" s="121" t="s">
        <v>266</v>
      </c>
      <c r="E88" s="102"/>
      <c r="F88" s="169">
        <v>0</v>
      </c>
    </row>
    <row r="89" spans="1:6" ht="12.75">
      <c r="A89" s="172" t="s">
        <v>559</v>
      </c>
      <c r="B89" s="120" t="s">
        <v>471</v>
      </c>
      <c r="C89" s="143" t="s">
        <v>267</v>
      </c>
      <c r="D89" s="117" t="s">
        <v>183</v>
      </c>
      <c r="E89" s="140"/>
      <c r="F89" s="170">
        <f>F87-F88</f>
        <v>36851</v>
      </c>
    </row>
    <row r="90" ht="12.75">
      <c r="D90" s="10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2023-01-30T12:48:30Z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