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130" tabRatio="643" activeTab="1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_xlnm.Print_Area" localSheetId="1">'F_01.01'!$B$1:$F$52</definedName>
    <definedName name="_xlnm.Print_Area" localSheetId="2">'F_01.02'!$B$1:$F$44</definedName>
    <definedName name="_xlnm.Print_Area" localSheetId="3">'F_01.03'!$B$1:$F$54</definedName>
    <definedName name="_xlnm.Print_Area" localSheetId="4">'F_02.00'!$B$1:$F$89</definedName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'F_02.00'!$D$6:$F$84</definedName>
  </definedNames>
  <calcPr fullCalcOnLoad="1"/>
</workbook>
</file>

<file path=xl/sharedStrings.xml><?xml version="1.0" encoding="utf-8"?>
<sst xmlns="http://schemas.openxmlformats.org/spreadsheetml/2006/main" count="858" uniqueCount="568">
  <si>
    <t>Балансов отчет: собствен капитал</t>
  </si>
  <si>
    <t>Движение на коректива и провизиите за кредитни загуби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</si>
  <si>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</si>
  <si>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</si>
  <si>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</si>
  <si>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</si>
  <si>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</si>
  <si>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</si>
  <si>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</si>
  <si>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</si>
  <si>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</si>
  <si>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</si>
  <si>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</si>
  <si>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</si>
  <si>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</si>
  <si>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</si>
  <si>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</si>
  <si>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</si>
  <si>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</si>
  <si>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</si>
  <si>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</si>
  <si>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</si>
  <si>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</si>
  <si>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</si>
  <si>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</si>
  <si>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</si>
  <si>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</si>
  <si>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</si>
  <si>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</si>
  <si>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</si>
  <si>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</si>
  <si>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</si>
  <si>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</si>
  <si>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</si>
  <si>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</si>
  <si>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</si>
  <si>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</si>
  <si>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</si>
  <si>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</si>
  <si>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</si>
  <si>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</si>
  <si>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</si>
  <si>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</si>
  <si>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</si>
  <si>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</si>
  <si>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</si>
  <si>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</si>
  <si>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</si>
  <si>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</si>
  <si>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</si>
  <si>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</si>
  <si>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</si>
  <si>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</si>
  <si>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</si>
  <si>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</si>
  <si>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</si>
  <si>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</si>
  <si>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</si>
  <si>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</si>
  <si>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</si>
  <si>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</si>
  <si>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</si>
  <si>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</si>
  <si>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</si>
  <si>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</si>
  <si>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</si>
  <si>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</si>
  <si>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</si>
  <si>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</si>
  <si>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</si>
  <si>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</si>
  <si>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</si>
  <si>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</si>
  <si>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</si>
  <si>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</si>
  <si>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Пари, парични салда при централни банки и други депозити на виждане</t>
  </si>
  <si>
    <t>параграф 54, буква и) от МСС 1</t>
  </si>
  <si>
    <t>Парични наличности</t>
  </si>
  <si>
    <t>Парични салда в централни банки</t>
  </si>
  <si>
    <t>Други депозити на виждане</t>
  </si>
  <si>
    <t xml:space="preserve">Финансови активи, държани за търгуване </t>
  </si>
  <si>
    <t>допълнение А от МСФО 9</t>
  </si>
  <si>
    <t>Деривати</t>
  </si>
  <si>
    <t>Капиталови инструменти</t>
  </si>
  <si>
    <t>параграф 11 от МСС 32</t>
  </si>
  <si>
    <t>Дългови ценни книжа</t>
  </si>
  <si>
    <t>Кредити и аванси</t>
  </si>
  <si>
    <t>параграф 8, буква a), подточка ii) от МСФО 7; МСФО 9.4.1.4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</si>
  <si>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</si>
  <si>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</si>
  <si>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</si>
  <si>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</si>
  <si>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</si>
  <si>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</si>
  <si>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</si>
  <si>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</si>
  <si>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</si>
  <si>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</si>
  <si>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</si>
  <si>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</si>
  <si>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</si>
  <si>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</si>
  <si>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</si>
  <si>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</si>
  <si>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</si>
  <si>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</si>
  <si>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</si>
  <si>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</si>
  <si>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</si>
  <si>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</si>
  <si>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</si>
  <si>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</si>
  <si>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</si>
  <si>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</si>
  <si>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</si>
  <si>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</si>
  <si>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</si>
  <si>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</si>
  <si>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</si>
  <si>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</si>
  <si>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</si>
  <si>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</si>
  <si>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</si>
  <si>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</si>
  <si>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</si>
  <si>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</si>
  <si>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</si>
  <si>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</si>
  <si>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</si>
  <si>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</si>
  <si>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</si>
  <si>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</si>
  <si>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</si>
  <si>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</si>
  <si>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</si>
  <si>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</si>
  <si>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</si>
  <si>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</si>
  <si>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</si>
  <si>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</si>
  <si>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</si>
  <si>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</si>
  <si>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</si>
  <si>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</si>
  <si>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</si>
  <si>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</si>
  <si>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</si>
  <si>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</si>
  <si>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</si>
  <si>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</si>
  <si>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</si>
  <si>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</si>
  <si>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</si>
  <si>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</si>
  <si>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</si>
  <si>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</si>
  <si>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</si>
  <si>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</si>
  <si>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</si>
  <si>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</si>
  <si>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</si>
  <si>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</si>
  <si>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</si>
  <si>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</si>
  <si>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</si>
  <si>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</si>
  <si>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</si>
  <si>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</si>
  <si>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</si>
  <si>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 xml:space="preserve">Конвертиране на валута </t>
  </si>
  <si>
    <t>параграф 52, буква б) от МСС 21 параграфи 32 и 38-49 от МСС 21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</si>
  <si>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</si>
  <si>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</si>
  <si>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</si>
  <si>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</si>
  <si>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</si>
  <si>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</si>
  <si>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</si>
  <si>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</si>
  <si>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</si>
  <si>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</si>
  <si>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</si>
  <si>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</si>
  <si>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</si>
  <si>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</si>
  <si>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</si>
  <si>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</si>
  <si>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</si>
  <si>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</si>
  <si>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</si>
  <si>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</si>
  <si>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</si>
  <si>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</si>
  <si>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</si>
  <si>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</si>
  <si>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</si>
  <si>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</si>
  <si>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</si>
  <si>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МСФО 9.5.7.10-11; МСФО 9.4.1.2А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</si>
  <si>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</si>
  <si>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</si>
  <si>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</si>
  <si>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</si>
  <si>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</si>
  <si>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</si>
  <si>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</si>
  <si>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</si>
  <si>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</si>
  <si>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</si>
  <si>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</si>
  <si>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</si>
  <si>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</si>
  <si>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</si>
  <si>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</si>
  <si>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Приходи от такси и комисиони</t>
  </si>
  <si>
    <t>параграф 20, буква в) от МСФО 7</t>
  </si>
  <si>
    <t>(Разходи за такси и комисиони)</t>
  </si>
  <si>
    <t>МСФО 9.4.12A; МСФО 9.5.7.10-11</t>
  </si>
  <si>
    <t>параграф 20, буква а), подточка v) от МСФО 7; МСФО 9.4.1.2; МСФО 9.5.7.2</t>
  </si>
  <si>
    <t>параграф 20, буква a), подточка v) от МСФО 7; МСФО 9.5.7.2</t>
  </si>
  <si>
    <t>16, 45</t>
  </si>
  <si>
    <t>параграфи 28 и 52, буква а) от МСС 21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</si>
  <si>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</si>
  <si>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</si>
  <si>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</si>
  <si>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</si>
  <si>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</si>
  <si>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</si>
  <si>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</si>
  <si>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</si>
  <si>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</si>
  <si>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</si>
  <si>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</si>
  <si>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</si>
  <si>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</si>
  <si>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</si>
  <si>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параграф 59, 84 от МСС 37; параграф 98, букви б), е), ж) от МСС 1</t>
  </si>
  <si>
    <t>(Поети задължения и гаранции)</t>
  </si>
  <si>
    <t>(Други провизии)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</si>
  <si>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</si>
  <si>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</si>
  <si>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</si>
  <si>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параграфи 40-43 от МСС 28</t>
  </si>
  <si>
    <t>параграф 126, букви а) и б) от МСС 36</t>
  </si>
  <si>
    <t>параграф 73, буква д), подточки v) и 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</si>
  <si>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</si>
  <si>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</si>
  <si>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</si>
  <si>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</si>
  <si>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</si>
  <si>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</si>
  <si>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</si>
  <si>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</si>
  <si>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</si>
  <si>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</si>
  <si>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</si>
  <si>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</si>
  <si>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</si>
  <si>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</si>
  <si>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</si>
  <si>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</si>
  <si>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</si>
  <si>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</si>
  <si>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</si>
  <si>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</si>
  <si>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</si>
  <si>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</si>
  <si>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</si>
  <si>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</si>
  <si>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</si>
  <si>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</si>
  <si>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</si>
  <si>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</si>
  <si>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</si>
  <si>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</si>
  <si>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</si>
  <si>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</si>
  <si>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F_01.01</t>
  </si>
  <si>
    <t>F_01.02</t>
  </si>
  <si>
    <t>F_01.03</t>
  </si>
  <si>
    <t>F_02.00</t>
  </si>
  <si>
    <t>F_04.04.1</t>
  </si>
  <si>
    <t>F_07.01</t>
  </si>
  <si>
    <t>F_12.01</t>
  </si>
  <si>
    <t>F_16.07</t>
  </si>
  <si>
    <t>F_19.00</t>
  </si>
  <si>
    <t>Хил.лв.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</si>
  <si>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</si>
  <si>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</si>
  <si>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</si>
  <si>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</si>
  <si>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</si>
  <si>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</si>
  <si>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</si>
  <si>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</si>
  <si>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</si>
  <si>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</si>
  <si>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</si>
  <si>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</si>
  <si>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</si>
  <si>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</si>
  <si>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</si>
  <si>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</si>
  <si>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</si>
  <si>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</si>
  <si>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</si>
  <si>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</si>
  <si>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</si>
  <si>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</si>
  <si>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</si>
  <si>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</si>
  <si>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</si>
  <si>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</si>
  <si>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</si>
  <si>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</si>
  <si>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</si>
  <si>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</si>
  <si>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</si>
  <si>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</si>
  <si>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</si>
  <si>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</si>
  <si>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</si>
  <si>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</si>
  <si>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</si>
  <si>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</si>
  <si>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</si>
  <si>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</si>
  <si>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</si>
  <si>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</si>
  <si>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</si>
  <si>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</si>
  <si>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</si>
  <si>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</si>
  <si>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</si>
  <si>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</si>
  <si>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</si>
  <si>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07.01</t>
  </si>
  <si>
    <t xml:space="preserve">Подлежащи на обезценка просрочени финансови активи </t>
  </si>
  <si>
    <t>F 12.01</t>
  </si>
  <si>
    <t>F 16.07</t>
  </si>
  <si>
    <t>Обезценка на нефинансови активи</t>
  </si>
  <si>
    <t>F 18.00</t>
  </si>
  <si>
    <t>F 19.00</t>
  </si>
  <si>
    <t>Преструктурирани експозиции</t>
  </si>
  <si>
    <t>Наименование на лист</t>
  </si>
  <si>
    <r>
      <t xml:space="preserve">Заменя </t>
    </r>
    <r>
      <rPr>
        <b/>
        <u val="single"/>
        <sz val="10"/>
        <rFont val="Arial"/>
        <family val="2"/>
      </rPr>
      <t>ПРИЛОЖЕНИЕ III</t>
    </r>
    <r>
      <rPr>
        <b/>
        <sz val="10"/>
        <rFont val="Arial"/>
        <family val="2"/>
      </rPr>
      <t xml:space="preserve"> - ДОКЛАДВАНЕ НА ФИНАНСОВА ИНФОРМАЦИЯ ПО МСФО</t>
    </r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</si>
  <si>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</si>
  <si>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</si>
  <si>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0010</t>
  </si>
  <si>
    <t>0020</t>
  </si>
  <si>
    <t>0030</t>
  </si>
  <si>
    <t>0040</t>
  </si>
  <si>
    <t>0050</t>
  </si>
  <si>
    <t>0060</t>
  </si>
  <si>
    <t>0070</t>
  </si>
  <si>
    <t>0080</t>
  </si>
  <si>
    <t>част 2, параграф 48, буква и) от приложение V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</si>
  <si>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</si>
  <si>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</si>
  <si>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</si>
  <si>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</si>
  <si>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</si>
  <si>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</si>
  <si>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</si>
  <si>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</si>
  <si>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</si>
  <si>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</si>
  <si>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</si>
  <si>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</si>
  <si>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</si>
  <si>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</si>
  <si>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</si>
  <si>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</si>
  <si>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</si>
  <si>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</si>
  <si>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</si>
  <si>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</si>
  <si>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</si>
  <si>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</si>
  <si>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</si>
  <si>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</si>
  <si>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</si>
  <si>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</si>
  <si>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Информация за обслужваните и необслужваните експозиции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</si>
  <si>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</si>
  <si>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</si>
  <si>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</si>
  <si>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</si>
  <si>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</si>
  <si>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</si>
  <si>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</si>
  <si>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</si>
  <si>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</si>
  <si>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</si>
  <si>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</si>
  <si>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</si>
  <si>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</si>
  <si>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</si>
  <si>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</si>
  <si>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</si>
  <si>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</si>
  <si>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</si>
  <si>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приложение V, част 2.56</t>
  </si>
  <si>
    <t>част 2, параграф 48и от приложение V</t>
  </si>
  <si>
    <t xml:space="preserve">Нетни печалби или (-) загуби от преустановяване признаването на инвестиции в дъщерни, съвместни и асоциирани предприятия </t>
  </si>
  <si>
    <t>0096</t>
  </si>
  <si>
    <t>0097</t>
  </si>
  <si>
    <t>0098</t>
  </si>
  <si>
    <t>0099</t>
  </si>
  <si>
    <t>0141</t>
  </si>
  <si>
    <t>0142</t>
  </si>
  <si>
    <t>0143</t>
  </si>
  <si>
    <t>0144</t>
  </si>
  <si>
    <t>0181</t>
  </si>
  <si>
    <t>0182</t>
  </si>
  <si>
    <t>0183</t>
  </si>
  <si>
    <t>0350</t>
  </si>
  <si>
    <t>0360</t>
  </si>
  <si>
    <t>0370</t>
  </si>
  <si>
    <t>0380</t>
  </si>
  <si>
    <t>0095</t>
  </si>
  <si>
    <t>0122</t>
  </si>
  <si>
    <t>0124</t>
  </si>
  <si>
    <t>0128</t>
  </si>
  <si>
    <t>0155</t>
  </si>
  <si>
    <t>0165</t>
  </si>
  <si>
    <t>0025</t>
  </si>
  <si>
    <t>0041</t>
  </si>
  <si>
    <t>0051</t>
  </si>
  <si>
    <t>0085</t>
  </si>
  <si>
    <t>0145</t>
  </si>
  <si>
    <t>0175</t>
  </si>
  <si>
    <t>0191</t>
  </si>
  <si>
    <t>0192</t>
  </si>
  <si>
    <t>0231</t>
  </si>
  <si>
    <t>0241</t>
  </si>
  <si>
    <t>0287</t>
  </si>
  <si>
    <t>0355</t>
  </si>
  <si>
    <t>0385</t>
  </si>
  <si>
    <t>0390</t>
  </si>
  <si>
    <t>0400</t>
  </si>
  <si>
    <t>0410</t>
  </si>
  <si>
    <t>0420</t>
  </si>
  <si>
    <t>0425</t>
  </si>
  <si>
    <t>0426</t>
  </si>
  <si>
    <t>0427</t>
  </si>
  <si>
    <t>0430</t>
  </si>
  <si>
    <t>0435</t>
  </si>
  <si>
    <t>0440</t>
  </si>
  <si>
    <t>0450</t>
  </si>
  <si>
    <t>0460</t>
  </si>
  <si>
    <t>0481</t>
  </si>
  <si>
    <t>0491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</si>
  <si>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</si>
  <si>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</si>
  <si>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</si>
  <si>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</si>
  <si>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</si>
  <si>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</si>
  <si>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</si>
  <si>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</si>
  <si>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</si>
  <si>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</si>
  <si>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</si>
  <si>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</si>
  <si>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</si>
  <si>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</si>
  <si>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</si>
  <si>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</si>
  <si>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</si>
  <si>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</si>
  <si>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</si>
  <si>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ver3.0</t>
  </si>
  <si>
    <t>c0010</t>
  </si>
  <si>
    <t>r0025</t>
  </si>
  <si>
    <t>r0041</t>
  </si>
  <si>
    <t>r0051</t>
  </si>
  <si>
    <t>r0085</t>
  </si>
  <si>
    <t>r0095</t>
  </si>
  <si>
    <t>r0096</t>
  </si>
  <si>
    <t>r0097</t>
  </si>
  <si>
    <t>r0098</t>
  </si>
  <si>
    <t>r0099</t>
  </si>
  <si>
    <t>r0160</t>
  </si>
  <si>
    <t>r0170</t>
  </si>
  <si>
    <t>r0180</t>
  </si>
  <si>
    <t>r0190</t>
  </si>
  <si>
    <t>r0145</t>
  </si>
  <si>
    <t>r0175</t>
  </si>
  <si>
    <t>r0191</t>
  </si>
  <si>
    <t>r0192</t>
  </si>
  <si>
    <t>r0122</t>
  </si>
  <si>
    <t>r0124</t>
  </si>
  <si>
    <t>r0128</t>
  </si>
  <si>
    <t>r0155</t>
  </si>
  <si>
    <t>r0165</t>
  </si>
  <si>
    <t>r0141</t>
  </si>
  <si>
    <t>r0142</t>
  </si>
  <si>
    <t>r0143</t>
  </si>
  <si>
    <t>r0144</t>
  </si>
  <si>
    <t>r0181</t>
  </si>
  <si>
    <t>r0182</t>
  </si>
  <si>
    <t>r0183</t>
  </si>
  <si>
    <t>r0200</t>
  </si>
  <si>
    <t>r0210</t>
  </si>
  <si>
    <t>r0220</t>
  </si>
  <si>
    <t>r0230</t>
  </si>
  <si>
    <t>r0231</t>
  </si>
  <si>
    <t>r0241</t>
  </si>
  <si>
    <t>r0270</t>
  </si>
  <si>
    <t>r0280</t>
  </si>
  <si>
    <t>r0290</t>
  </si>
  <si>
    <t>r0260</t>
  </si>
  <si>
    <t>r0287</t>
  </si>
  <si>
    <t>r0240</t>
  </si>
  <si>
    <t>r0250</t>
  </si>
  <si>
    <t>r0300</t>
  </si>
  <si>
    <t>r0310</t>
  </si>
  <si>
    <t>r0320</t>
  </si>
  <si>
    <t>r0330</t>
  </si>
  <si>
    <t>r0340</t>
  </si>
  <si>
    <t>r0350</t>
  </si>
  <si>
    <t>r0360</t>
  </si>
  <si>
    <t>r0355</t>
  </si>
  <si>
    <t>r0370</t>
  </si>
  <si>
    <t>r0380</t>
  </si>
  <si>
    <t>r0385</t>
  </si>
  <si>
    <t>r0390</t>
  </si>
  <si>
    <t>r0400</t>
  </si>
  <si>
    <t>r0410</t>
  </si>
  <si>
    <t>r0420</t>
  </si>
  <si>
    <t>r0425</t>
  </si>
  <si>
    <t>r0426</t>
  </si>
  <si>
    <t>r0427</t>
  </si>
  <si>
    <t>r0430</t>
  </si>
  <si>
    <t>r0435</t>
  </si>
  <si>
    <t>r0440</t>
  </si>
  <si>
    <t>r0450</t>
  </si>
  <si>
    <t>r0460</t>
  </si>
  <si>
    <t>r0481</t>
  </si>
  <si>
    <t>r0491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</si>
  <si>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</si>
  <si>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</si>
  <si>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</si>
  <si>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</si>
  <si>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</si>
  <si>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</si>
  <si>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</si>
  <si>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</si>
  <si>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</si>
  <si>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</si>
  <si>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</si>
  <si>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</si>
  <si>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</si>
  <si>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</si>
  <si>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</si>
  <si>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</si>
  <si>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</si>
  <si>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</si>
  <si>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</si>
  <si>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Нетни печалби или (-) загуби от преустановяване признаването на финансови активи и пасиви, които не се отчитат по справедлива стойност в печалбата или загубата</t>
  </si>
  <si>
    <t xml:space="preserve">Нетни печалби или (-) загуби от преустановяване признаването на нефинансови активи </t>
  </si>
  <si>
    <t>F14:F89</t>
  </si>
  <si>
    <t>CECB9790</t>
  </si>
  <si>
    <t>Централна кооперативна банка АД</t>
  </si>
  <si>
    <t>индивидуална</t>
  </si>
  <si>
    <t>параграф 71 от МСС 37</t>
  </si>
  <si>
    <t>F_18.00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</si>
</sst>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.00_-;\-* #,##0.00_-;_-* \-??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55"/>
      <name val="Arial"/>
      <family val="2"/>
    </font>
    <font>
      <b/>
      <sz val="8"/>
      <color indexed="55"/>
      <name val="Arial"/>
      <family val="2"/>
    </font>
    <font>
      <sz val="9"/>
      <color indexed="55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rgb="FF9C57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 tint="-0.24997000396251678"/>
      <name val="Arial"/>
      <family val="2"/>
    </font>
    <font>
      <i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b/>
      <sz val="10"/>
      <color theme="4" tint="-0.49996998906135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1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>
      <alignment/>
      <protection/>
    </xf>
  </cellStyleXfs>
  <cellXfs count="2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201" applyFont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1" fillId="27" borderId="0" xfId="0" applyFont="1" applyFill="1" applyBorder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7" xfId="201" applyFont="1" applyFill="1" applyBorder="1" applyAlignment="1">
      <alignment horizontal="center" vertical="center" wrapText="1"/>
      <protection/>
    </xf>
    <xf numFmtId="0" fontId="41" fillId="27" borderId="19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1" fillId="27" borderId="7" xfId="201" applyFont="1" applyFill="1" applyBorder="1" applyAlignment="1">
      <alignment vertical="center"/>
      <protection/>
    </xf>
    <xf numFmtId="0" fontId="41" fillId="27" borderId="7" xfId="201" applyFont="1" applyFill="1" applyBorder="1">
      <alignment/>
      <protection/>
    </xf>
    <xf numFmtId="0" fontId="0" fillId="0" borderId="20" xfId="201" applyFont="1" applyBorder="1" applyAlignment="1">
      <alignment horizontal="center" vertical="center"/>
      <protection/>
    </xf>
    <xf numFmtId="0" fontId="41" fillId="0" borderId="17" xfId="201" applyFont="1" applyBorder="1" applyAlignment="1">
      <alignment horizontal="left" vertical="center"/>
      <protection/>
    </xf>
    <xf numFmtId="0" fontId="0" fillId="0" borderId="17" xfId="201" applyFont="1" applyBorder="1" applyAlignment="1">
      <alignment horizontal="center" vertical="center"/>
      <protection/>
    </xf>
    <xf numFmtId="0" fontId="0" fillId="0" borderId="17" xfId="201" applyFont="1" applyBorder="1" applyAlignment="1">
      <alignment horizontal="left" vertical="center"/>
      <protection/>
    </xf>
    <xf numFmtId="0" fontId="0" fillId="0" borderId="17" xfId="201" applyFont="1" applyFill="1" applyBorder="1" applyAlignment="1">
      <alignment horizontal="center" vertical="center"/>
      <protection/>
    </xf>
    <xf numFmtId="0" fontId="0" fillId="0" borderId="17" xfId="201" applyFont="1" applyFill="1" applyBorder="1" applyAlignment="1">
      <alignment horizontal="left" vertical="center" wrapText="1"/>
      <protection/>
    </xf>
    <xf numFmtId="0" fontId="0" fillId="0" borderId="21" xfId="201" applyFont="1" applyFill="1" applyBorder="1" applyAlignment="1">
      <alignment horizontal="left" vertical="center"/>
      <protection/>
    </xf>
    <xf numFmtId="0" fontId="0" fillId="0" borderId="17" xfId="201" applyFont="1" applyFill="1" applyBorder="1" applyAlignment="1">
      <alignment horizontal="left" vertical="center"/>
      <protection/>
    </xf>
    <xf numFmtId="0" fontId="0" fillId="0" borderId="21" xfId="201" applyFont="1" applyBorder="1" applyAlignment="1">
      <alignment horizontal="left" vertical="center"/>
      <protection/>
    </xf>
    <xf numFmtId="0" fontId="0" fillId="0" borderId="0" xfId="201" applyFont="1" applyBorder="1" applyAlignment="1">
      <alignment horizontal="left" vertical="center"/>
      <protection/>
    </xf>
    <xf numFmtId="0" fontId="0" fillId="27" borderId="7" xfId="201" applyFont="1" applyFill="1" applyBorder="1" applyAlignment="1">
      <alignment horizontal="center" vertical="center"/>
      <protection/>
    </xf>
    <xf numFmtId="0" fontId="41" fillId="0" borderId="0" xfId="201" applyFont="1" applyBorder="1" applyAlignment="1">
      <alignment horizontal="left" vertical="center"/>
      <protection/>
    </xf>
    <xf numFmtId="0" fontId="0" fillId="0" borderId="18" xfId="201" applyFont="1" applyFill="1" applyBorder="1" applyAlignment="1">
      <alignment horizontal="center" vertical="center"/>
      <protection/>
    </xf>
    <xf numFmtId="0" fontId="41" fillId="0" borderId="19" xfId="201" applyFont="1" applyFill="1" applyBorder="1" applyAlignment="1">
      <alignment horizontal="left" vertical="center"/>
      <protection/>
    </xf>
    <xf numFmtId="0" fontId="41" fillId="27" borderId="7" xfId="202" applyFont="1" applyFill="1" applyBorder="1" applyAlignment="1">
      <alignment horizontal="center" vertical="center" wrapText="1"/>
      <protection/>
    </xf>
    <xf numFmtId="0" fontId="0" fillId="0" borderId="0" xfId="201" applyFont="1" applyBorder="1" applyAlignment="1">
      <alignment horizontal="center" vertical="center"/>
      <protection/>
    </xf>
    <xf numFmtId="0" fontId="41" fillId="0" borderId="0" xfId="201" applyFont="1" applyBorder="1" applyAlignment="1">
      <alignment horizontal="center" vertical="center"/>
      <protection/>
    </xf>
    <xf numFmtId="0" fontId="0" fillId="0" borderId="22" xfId="201" applyFont="1" applyBorder="1" applyAlignment="1">
      <alignment horizontal="left" vertical="center"/>
      <protection/>
    </xf>
    <xf numFmtId="0" fontId="43" fillId="27" borderId="20" xfId="0" applyFont="1" applyFill="1" applyBorder="1" applyAlignment="1">
      <alignment horizontal="center" wrapText="1"/>
    </xf>
    <xf numFmtId="0" fontId="67" fillId="26" borderId="0" xfId="159" applyFont="1" applyFill="1" applyBorder="1" applyAlignment="1">
      <alignment/>
    </xf>
    <xf numFmtId="0" fontId="68" fillId="0" borderId="0" xfId="201" applyFont="1" applyBorder="1" applyAlignment="1">
      <alignment horizontal="left" vertical="center"/>
      <protection/>
    </xf>
    <xf numFmtId="0" fontId="51" fillId="28" borderId="13" xfId="0" applyFont="1" applyFill="1" applyBorder="1" applyAlignment="1">
      <alignment wrapText="1"/>
    </xf>
    <xf numFmtId="0" fontId="52" fillId="29" borderId="13" xfId="0" applyFont="1" applyFill="1" applyBorder="1" applyAlignment="1">
      <alignment horizontal="left"/>
    </xf>
    <xf numFmtId="0" fontId="32" fillId="28" borderId="13" xfId="0" applyFont="1" applyFill="1" applyBorder="1" applyAlignment="1">
      <alignment horizontal="left"/>
    </xf>
    <xf numFmtId="0" fontId="32" fillId="0" borderId="0" xfId="201" applyFont="1" applyBorder="1" applyAlignment="1">
      <alignment horizontal="left" vertical="center"/>
      <protection/>
    </xf>
    <xf numFmtId="14" fontId="52" fillId="29" borderId="13" xfId="0" applyNumberFormat="1" applyFont="1" applyFill="1" applyBorder="1" applyAlignment="1">
      <alignment horizontal="left"/>
    </xf>
    <xf numFmtId="49" fontId="32" fillId="28" borderId="0" xfId="226" applyNumberFormat="1" applyFont="1" applyFill="1" applyBorder="1" applyAlignment="1">
      <alignment horizontal="center" vertical="center"/>
      <protection/>
    </xf>
    <xf numFmtId="49" fontId="52" fillId="29" borderId="13" xfId="0" applyNumberFormat="1" applyFont="1" applyFill="1" applyBorder="1" applyAlignment="1">
      <alignment horizontal="left"/>
    </xf>
    <xf numFmtId="0" fontId="32" fillId="28" borderId="23" xfId="247" applyFont="1" applyFill="1" applyBorder="1" applyAlignment="1">
      <alignment horizontal="left" vertical="top" wrapText="1"/>
      <protection/>
    </xf>
    <xf numFmtId="0" fontId="32" fillId="28" borderId="23" xfId="247" applyFont="1" applyFill="1" applyBorder="1" applyAlignment="1">
      <alignment horizontal="left" vertical="top"/>
      <protection/>
    </xf>
    <xf numFmtId="0" fontId="32" fillId="28" borderId="0" xfId="247" applyFont="1" applyFill="1" applyAlignment="1">
      <alignment horizontal="left" vertical="top"/>
      <protection/>
    </xf>
    <xf numFmtId="0" fontId="32" fillId="0" borderId="0" xfId="0" applyFont="1" applyAlignment="1">
      <alignment/>
    </xf>
    <xf numFmtId="0" fontId="51" fillId="28" borderId="13" xfId="0" applyFont="1" applyFill="1" applyBorder="1" applyAlignment="1">
      <alignment horizontal="right" wrapText="1"/>
    </xf>
    <xf numFmtId="0" fontId="51" fillId="28" borderId="13" xfId="0" applyFont="1" applyFill="1" applyBorder="1" applyAlignment="1">
      <alignment horizontal="left"/>
    </xf>
    <xf numFmtId="0" fontId="51" fillId="28" borderId="13" xfId="0" applyFont="1" applyFill="1" applyBorder="1" applyAlignment="1">
      <alignment horizontal="left" wrapText="1"/>
    </xf>
    <xf numFmtId="0" fontId="32" fillId="0" borderId="0" xfId="201" applyFont="1">
      <alignment/>
      <protection/>
    </xf>
    <xf numFmtId="0" fontId="32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32" fillId="0" borderId="0" xfId="0" applyFont="1" applyAlignment="1">
      <alignment horizontal="center"/>
    </xf>
    <xf numFmtId="0" fontId="53" fillId="28" borderId="13" xfId="0" applyFont="1" applyFill="1" applyBorder="1" applyAlignment="1">
      <alignment wrapText="1"/>
    </xf>
    <xf numFmtId="0" fontId="54" fillId="28" borderId="23" xfId="247" applyFont="1" applyFill="1" applyBorder="1" applyAlignment="1">
      <alignment horizontal="left" vertical="top" wrapText="1"/>
      <protection/>
    </xf>
    <xf numFmtId="0" fontId="41" fillId="27" borderId="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2" fillId="0" borderId="2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26" xfId="0" applyFont="1" applyFill="1" applyBorder="1" applyAlignment="1">
      <alignment horizontal="center" vertical="center" wrapText="1"/>
    </xf>
    <xf numFmtId="0" fontId="41" fillId="27" borderId="14" xfId="0" applyFont="1" applyFill="1" applyBorder="1" applyAlignment="1">
      <alignment horizontal="left" vertical="center" wrapText="1"/>
    </xf>
    <xf numFmtId="0" fontId="41" fillId="27" borderId="22" xfId="0" applyFont="1" applyFill="1" applyBorder="1" applyAlignment="1">
      <alignment horizontal="left" vertical="center" wrapText="1"/>
    </xf>
    <xf numFmtId="0" fontId="41" fillId="27" borderId="20" xfId="0" applyFont="1" applyFill="1" applyBorder="1" applyAlignment="1">
      <alignment horizontal="center" vertical="center" wrapText="1"/>
    </xf>
    <xf numFmtId="0" fontId="42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1" fillId="28" borderId="27" xfId="0" applyFont="1" applyFill="1" applyBorder="1" applyAlignment="1">
      <alignment horizontal="left" vertical="center" wrapText="1"/>
    </xf>
    <xf numFmtId="0" fontId="4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 indent="1"/>
    </xf>
    <xf numFmtId="0" fontId="42" fillId="0" borderId="28" xfId="0" applyFont="1" applyFill="1" applyBorder="1" applyAlignment="1">
      <alignment horizontal="left" vertical="center" wrapText="1"/>
    </xf>
    <xf numFmtId="0" fontId="0" fillId="28" borderId="29" xfId="0" applyFont="1" applyFill="1" applyBorder="1" applyAlignment="1">
      <alignment horizontal="left" vertical="center" wrapText="1" indent="1"/>
    </xf>
    <xf numFmtId="0" fontId="42" fillId="0" borderId="24" xfId="0" applyFont="1" applyFill="1" applyBorder="1" applyAlignment="1">
      <alignment horizontal="left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28" borderId="29" xfId="0" applyFont="1" applyFill="1" applyBorder="1" applyAlignment="1">
      <alignment horizontal="center" vertical="center" wrapText="1"/>
    </xf>
    <xf numFmtId="0" fontId="41" fillId="28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28" borderId="24" xfId="0" applyFont="1" applyFill="1" applyBorder="1" applyAlignment="1">
      <alignment horizontal="left" vertical="center" wrapText="1" indent="1"/>
    </xf>
    <xf numFmtId="0" fontId="41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 indent="1"/>
    </xf>
    <xf numFmtId="0" fontId="0" fillId="28" borderId="24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1" fillId="28" borderId="29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vertical="center" wrapText="1"/>
    </xf>
    <xf numFmtId="0" fontId="42" fillId="0" borderId="27" xfId="0" applyFont="1" applyFill="1" applyBorder="1" applyAlignment="1">
      <alignment vertical="center" wrapText="1"/>
    </xf>
    <xf numFmtId="0" fontId="42" fillId="0" borderId="30" xfId="0" applyFont="1" applyFill="1" applyBorder="1" applyAlignment="1">
      <alignment vertical="center" wrapText="1"/>
    </xf>
    <xf numFmtId="0" fontId="42" fillId="0" borderId="28" xfId="0" applyFont="1" applyFill="1" applyBorder="1" applyAlignment="1">
      <alignment vertical="center" wrapText="1"/>
    </xf>
    <xf numFmtId="0" fontId="42" fillId="0" borderId="29" xfId="0" applyFont="1" applyFill="1" applyBorder="1" applyAlignment="1">
      <alignment vertical="center" wrapText="1"/>
    </xf>
    <xf numFmtId="0" fontId="42" fillId="0" borderId="24" xfId="201" applyFont="1" applyFill="1" applyBorder="1" applyAlignment="1">
      <alignment horizontal="left" vertical="center" wrapText="1"/>
      <protection/>
    </xf>
    <xf numFmtId="0" fontId="42" fillId="0" borderId="30" xfId="0" applyFont="1" applyFill="1" applyBorder="1" applyAlignment="1">
      <alignment horizontal="left" vertical="center" wrapText="1"/>
    </xf>
    <xf numFmtId="0" fontId="41" fillId="28" borderId="24" xfId="0" applyFont="1" applyFill="1" applyBorder="1" applyAlignment="1">
      <alignment vertical="center" wrapText="1"/>
    </xf>
    <xf numFmtId="0" fontId="41" fillId="28" borderId="28" xfId="0" applyFont="1" applyFill="1" applyBorder="1" applyAlignment="1">
      <alignment horizontal="left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0" fillId="0" borderId="24" xfId="0" applyFont="1" applyBorder="1" applyAlignment="1">
      <alignment horizontal="left" vertical="center" wrapText="1" indent="1"/>
    </xf>
    <xf numFmtId="0" fontId="41" fillId="0" borderId="24" xfId="0" applyFont="1" applyBorder="1" applyAlignment="1">
      <alignment horizontal="left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2" fillId="28" borderId="24" xfId="0" applyFont="1" applyFill="1" applyBorder="1" applyAlignment="1">
      <alignment horizontal="left" vertical="center" wrapText="1" indent="2"/>
    </xf>
    <xf numFmtId="0" fontId="41" fillId="0" borderId="24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4" xfId="0" applyFont="1" applyFill="1" applyBorder="1" applyAlignment="1">
      <alignment horizontal="left" vertical="center" wrapText="1" indent="2"/>
    </xf>
    <xf numFmtId="0" fontId="41" fillId="0" borderId="27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justify" vertical="center" wrapText="1"/>
    </xf>
    <xf numFmtId="0" fontId="0" fillId="28" borderId="24" xfId="0" applyFont="1" applyFill="1" applyBorder="1" applyAlignment="1">
      <alignment horizontal="left" vertical="center" wrapText="1"/>
    </xf>
    <xf numFmtId="0" fontId="41" fillId="0" borderId="29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28" xfId="0" applyFont="1" applyFill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0" fontId="41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42" fillId="0" borderId="28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left" vertical="center" wrapText="1" indent="4"/>
    </xf>
    <xf numFmtId="0" fontId="0" fillId="28" borderId="2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29" xfId="0" applyFont="1" applyBorder="1" applyAlignment="1">
      <alignment horizontal="left" vertical="center" wrapText="1" indent="1"/>
    </xf>
    <xf numFmtId="0" fontId="41" fillId="0" borderId="29" xfId="0" applyFont="1" applyBorder="1" applyAlignment="1">
      <alignment horizontal="left" vertical="center" wrapText="1"/>
    </xf>
    <xf numFmtId="0" fontId="69" fillId="0" borderId="0" xfId="0" applyFont="1" applyAlignment="1">
      <alignment shrinkToFit="1"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Border="1" applyAlignment="1">
      <alignment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2" fillId="26" borderId="0" xfId="199" applyFont="1" applyFill="1" applyBorder="1" applyAlignment="1">
      <alignment vertical="center"/>
      <protection/>
    </xf>
    <xf numFmtId="0" fontId="71" fillId="26" borderId="0" xfId="159" applyFont="1" applyFill="1" applyBorder="1" applyAlignment="1">
      <alignment/>
    </xf>
    <xf numFmtId="0" fontId="69" fillId="26" borderId="0" xfId="201" applyFont="1" applyFill="1" applyBorder="1" applyAlignment="1">
      <alignment vertical="center"/>
      <protection/>
    </xf>
    <xf numFmtId="0" fontId="70" fillId="0" borderId="0" xfId="0" applyFont="1" applyAlignment="1">
      <alignment/>
    </xf>
    <xf numFmtId="3" fontId="41" fillId="0" borderId="28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28" borderId="28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41" fillId="0" borderId="24" xfId="0" applyNumberFormat="1" applyFont="1" applyFill="1" applyBorder="1" applyAlignment="1">
      <alignment/>
    </xf>
    <xf numFmtId="3" fontId="73" fillId="0" borderId="28" xfId="0" applyNumberFormat="1" applyFont="1" applyFill="1" applyBorder="1" applyAlignment="1">
      <alignment/>
    </xf>
    <xf numFmtId="3" fontId="41" fillId="0" borderId="27" xfId="0" applyNumberFormat="1" applyFont="1" applyFill="1" applyBorder="1" applyAlignment="1">
      <alignment/>
    </xf>
    <xf numFmtId="3" fontId="41" fillId="28" borderId="30" xfId="0" applyNumberFormat="1" applyFont="1" applyFill="1" applyBorder="1" applyAlignment="1">
      <alignment/>
    </xf>
    <xf numFmtId="3" fontId="0" fillId="28" borderId="24" xfId="0" applyNumberFormat="1" applyFont="1" applyFill="1" applyBorder="1" applyAlignment="1">
      <alignment/>
    </xf>
    <xf numFmtId="3" fontId="0" fillId="28" borderId="3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0" fontId="0" fillId="27" borderId="1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22" xfId="0" applyFont="1" applyFill="1" applyBorder="1" applyAlignment="1">
      <alignment horizontal="left" vertical="center" wrapText="1"/>
    </xf>
    <xf numFmtId="0" fontId="32" fillId="0" borderId="0" xfId="0" applyFont="1" applyAlignment="1">
      <alignment shrinkToFit="1"/>
    </xf>
    <xf numFmtId="0" fontId="54" fillId="26" borderId="0" xfId="199" applyFont="1" applyFill="1" applyBorder="1" applyAlignment="1">
      <alignment vertical="center"/>
      <protection/>
    </xf>
    <xf numFmtId="0" fontId="59" fillId="26" borderId="0" xfId="159" applyFont="1" applyFill="1" applyBorder="1" applyAlignment="1">
      <alignment/>
    </xf>
    <xf numFmtId="0" fontId="6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47" fillId="0" borderId="24" xfId="0" applyFont="1" applyFill="1" applyBorder="1" applyAlignment="1">
      <alignment horizontal="center" vertical="center" wrapText="1"/>
    </xf>
    <xf numFmtId="0" fontId="41" fillId="28" borderId="24" xfId="0" applyFont="1" applyFill="1" applyBorder="1" applyAlignment="1">
      <alignment horizontal="justify" vertical="center" wrapText="1"/>
    </xf>
    <xf numFmtId="0" fontId="41" fillId="27" borderId="8" xfId="201" applyFont="1" applyFill="1" applyBorder="1" applyAlignment="1">
      <alignment horizontal="center" vertical="center"/>
      <protection/>
    </xf>
    <xf numFmtId="0" fontId="41" fillId="27" borderId="23" xfId="201" applyFont="1" applyFill="1" applyBorder="1" applyAlignment="1">
      <alignment horizontal="center" vertical="center"/>
      <protection/>
    </xf>
    <xf numFmtId="0" fontId="41" fillId="27" borderId="26" xfId="20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2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1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2" xfId="199"/>
    <cellStyle name="Normal 2 2" xfId="200"/>
    <cellStyle name="Normal 2 2 2" xfId="201"/>
    <cellStyle name="Normal 2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 5 2 2" xfId="208"/>
    <cellStyle name="Normal 2 5 2 2 2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 5" xfId="216"/>
    <cellStyle name="Normal 3_~1520012" xfId="217"/>
    <cellStyle name="Normal 4" xfId="218"/>
    <cellStyle name="Normal 4 2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 9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  <cellStyle name="Нормален 2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24"/>
  <sheetViews>
    <sheetView showGridLines="0" view="pageBreakPreview" zoomScaleSheetLayoutView="100" zoomScalePageLayoutView="0" workbookViewId="0" topLeftCell="A1">
      <selection activeCell="C20" sqref="C20"/>
    </sheetView>
  </sheetViews>
  <sheetFormatPr defaultColWidth="5.140625" defaultRowHeight="18" customHeight="1"/>
  <cols>
    <col min="1" max="1" width="1.421875" style="42" customWidth="1"/>
    <col min="2" max="2" width="12.140625" style="42" customWidth="1"/>
    <col min="3" max="3" width="12.57421875" style="48" customWidth="1"/>
    <col min="4" max="4" width="132.00390625" style="42" customWidth="1"/>
    <col min="5" max="5" width="11.7109375" style="42" customWidth="1"/>
    <col min="6" max="16384" width="5.140625" style="42" customWidth="1"/>
  </cols>
  <sheetData>
    <row r="1" spans="2:4" s="53" customFormat="1" ht="18" customHeight="1">
      <c r="B1" s="175" t="s">
        <v>472</v>
      </c>
      <c r="C1" s="52"/>
      <c r="D1" s="52"/>
    </row>
    <row r="2" spans="2:4" s="57" customFormat="1" ht="11.25">
      <c r="B2" s="54" t="s">
        <v>63</v>
      </c>
      <c r="C2" s="55" t="s">
        <v>563</v>
      </c>
      <c r="D2" s="56" t="s">
        <v>564</v>
      </c>
    </row>
    <row r="3" spans="2:4" s="57" customFormat="1" ht="22.5">
      <c r="B3" s="54" t="s">
        <v>64</v>
      </c>
      <c r="C3" s="58">
        <v>44561</v>
      </c>
      <c r="D3" s="59"/>
    </row>
    <row r="4" spans="2:4" s="57" customFormat="1" ht="22.5">
      <c r="B4" s="54" t="s">
        <v>65</v>
      </c>
      <c r="C4" s="60" t="s">
        <v>565</v>
      </c>
      <c r="D4" s="78"/>
    </row>
    <row r="5" spans="2:4" s="57" customFormat="1" ht="22.5">
      <c r="B5" s="61" t="s">
        <v>66</v>
      </c>
      <c r="C5" s="62" t="s">
        <v>67</v>
      </c>
      <c r="D5" s="63"/>
    </row>
    <row r="6" ht="6.75" customHeight="1"/>
    <row r="7" spans="2:3" s="44" customFormat="1" ht="17.25" customHeight="1">
      <c r="B7" s="44" t="s">
        <v>345</v>
      </c>
      <c r="C7" s="49"/>
    </row>
    <row r="8" ht="6.75" customHeight="1"/>
    <row r="9" spans="2:5" ht="18" customHeight="1">
      <c r="B9" s="206" t="s">
        <v>317</v>
      </c>
      <c r="C9" s="207"/>
      <c r="D9" s="208"/>
      <c r="E9" s="50"/>
    </row>
    <row r="10" spans="2:5" ht="40.5" customHeight="1">
      <c r="B10" s="25" t="s">
        <v>318</v>
      </c>
      <c r="C10" s="25" t="s">
        <v>319</v>
      </c>
      <c r="D10" s="31" t="s">
        <v>320</v>
      </c>
      <c r="E10" s="47" t="s">
        <v>344</v>
      </c>
    </row>
    <row r="11" spans="2:5" ht="12.75">
      <c r="B11" s="43"/>
      <c r="C11" s="43"/>
      <c r="D11" s="32" t="s">
        <v>321</v>
      </c>
      <c r="E11" s="43"/>
    </row>
    <row r="12" spans="2:5" ht="12.75">
      <c r="B12" s="33"/>
      <c r="C12" s="33"/>
      <c r="D12" s="34" t="s">
        <v>322</v>
      </c>
      <c r="E12" s="33"/>
    </row>
    <row r="13" spans="2:5" ht="12.75">
      <c r="B13" s="35" t="s">
        <v>323</v>
      </c>
      <c r="C13" s="35" t="s">
        <v>324</v>
      </c>
      <c r="D13" s="36" t="s">
        <v>325</v>
      </c>
      <c r="E13" s="35" t="s">
        <v>277</v>
      </c>
    </row>
    <row r="14" spans="2:5" ht="12.75">
      <c r="B14" s="35" t="s">
        <v>326</v>
      </c>
      <c r="C14" s="35" t="s">
        <v>327</v>
      </c>
      <c r="D14" s="36" t="s">
        <v>328</v>
      </c>
      <c r="E14" s="35" t="s">
        <v>278</v>
      </c>
    </row>
    <row r="15" spans="2:5" ht="12.75">
      <c r="B15" s="35" t="s">
        <v>329</v>
      </c>
      <c r="C15" s="35" t="s">
        <v>330</v>
      </c>
      <c r="D15" s="36" t="s">
        <v>0</v>
      </c>
      <c r="E15" s="35" t="s">
        <v>279</v>
      </c>
    </row>
    <row r="16" spans="2:5" ht="12.75">
      <c r="B16" s="35">
        <v>2</v>
      </c>
      <c r="C16" s="35" t="s">
        <v>331</v>
      </c>
      <c r="D16" s="34" t="s">
        <v>332</v>
      </c>
      <c r="E16" s="35" t="s">
        <v>280</v>
      </c>
    </row>
    <row r="17" spans="2:5" ht="12.75">
      <c r="B17" s="37" t="s">
        <v>333</v>
      </c>
      <c r="C17" s="37" t="s">
        <v>334</v>
      </c>
      <c r="D17" s="38" t="s">
        <v>335</v>
      </c>
      <c r="E17" s="37" t="s">
        <v>281</v>
      </c>
    </row>
    <row r="18" spans="2:5" ht="12.75">
      <c r="B18" s="35">
        <v>7.1</v>
      </c>
      <c r="C18" s="37" t="s">
        <v>336</v>
      </c>
      <c r="D18" s="40" t="s">
        <v>337</v>
      </c>
      <c r="E18" s="37" t="s">
        <v>282</v>
      </c>
    </row>
    <row r="19" spans="2:5" ht="12.75">
      <c r="B19" s="35"/>
      <c r="C19" s="42"/>
      <c r="D19" s="34" t="s">
        <v>1</v>
      </c>
      <c r="E19" s="41"/>
    </row>
    <row r="20" spans="2:5" ht="12.75">
      <c r="B20" s="35">
        <v>12.1</v>
      </c>
      <c r="C20" s="37" t="s">
        <v>338</v>
      </c>
      <c r="D20" s="39" t="s">
        <v>1</v>
      </c>
      <c r="E20" s="37" t="s">
        <v>283</v>
      </c>
    </row>
    <row r="21" spans="2:5" ht="12.75">
      <c r="B21" s="35">
        <v>16.7</v>
      </c>
      <c r="C21" s="35" t="s">
        <v>339</v>
      </c>
      <c r="D21" s="40" t="s">
        <v>340</v>
      </c>
      <c r="E21" s="35" t="s">
        <v>284</v>
      </c>
    </row>
    <row r="22" spans="2:5" ht="12.75">
      <c r="B22" s="35">
        <v>18</v>
      </c>
      <c r="C22" s="35" t="s">
        <v>341</v>
      </c>
      <c r="D22" s="40" t="s">
        <v>383</v>
      </c>
      <c r="E22" s="35" t="s">
        <v>567</v>
      </c>
    </row>
    <row r="23" spans="2:5" ht="12.75">
      <c r="B23" s="45">
        <v>19</v>
      </c>
      <c r="C23" s="45" t="s">
        <v>342</v>
      </c>
      <c r="D23" s="46" t="s">
        <v>343</v>
      </c>
      <c r="E23" s="45" t="s">
        <v>285</v>
      </c>
    </row>
    <row r="24" spans="1:4" ht="12.75">
      <c r="A24" s="6"/>
      <c r="B24" s="6"/>
      <c r="D24" s="44"/>
    </row>
  </sheetData>
  <sheetProtection/>
  <mergeCells count="1">
    <mergeCell ref="B9:D9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9" r:id="rId1"/>
  <headerFooter>
    <oddHeader>&amp;CBG
Приложение 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52"/>
  <sheetViews>
    <sheetView showGridLines="0" tabSelected="1" view="pageBreakPreview" zoomScaleSheetLayoutView="100" zoomScalePageLayoutView="0" workbookViewId="0" topLeftCell="A5">
      <selection activeCell="F16" sqref="F16"/>
    </sheetView>
  </sheetViews>
  <sheetFormatPr defaultColWidth="9.140625" defaultRowHeight="12.75"/>
  <cols>
    <col min="1" max="1" width="2.7109375" style="163" customWidth="1"/>
    <col min="2" max="2" width="12.28125" style="5" customWidth="1"/>
    <col min="3" max="3" width="60.28125" style="1" customWidth="1"/>
    <col min="4" max="4" width="25.57421875" style="3" customWidth="1"/>
    <col min="5" max="5" width="14.140625" style="3" customWidth="1"/>
    <col min="6" max="6" width="19.00390625" style="4" customWidth="1"/>
    <col min="7" max="16384" width="9.140625" style="1" customWidth="1"/>
  </cols>
  <sheetData>
    <row r="1" spans="1:6" s="164" customFormat="1" ht="12">
      <c r="A1" s="163" t="s">
        <v>274</v>
      </c>
      <c r="B1" s="173" t="s">
        <v>472</v>
      </c>
      <c r="C1" s="174"/>
      <c r="D1" s="174"/>
      <c r="E1" s="176"/>
      <c r="F1" s="172"/>
    </row>
    <row r="2" spans="1:6" s="64" customFormat="1" ht="12">
      <c r="A2" s="163"/>
      <c r="B2" s="75" t="s">
        <v>63</v>
      </c>
      <c r="C2" s="55" t="str">
        <f>Index!C2</f>
        <v>CECB9790</v>
      </c>
      <c r="D2" s="56" t="str">
        <f>Index!D2</f>
        <v>Централна кооперативна банка АД</v>
      </c>
      <c r="E2" s="73"/>
      <c r="F2" s="74"/>
    </row>
    <row r="3" spans="1:6" s="64" customFormat="1" ht="24">
      <c r="A3" s="163"/>
      <c r="B3" s="75" t="s">
        <v>64</v>
      </c>
      <c r="C3" s="58">
        <f>Index!C3</f>
        <v>44561</v>
      </c>
      <c r="D3" s="59"/>
      <c r="E3" s="73"/>
      <c r="F3" s="74"/>
    </row>
    <row r="4" spans="1:6" s="64" customFormat="1" ht="24">
      <c r="A4" s="163"/>
      <c r="B4" s="75" t="s">
        <v>65</v>
      </c>
      <c r="C4" s="60" t="str">
        <f>Index!C4</f>
        <v>индивидуална</v>
      </c>
      <c r="D4" s="59"/>
      <c r="E4" s="73"/>
      <c r="F4" s="74"/>
    </row>
    <row r="5" spans="1:6" s="64" customFormat="1" ht="24">
      <c r="A5" s="163"/>
      <c r="B5" s="76" t="s">
        <v>66</v>
      </c>
      <c r="C5" s="62" t="s">
        <v>67</v>
      </c>
      <c r="D5" s="65" t="s">
        <v>68</v>
      </c>
      <c r="E5" s="66" t="s">
        <v>286</v>
      </c>
      <c r="F5" s="68"/>
    </row>
    <row r="6" spans="2:5" ht="32.25" customHeight="1">
      <c r="B6" s="209" t="s">
        <v>71</v>
      </c>
      <c r="C6" s="210"/>
      <c r="D6" s="210"/>
      <c r="E6" s="210"/>
    </row>
    <row r="7" spans="1:6" s="165" customFormat="1" ht="11.25">
      <c r="A7" s="163">
        <v>6</v>
      </c>
      <c r="B7" s="172"/>
      <c r="D7" s="166"/>
      <c r="E7" s="166"/>
      <c r="F7" s="172" t="s">
        <v>473</v>
      </c>
    </row>
    <row r="8" spans="2:3" ht="12.75">
      <c r="B8" s="211" t="s">
        <v>72</v>
      </c>
      <c r="C8" s="210"/>
    </row>
    <row r="9" spans="2:3" ht="12.75">
      <c r="B9" s="81"/>
      <c r="C9" s="80"/>
    </row>
    <row r="10" spans="2:3" ht="12.75">
      <c r="B10" s="81"/>
      <c r="C10" s="80"/>
    </row>
    <row r="12" spans="2:6" ht="25.5">
      <c r="B12" s="82"/>
      <c r="C12" s="92"/>
      <c r="D12" s="88" t="s">
        <v>60</v>
      </c>
      <c r="E12" s="51" t="s">
        <v>73</v>
      </c>
      <c r="F12" s="77" t="s">
        <v>74</v>
      </c>
    </row>
    <row r="13" spans="2:6" ht="38.25">
      <c r="B13" s="83"/>
      <c r="C13" s="21"/>
      <c r="D13" s="89"/>
      <c r="E13" s="22"/>
      <c r="F13" s="95" t="s">
        <v>287</v>
      </c>
    </row>
    <row r="14" spans="2:6" ht="12.75">
      <c r="B14" s="84"/>
      <c r="C14" s="23"/>
      <c r="D14" s="90"/>
      <c r="E14" s="24"/>
      <c r="F14" s="96" t="s">
        <v>348</v>
      </c>
    </row>
    <row r="15" spans="1:6" ht="25.5">
      <c r="A15" s="163" t="s">
        <v>387</v>
      </c>
      <c r="B15" s="96" t="s">
        <v>348</v>
      </c>
      <c r="C15" s="97" t="s">
        <v>75</v>
      </c>
      <c r="D15" s="98" t="s">
        <v>76</v>
      </c>
      <c r="E15" s="99"/>
      <c r="F15" s="177">
        <f>SUM(F16:F18)</f>
        <v>2033333</v>
      </c>
    </row>
    <row r="16" spans="1:6" ht="25.5">
      <c r="A16" s="163" t="s">
        <v>388</v>
      </c>
      <c r="B16" s="96" t="s">
        <v>349</v>
      </c>
      <c r="C16" s="100" t="s">
        <v>77</v>
      </c>
      <c r="D16" s="101" t="s">
        <v>271</v>
      </c>
      <c r="E16" s="99"/>
      <c r="F16" s="178">
        <v>372096</v>
      </c>
    </row>
    <row r="17" spans="1:6" ht="25.5">
      <c r="A17" s="163" t="s">
        <v>389</v>
      </c>
      <c r="B17" s="96" t="s">
        <v>350</v>
      </c>
      <c r="C17" s="102" t="s">
        <v>78</v>
      </c>
      <c r="D17" s="103" t="s">
        <v>272</v>
      </c>
      <c r="E17" s="104"/>
      <c r="F17" s="178">
        <v>1557683</v>
      </c>
    </row>
    <row r="18" spans="1:6" ht="25.5">
      <c r="A18" s="163" t="s">
        <v>390</v>
      </c>
      <c r="B18" s="96" t="s">
        <v>351</v>
      </c>
      <c r="C18" s="102" t="s">
        <v>79</v>
      </c>
      <c r="D18" s="103" t="s">
        <v>273</v>
      </c>
      <c r="E18" s="105">
        <v>5</v>
      </c>
      <c r="F18" s="178">
        <v>103554</v>
      </c>
    </row>
    <row r="19" spans="1:6" ht="12.75">
      <c r="A19" s="163" t="s">
        <v>391</v>
      </c>
      <c r="B19" s="96" t="s">
        <v>352</v>
      </c>
      <c r="C19" s="106" t="s">
        <v>80</v>
      </c>
      <c r="D19" s="103" t="s">
        <v>81</v>
      </c>
      <c r="E19" s="107"/>
      <c r="F19" s="177">
        <f>SUM(F20:F23)</f>
        <v>30208</v>
      </c>
    </row>
    <row r="20" spans="1:6" ht="12.75">
      <c r="A20" s="163" t="s">
        <v>392</v>
      </c>
      <c r="B20" s="96" t="s">
        <v>353</v>
      </c>
      <c r="C20" s="108" t="s">
        <v>82</v>
      </c>
      <c r="D20" s="103" t="s">
        <v>81</v>
      </c>
      <c r="E20" s="107">
        <v>10</v>
      </c>
      <c r="F20" s="178">
        <v>70</v>
      </c>
    </row>
    <row r="21" spans="1:6" ht="12.75">
      <c r="A21" s="163" t="s">
        <v>393</v>
      </c>
      <c r="B21" s="96" t="s">
        <v>354</v>
      </c>
      <c r="C21" s="108" t="s">
        <v>83</v>
      </c>
      <c r="D21" s="103" t="s">
        <v>84</v>
      </c>
      <c r="E21" s="107">
        <v>4</v>
      </c>
      <c r="F21" s="178">
        <v>25309</v>
      </c>
    </row>
    <row r="22" spans="1:6" ht="25.5">
      <c r="A22" s="163" t="s">
        <v>394</v>
      </c>
      <c r="B22" s="96" t="s">
        <v>355</v>
      </c>
      <c r="C22" s="108" t="s">
        <v>85</v>
      </c>
      <c r="D22" s="103" t="s">
        <v>268</v>
      </c>
      <c r="E22" s="107">
        <v>4</v>
      </c>
      <c r="F22" s="178">
        <v>4829</v>
      </c>
    </row>
    <row r="23" spans="1:6" ht="25.5">
      <c r="A23" s="163" t="s">
        <v>395</v>
      </c>
      <c r="B23" s="96" t="s">
        <v>357</v>
      </c>
      <c r="C23" s="108" t="s">
        <v>86</v>
      </c>
      <c r="D23" s="103" t="s">
        <v>269</v>
      </c>
      <c r="E23" s="107">
        <v>4</v>
      </c>
      <c r="F23" s="177">
        <v>0</v>
      </c>
    </row>
    <row r="24" spans="1:6" ht="38.25">
      <c r="A24" s="163" t="s">
        <v>479</v>
      </c>
      <c r="B24" s="96" t="s">
        <v>405</v>
      </c>
      <c r="C24" s="109" t="s">
        <v>4</v>
      </c>
      <c r="D24" s="103" t="s">
        <v>87</v>
      </c>
      <c r="E24" s="110">
        <v>4</v>
      </c>
      <c r="F24" s="177">
        <f>SUM(F25:F27)</f>
        <v>271837</v>
      </c>
    </row>
    <row r="25" spans="1:6" ht="12.75">
      <c r="A25" s="163" t="s">
        <v>480</v>
      </c>
      <c r="B25" s="96" t="s">
        <v>406</v>
      </c>
      <c r="C25" s="111" t="s">
        <v>83</v>
      </c>
      <c r="D25" s="103" t="s">
        <v>84</v>
      </c>
      <c r="E25" s="110">
        <v>4</v>
      </c>
      <c r="F25" s="178">
        <v>257829</v>
      </c>
    </row>
    <row r="26" spans="1:6" ht="25.5">
      <c r="A26" s="163" t="s">
        <v>481</v>
      </c>
      <c r="B26" s="96" t="s">
        <v>407</v>
      </c>
      <c r="C26" s="111" t="s">
        <v>85</v>
      </c>
      <c r="D26" s="103" t="s">
        <v>268</v>
      </c>
      <c r="E26" s="110">
        <v>4</v>
      </c>
      <c r="F26" s="178">
        <v>14008</v>
      </c>
    </row>
    <row r="27" spans="1:6" ht="25.5">
      <c r="A27" s="163" t="s">
        <v>482</v>
      </c>
      <c r="B27" s="96" t="s">
        <v>408</v>
      </c>
      <c r="C27" s="111" t="s">
        <v>86</v>
      </c>
      <c r="D27" s="103" t="s">
        <v>269</v>
      </c>
      <c r="E27" s="110">
        <v>4</v>
      </c>
      <c r="F27" s="177">
        <v>0</v>
      </c>
    </row>
    <row r="28" spans="1:6" ht="38.25">
      <c r="A28" s="163" t="s">
        <v>396</v>
      </c>
      <c r="B28" s="96" t="s">
        <v>358</v>
      </c>
      <c r="C28" s="109" t="s">
        <v>88</v>
      </c>
      <c r="D28" s="103" t="s">
        <v>89</v>
      </c>
      <c r="E28" s="112">
        <v>4</v>
      </c>
      <c r="F28" s="177">
        <f>SUM(F29:F30)</f>
        <v>0</v>
      </c>
    </row>
    <row r="29" spans="1:6" ht="25.5">
      <c r="A29" s="163" t="s">
        <v>398</v>
      </c>
      <c r="B29" s="96" t="s">
        <v>360</v>
      </c>
      <c r="C29" s="108" t="s">
        <v>85</v>
      </c>
      <c r="D29" s="103" t="s">
        <v>268</v>
      </c>
      <c r="E29" s="112">
        <v>4</v>
      </c>
      <c r="F29" s="177">
        <v>0</v>
      </c>
    </row>
    <row r="30" spans="1:6" ht="25.5">
      <c r="A30" s="163" t="s">
        <v>399</v>
      </c>
      <c r="B30" s="96" t="s">
        <v>361</v>
      </c>
      <c r="C30" s="108" t="s">
        <v>86</v>
      </c>
      <c r="D30" s="103" t="s">
        <v>269</v>
      </c>
      <c r="E30" s="112">
        <v>4</v>
      </c>
      <c r="F30" s="177">
        <v>0</v>
      </c>
    </row>
    <row r="31" spans="1:6" ht="25.5">
      <c r="A31" s="163" t="s">
        <v>496</v>
      </c>
      <c r="B31" s="96" t="s">
        <v>409</v>
      </c>
      <c r="C31" s="109" t="s">
        <v>2</v>
      </c>
      <c r="D31" s="103" t="s">
        <v>90</v>
      </c>
      <c r="E31" s="107">
        <v>4</v>
      </c>
      <c r="F31" s="177">
        <f>SUM(F32:F34)</f>
        <v>857786</v>
      </c>
    </row>
    <row r="32" spans="1:6" ht="12.75">
      <c r="A32" s="163" t="s">
        <v>497</v>
      </c>
      <c r="B32" s="96" t="s">
        <v>410</v>
      </c>
      <c r="C32" s="100" t="s">
        <v>83</v>
      </c>
      <c r="D32" s="103" t="s">
        <v>84</v>
      </c>
      <c r="E32" s="107">
        <v>4</v>
      </c>
      <c r="F32" s="178">
        <v>14155</v>
      </c>
    </row>
    <row r="33" spans="1:6" ht="25.5">
      <c r="A33" s="163" t="s">
        <v>498</v>
      </c>
      <c r="B33" s="96" t="s">
        <v>411</v>
      </c>
      <c r="C33" s="100" t="s">
        <v>85</v>
      </c>
      <c r="D33" s="103" t="s">
        <v>268</v>
      </c>
      <c r="E33" s="107">
        <v>4</v>
      </c>
      <c r="F33" s="178">
        <v>843631</v>
      </c>
    </row>
    <row r="34" spans="1:6" ht="25.5">
      <c r="A34" s="163" t="s">
        <v>499</v>
      </c>
      <c r="B34" s="96" t="s">
        <v>412</v>
      </c>
      <c r="C34" s="100" t="s">
        <v>86</v>
      </c>
      <c r="D34" s="103" t="s">
        <v>269</v>
      </c>
      <c r="E34" s="107">
        <v>4</v>
      </c>
      <c r="F34" s="177">
        <v>0</v>
      </c>
    </row>
    <row r="35" spans="1:6" ht="25.5">
      <c r="A35" s="163" t="s">
        <v>500</v>
      </c>
      <c r="B35" s="96" t="s">
        <v>413</v>
      </c>
      <c r="C35" s="109" t="s">
        <v>5</v>
      </c>
      <c r="D35" s="103" t="s">
        <v>91</v>
      </c>
      <c r="E35" s="107">
        <v>4</v>
      </c>
      <c r="F35" s="177">
        <f>SUM(F36:F38)</f>
        <v>3938241</v>
      </c>
    </row>
    <row r="36" spans="1:6" ht="25.5">
      <c r="A36" s="163" t="s">
        <v>501</v>
      </c>
      <c r="B36" s="96" t="s">
        <v>414</v>
      </c>
      <c r="C36" s="100" t="s">
        <v>85</v>
      </c>
      <c r="D36" s="103" t="s">
        <v>268</v>
      </c>
      <c r="E36" s="107">
        <v>4</v>
      </c>
      <c r="F36" s="178">
        <v>631021</v>
      </c>
    </row>
    <row r="37" spans="1:6" ht="25.5">
      <c r="A37" s="163" t="s">
        <v>502</v>
      </c>
      <c r="B37" s="96" t="s">
        <v>415</v>
      </c>
      <c r="C37" s="100" t="s">
        <v>86</v>
      </c>
      <c r="D37" s="103" t="s">
        <v>269</v>
      </c>
      <c r="E37" s="107">
        <v>4</v>
      </c>
      <c r="F37" s="178">
        <v>3307220</v>
      </c>
    </row>
    <row r="38" spans="1:6" ht="38.25">
      <c r="A38" s="163" t="s">
        <v>514</v>
      </c>
      <c r="B38" s="96" t="s">
        <v>372</v>
      </c>
      <c r="C38" s="109" t="s">
        <v>92</v>
      </c>
      <c r="D38" s="103" t="s">
        <v>270</v>
      </c>
      <c r="E38" s="107">
        <v>11</v>
      </c>
      <c r="F38" s="177">
        <v>0</v>
      </c>
    </row>
    <row r="39" spans="1:6" ht="25.5">
      <c r="A39" s="163" t="s">
        <v>515</v>
      </c>
      <c r="B39" s="96" t="s">
        <v>373</v>
      </c>
      <c r="C39" s="106" t="s">
        <v>93</v>
      </c>
      <c r="D39" s="103" t="s">
        <v>94</v>
      </c>
      <c r="E39" s="107"/>
      <c r="F39" s="177">
        <v>0</v>
      </c>
    </row>
    <row r="40" spans="1:6" ht="51">
      <c r="A40" s="163" t="s">
        <v>512</v>
      </c>
      <c r="B40" s="96" t="s">
        <v>374</v>
      </c>
      <c r="C40" s="106" t="s">
        <v>288</v>
      </c>
      <c r="D40" s="103" t="s">
        <v>289</v>
      </c>
      <c r="E40" s="107">
        <v>40</v>
      </c>
      <c r="F40" s="177">
        <v>49416</v>
      </c>
    </row>
    <row r="41" spans="1:6" ht="12.75">
      <c r="A41" s="163" t="s">
        <v>509</v>
      </c>
      <c r="B41" s="96" t="s">
        <v>375</v>
      </c>
      <c r="C41" s="109" t="s">
        <v>95</v>
      </c>
      <c r="D41" s="113"/>
      <c r="E41" s="107"/>
      <c r="F41" s="177">
        <f>SUM(F42:F43)</f>
        <v>152899</v>
      </c>
    </row>
    <row r="42" spans="1:6" ht="51">
      <c r="A42" s="163" t="s">
        <v>510</v>
      </c>
      <c r="B42" s="96" t="s">
        <v>376</v>
      </c>
      <c r="C42" s="100" t="s">
        <v>96</v>
      </c>
      <c r="D42" s="103" t="s">
        <v>384</v>
      </c>
      <c r="E42" s="107" t="s">
        <v>97</v>
      </c>
      <c r="F42" s="179">
        <v>139193</v>
      </c>
    </row>
    <row r="43" spans="1:6" ht="51">
      <c r="A43" s="163" t="s">
        <v>511</v>
      </c>
      <c r="B43" s="96" t="s">
        <v>377</v>
      </c>
      <c r="C43" s="100" t="s">
        <v>98</v>
      </c>
      <c r="D43" s="103" t="s">
        <v>385</v>
      </c>
      <c r="E43" s="107" t="s">
        <v>97</v>
      </c>
      <c r="F43" s="179">
        <v>13706</v>
      </c>
    </row>
    <row r="44" spans="1:6" ht="51">
      <c r="A44" s="163" t="s">
        <v>516</v>
      </c>
      <c r="B44" s="96" t="s">
        <v>378</v>
      </c>
      <c r="C44" s="109" t="s">
        <v>99</v>
      </c>
      <c r="D44" s="103" t="s">
        <v>100</v>
      </c>
      <c r="E44" s="107"/>
      <c r="F44" s="177">
        <f>SUM(F45:F46)</f>
        <v>1390</v>
      </c>
    </row>
    <row r="45" spans="1:6" ht="46.5" customHeight="1">
      <c r="A45" s="163" t="s">
        <v>517</v>
      </c>
      <c r="B45" s="96" t="s">
        <v>379</v>
      </c>
      <c r="C45" s="100" t="s">
        <v>62</v>
      </c>
      <c r="D45" s="103" t="s">
        <v>101</v>
      </c>
      <c r="E45" s="114"/>
      <c r="F45" s="178">
        <v>0</v>
      </c>
    </row>
    <row r="46" spans="1:6" ht="38.25">
      <c r="A46" s="163" t="s">
        <v>518</v>
      </c>
      <c r="B46" s="96" t="s">
        <v>380</v>
      </c>
      <c r="C46" s="100" t="s">
        <v>102</v>
      </c>
      <c r="D46" s="103" t="s">
        <v>386</v>
      </c>
      <c r="E46" s="107" t="s">
        <v>97</v>
      </c>
      <c r="F46" s="178">
        <v>1390</v>
      </c>
    </row>
    <row r="47" spans="1:6" ht="25.5">
      <c r="A47" s="163" t="s">
        <v>519</v>
      </c>
      <c r="B47" s="96" t="s">
        <v>381</v>
      </c>
      <c r="C47" s="109" t="s">
        <v>103</v>
      </c>
      <c r="D47" s="103" t="s">
        <v>104</v>
      </c>
      <c r="E47" s="107"/>
      <c r="F47" s="177">
        <f>SUM(F48:F49)</f>
        <v>412</v>
      </c>
    </row>
    <row r="48" spans="1:6" ht="38.25">
      <c r="A48" s="163" t="s">
        <v>520</v>
      </c>
      <c r="B48" s="96" t="s">
        <v>382</v>
      </c>
      <c r="C48" s="100" t="s">
        <v>105</v>
      </c>
      <c r="D48" s="103" t="s">
        <v>106</v>
      </c>
      <c r="E48" s="107"/>
      <c r="F48" s="178">
        <v>6</v>
      </c>
    </row>
    <row r="49" spans="1:6" ht="63.75">
      <c r="A49" s="163" t="s">
        <v>521</v>
      </c>
      <c r="B49" s="96" t="s">
        <v>416</v>
      </c>
      <c r="C49" s="100" t="s">
        <v>107</v>
      </c>
      <c r="D49" s="103" t="s">
        <v>108</v>
      </c>
      <c r="E49" s="107"/>
      <c r="F49" s="178">
        <v>406</v>
      </c>
    </row>
    <row r="50" spans="1:6" ht="25.5">
      <c r="A50" s="163" t="s">
        <v>522</v>
      </c>
      <c r="B50" s="96" t="s">
        <v>417</v>
      </c>
      <c r="C50" s="109" t="s">
        <v>109</v>
      </c>
      <c r="D50" s="103" t="s">
        <v>34</v>
      </c>
      <c r="E50" s="107"/>
      <c r="F50" s="177">
        <v>12917</v>
      </c>
    </row>
    <row r="51" spans="1:6" ht="63.75">
      <c r="A51" s="163" t="s">
        <v>524</v>
      </c>
      <c r="B51" s="96" t="s">
        <v>418</v>
      </c>
      <c r="C51" s="115" t="s">
        <v>110</v>
      </c>
      <c r="D51" s="103" t="s">
        <v>35</v>
      </c>
      <c r="E51" s="107"/>
      <c r="F51" s="177">
        <v>32195</v>
      </c>
    </row>
    <row r="52" spans="1:6" ht="25.5">
      <c r="A52" s="163" t="s">
        <v>525</v>
      </c>
      <c r="B52" s="96" t="s">
        <v>419</v>
      </c>
      <c r="C52" s="116" t="s">
        <v>111</v>
      </c>
      <c r="D52" s="117" t="s">
        <v>112</v>
      </c>
      <c r="E52" s="118"/>
      <c r="F52" s="180">
        <f>F15+F19+F24+F31+F35+F40+F41+F44+F47+F50+F51+F28</f>
        <v>7380634</v>
      </c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3" r:id="rId1"/>
  <headerFooter>
    <oddHeader>&amp;CBG
Приложение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45"/>
  <sheetViews>
    <sheetView showGridLines="0" view="pageBreakPreview" zoomScale="80" zoomScaleSheetLayoutView="80" zoomScalePageLayoutView="0" workbookViewId="0" topLeftCell="A1">
      <selection activeCell="F15" sqref="F15"/>
    </sheetView>
  </sheetViews>
  <sheetFormatPr defaultColWidth="9.140625" defaultRowHeight="12.75"/>
  <cols>
    <col min="1" max="1" width="2.7109375" style="163" customWidth="1"/>
    <col min="2" max="2" width="12.28125" style="5" customWidth="1"/>
    <col min="3" max="3" width="78.00390625" style="1" customWidth="1"/>
    <col min="4" max="4" width="22.8515625" style="1" customWidth="1"/>
    <col min="5" max="5" width="13.7109375" style="18" customWidth="1"/>
    <col min="6" max="6" width="19.7109375" style="1" customWidth="1"/>
    <col min="7" max="16384" width="9.140625" style="1" customWidth="1"/>
  </cols>
  <sheetData>
    <row r="1" spans="1:5" s="164" customFormat="1" ht="12">
      <c r="A1" s="163" t="s">
        <v>275</v>
      </c>
      <c r="B1" s="173" t="s">
        <v>472</v>
      </c>
      <c r="C1" s="174"/>
      <c r="D1" s="174"/>
      <c r="E1" s="171"/>
    </row>
    <row r="2" spans="1:5" s="64" customFormat="1" ht="12">
      <c r="A2" s="163"/>
      <c r="B2" s="75" t="s">
        <v>63</v>
      </c>
      <c r="C2" s="55" t="str">
        <f>Index!C2</f>
        <v>CECB9790</v>
      </c>
      <c r="D2" s="56" t="str">
        <f>Index!D2</f>
        <v>Централна кооперативна банка АД</v>
      </c>
      <c r="E2" s="72"/>
    </row>
    <row r="3" spans="1:5" s="64" customFormat="1" ht="24">
      <c r="A3" s="163"/>
      <c r="B3" s="75" t="s">
        <v>64</v>
      </c>
      <c r="C3" s="58">
        <f>Index!C3</f>
        <v>44561</v>
      </c>
      <c r="D3" s="59"/>
      <c r="E3" s="72"/>
    </row>
    <row r="4" spans="1:5" s="64" customFormat="1" ht="24">
      <c r="A4" s="163"/>
      <c r="B4" s="75" t="s">
        <v>65</v>
      </c>
      <c r="C4" s="60" t="str">
        <f>Index!C4</f>
        <v>индивидуална</v>
      </c>
      <c r="D4" s="59"/>
      <c r="E4" s="72"/>
    </row>
    <row r="5" spans="1:6" s="64" customFormat="1" ht="24">
      <c r="A5" s="163"/>
      <c r="B5" s="76" t="s">
        <v>66</v>
      </c>
      <c r="C5" s="62" t="s">
        <v>67</v>
      </c>
      <c r="D5" s="65" t="s">
        <v>68</v>
      </c>
      <c r="E5" s="66" t="s">
        <v>69</v>
      </c>
      <c r="F5" s="67" t="s">
        <v>70</v>
      </c>
    </row>
    <row r="6" spans="2:4" ht="32.25" customHeight="1">
      <c r="B6" s="209" t="s">
        <v>312</v>
      </c>
      <c r="C6" s="210"/>
      <c r="D6" s="19"/>
    </row>
    <row r="7" spans="1:6" s="165" customFormat="1" ht="11.25">
      <c r="A7" s="163">
        <v>6</v>
      </c>
      <c r="B7" s="170"/>
      <c r="E7" s="171"/>
      <c r="F7" s="165" t="s">
        <v>473</v>
      </c>
    </row>
    <row r="8" spans="2:3" ht="12.75">
      <c r="B8" s="218" t="s">
        <v>113</v>
      </c>
      <c r="C8" s="210"/>
    </row>
    <row r="9" spans="2:3" ht="12.75">
      <c r="B9" s="85"/>
      <c r="C9" s="80"/>
    </row>
    <row r="10" spans="2:3" ht="12.75">
      <c r="B10" s="85"/>
      <c r="C10" s="80"/>
    </row>
    <row r="11" ht="12.75">
      <c r="C11" s="85"/>
    </row>
    <row r="12" spans="2:6" ht="25.5">
      <c r="B12" s="215"/>
      <c r="C12" s="212"/>
      <c r="D12" s="88" t="s">
        <v>60</v>
      </c>
      <c r="E12" s="51" t="s">
        <v>73</v>
      </c>
      <c r="F12" s="94" t="s">
        <v>74</v>
      </c>
    </row>
    <row r="13" spans="2:6" ht="25.5">
      <c r="B13" s="216"/>
      <c r="C13" s="213"/>
      <c r="D13" s="89"/>
      <c r="E13" s="30"/>
      <c r="F13" s="95" t="s">
        <v>287</v>
      </c>
    </row>
    <row r="14" spans="2:6" ht="12.75" customHeight="1">
      <c r="B14" s="217"/>
      <c r="C14" s="214"/>
      <c r="D14" s="90"/>
      <c r="E14" s="29"/>
      <c r="F14" s="96" t="s">
        <v>348</v>
      </c>
    </row>
    <row r="15" spans="1:6" ht="51">
      <c r="A15" s="163" t="s">
        <v>387</v>
      </c>
      <c r="B15" s="96" t="s">
        <v>348</v>
      </c>
      <c r="C15" s="127" t="s">
        <v>61</v>
      </c>
      <c r="D15" s="101" t="s">
        <v>114</v>
      </c>
      <c r="E15" s="99">
        <v>8</v>
      </c>
      <c r="F15" s="177">
        <f>SUM(F16:F20)</f>
        <v>118</v>
      </c>
    </row>
    <row r="16" spans="1:6" ht="51">
      <c r="A16" s="163" t="s">
        <v>388</v>
      </c>
      <c r="B16" s="96" t="s">
        <v>349</v>
      </c>
      <c r="C16" s="108" t="s">
        <v>82</v>
      </c>
      <c r="D16" s="103" t="s">
        <v>115</v>
      </c>
      <c r="E16" s="107">
        <v>10</v>
      </c>
      <c r="F16" s="181">
        <v>118</v>
      </c>
    </row>
    <row r="17" spans="1:6" ht="25.5">
      <c r="A17" s="163" t="s">
        <v>389</v>
      </c>
      <c r="B17" s="96" t="s">
        <v>350</v>
      </c>
      <c r="C17" s="108" t="s">
        <v>116</v>
      </c>
      <c r="D17" s="103" t="s">
        <v>117</v>
      </c>
      <c r="E17" s="107">
        <v>8</v>
      </c>
      <c r="F17" s="181">
        <v>0</v>
      </c>
    </row>
    <row r="18" spans="1:6" ht="63.75">
      <c r="A18" s="163" t="s">
        <v>390</v>
      </c>
      <c r="B18" s="96" t="s">
        <v>351</v>
      </c>
      <c r="C18" s="108" t="s">
        <v>118</v>
      </c>
      <c r="D18" s="103" t="s">
        <v>24</v>
      </c>
      <c r="E18" s="107">
        <v>8</v>
      </c>
      <c r="F18" s="181">
        <v>0</v>
      </c>
    </row>
    <row r="19" spans="1:6" ht="25.5">
      <c r="A19" s="163" t="s">
        <v>391</v>
      </c>
      <c r="B19" s="96" t="s">
        <v>352</v>
      </c>
      <c r="C19" s="108" t="s">
        <v>119</v>
      </c>
      <c r="D19" s="103" t="s">
        <v>25</v>
      </c>
      <c r="E19" s="107">
        <v>8</v>
      </c>
      <c r="F19" s="181">
        <v>0</v>
      </c>
    </row>
    <row r="20" spans="1:6" ht="25.5">
      <c r="A20" s="163" t="s">
        <v>392</v>
      </c>
      <c r="B20" s="96" t="s">
        <v>353</v>
      </c>
      <c r="C20" s="108" t="s">
        <v>120</v>
      </c>
      <c r="D20" s="103" t="s">
        <v>26</v>
      </c>
      <c r="E20" s="107">
        <v>8</v>
      </c>
      <c r="F20" s="181">
        <v>0</v>
      </c>
    </row>
    <row r="21" spans="1:6" ht="38.25">
      <c r="A21" s="163" t="s">
        <v>393</v>
      </c>
      <c r="B21" s="96" t="s">
        <v>354</v>
      </c>
      <c r="C21" s="106" t="s">
        <v>121</v>
      </c>
      <c r="D21" s="103" t="s">
        <v>122</v>
      </c>
      <c r="E21" s="107">
        <v>8</v>
      </c>
      <c r="F21" s="181">
        <f>SUM(F22:F24)</f>
        <v>0</v>
      </c>
    </row>
    <row r="22" spans="1:6" ht="63.75">
      <c r="A22" s="163" t="s">
        <v>394</v>
      </c>
      <c r="B22" s="96" t="s">
        <v>355</v>
      </c>
      <c r="C22" s="108" t="s">
        <v>118</v>
      </c>
      <c r="D22" s="103" t="s">
        <v>24</v>
      </c>
      <c r="E22" s="107">
        <v>8</v>
      </c>
      <c r="F22" s="181">
        <v>0</v>
      </c>
    </row>
    <row r="23" spans="1:6" ht="25.5">
      <c r="A23" s="163" t="s">
        <v>395</v>
      </c>
      <c r="B23" s="96" t="s">
        <v>357</v>
      </c>
      <c r="C23" s="108" t="s">
        <v>119</v>
      </c>
      <c r="D23" s="103" t="s">
        <v>25</v>
      </c>
      <c r="E23" s="107">
        <v>8</v>
      </c>
      <c r="F23" s="181">
        <v>0</v>
      </c>
    </row>
    <row r="24" spans="1:6" ht="25.5">
      <c r="A24" s="163" t="s">
        <v>396</v>
      </c>
      <c r="B24" s="96" t="s">
        <v>358</v>
      </c>
      <c r="C24" s="108" t="s">
        <v>120</v>
      </c>
      <c r="D24" s="103" t="s">
        <v>26</v>
      </c>
      <c r="E24" s="107">
        <v>8</v>
      </c>
      <c r="F24" s="181">
        <v>0</v>
      </c>
    </row>
    <row r="25" spans="1:6" ht="38.25">
      <c r="A25" s="163" t="s">
        <v>397</v>
      </c>
      <c r="B25" s="96" t="s">
        <v>359</v>
      </c>
      <c r="C25" s="106" t="s">
        <v>290</v>
      </c>
      <c r="D25" s="103" t="s">
        <v>123</v>
      </c>
      <c r="E25" s="107">
        <v>8</v>
      </c>
      <c r="F25" s="182">
        <f>SUM(F26:F28)</f>
        <v>6767165</v>
      </c>
    </row>
    <row r="26" spans="1:6" ht="63.75">
      <c r="A26" s="163" t="s">
        <v>398</v>
      </c>
      <c r="B26" s="96" t="s">
        <v>360</v>
      </c>
      <c r="C26" s="108" t="s">
        <v>118</v>
      </c>
      <c r="D26" s="103" t="s">
        <v>24</v>
      </c>
      <c r="E26" s="107">
        <v>8</v>
      </c>
      <c r="F26" s="181">
        <v>6692582</v>
      </c>
    </row>
    <row r="27" spans="1:6" ht="25.5">
      <c r="A27" s="163" t="s">
        <v>399</v>
      </c>
      <c r="B27" s="96" t="s">
        <v>361</v>
      </c>
      <c r="C27" s="108" t="s">
        <v>119</v>
      </c>
      <c r="D27" s="103" t="s">
        <v>25</v>
      </c>
      <c r="E27" s="107">
        <v>8</v>
      </c>
      <c r="F27" s="181">
        <v>25450</v>
      </c>
    </row>
    <row r="28" spans="1:6" ht="25.5">
      <c r="A28" s="163" t="s">
        <v>400</v>
      </c>
      <c r="B28" s="96" t="s">
        <v>362</v>
      </c>
      <c r="C28" s="108" t="s">
        <v>120</v>
      </c>
      <c r="D28" s="103" t="s">
        <v>26</v>
      </c>
      <c r="E28" s="107">
        <v>8</v>
      </c>
      <c r="F28" s="181">
        <v>49133</v>
      </c>
    </row>
    <row r="29" spans="1:6" ht="29.25" customHeight="1">
      <c r="A29" s="163" t="s">
        <v>401</v>
      </c>
      <c r="B29" s="96" t="s">
        <v>363</v>
      </c>
      <c r="C29" s="106" t="s">
        <v>92</v>
      </c>
      <c r="D29" s="103" t="s">
        <v>27</v>
      </c>
      <c r="E29" s="112">
        <v>11</v>
      </c>
      <c r="F29" s="181">
        <v>0</v>
      </c>
    </row>
    <row r="30" spans="1:6" ht="38.25">
      <c r="A30" s="163" t="s">
        <v>483</v>
      </c>
      <c r="B30" s="96" t="s">
        <v>364</v>
      </c>
      <c r="C30" s="106" t="s">
        <v>93</v>
      </c>
      <c r="D30" s="103" t="s">
        <v>124</v>
      </c>
      <c r="E30" s="112"/>
      <c r="F30" s="181">
        <v>0</v>
      </c>
    </row>
    <row r="31" spans="1:6" ht="38.25">
      <c r="A31" s="163" t="s">
        <v>484</v>
      </c>
      <c r="B31" s="96" t="s">
        <v>365</v>
      </c>
      <c r="C31" s="130" t="s">
        <v>125</v>
      </c>
      <c r="D31" s="103" t="s">
        <v>126</v>
      </c>
      <c r="E31" s="107">
        <v>43</v>
      </c>
      <c r="F31" s="181">
        <f>SUM(F32:F37)</f>
        <v>2096</v>
      </c>
    </row>
    <row r="32" spans="1:6" ht="63.75">
      <c r="A32" s="163" t="s">
        <v>485</v>
      </c>
      <c r="B32" s="96" t="s">
        <v>366</v>
      </c>
      <c r="C32" s="100" t="s">
        <v>127</v>
      </c>
      <c r="D32" s="103" t="s">
        <v>28</v>
      </c>
      <c r="E32" s="107">
        <v>43</v>
      </c>
      <c r="F32" s="181">
        <v>1413</v>
      </c>
    </row>
    <row r="33" spans="1:6" ht="63.75">
      <c r="A33" s="163" t="s">
        <v>486</v>
      </c>
      <c r="B33" s="96" t="s">
        <v>367</v>
      </c>
      <c r="C33" s="100" t="s">
        <v>128</v>
      </c>
      <c r="D33" s="103" t="s">
        <v>29</v>
      </c>
      <c r="E33" s="107">
        <v>43</v>
      </c>
      <c r="F33" s="181">
        <v>0</v>
      </c>
    </row>
    <row r="34" spans="1:6" ht="25.5">
      <c r="A34" s="163" t="s">
        <v>503</v>
      </c>
      <c r="B34" s="96" t="s">
        <v>368</v>
      </c>
      <c r="C34" s="100" t="s">
        <v>129</v>
      </c>
      <c r="D34" s="103" t="s">
        <v>566</v>
      </c>
      <c r="E34" s="107">
        <v>43</v>
      </c>
      <c r="F34" s="181">
        <v>0</v>
      </c>
    </row>
    <row r="35" spans="1:6" ht="25.5">
      <c r="A35" s="163" t="s">
        <v>504</v>
      </c>
      <c r="B35" s="96" t="s">
        <v>369</v>
      </c>
      <c r="C35" s="100" t="s">
        <v>130</v>
      </c>
      <c r="D35" s="103" t="s">
        <v>131</v>
      </c>
      <c r="E35" s="107">
        <v>43</v>
      </c>
      <c r="F35" s="181">
        <v>0</v>
      </c>
    </row>
    <row r="36" spans="1:6" ht="63.75">
      <c r="A36" s="163" t="s">
        <v>505</v>
      </c>
      <c r="B36" s="96" t="s">
        <v>370</v>
      </c>
      <c r="C36" s="100" t="s">
        <v>132</v>
      </c>
      <c r="D36" s="103" t="s">
        <v>30</v>
      </c>
      <c r="E36" s="107" t="s">
        <v>133</v>
      </c>
      <c r="F36" s="181">
        <v>683</v>
      </c>
    </row>
    <row r="37" spans="1:6" ht="25.5">
      <c r="A37" s="163" t="s">
        <v>506</v>
      </c>
      <c r="B37" s="96" t="s">
        <v>371</v>
      </c>
      <c r="C37" s="100" t="s">
        <v>134</v>
      </c>
      <c r="D37" s="103" t="s">
        <v>135</v>
      </c>
      <c r="E37" s="107">
        <v>43</v>
      </c>
      <c r="F37" s="181">
        <v>0</v>
      </c>
    </row>
    <row r="38" spans="1:6" ht="25.5">
      <c r="A38" s="163" t="s">
        <v>514</v>
      </c>
      <c r="B38" s="96" t="s">
        <v>372</v>
      </c>
      <c r="C38" s="130" t="s">
        <v>136</v>
      </c>
      <c r="D38" s="103" t="s">
        <v>104</v>
      </c>
      <c r="E38" s="107"/>
      <c r="F38" s="182">
        <f>F39+F40</f>
        <v>1320</v>
      </c>
    </row>
    <row r="39" spans="1:6" ht="38.25">
      <c r="A39" s="163" t="s">
        <v>515</v>
      </c>
      <c r="B39" s="96" t="s">
        <v>373</v>
      </c>
      <c r="C39" s="129" t="s">
        <v>137</v>
      </c>
      <c r="D39" s="103" t="s">
        <v>106</v>
      </c>
      <c r="E39" s="107"/>
      <c r="F39" s="181">
        <v>1050</v>
      </c>
    </row>
    <row r="40" spans="1:6" ht="63.75">
      <c r="A40" s="163" t="s">
        <v>512</v>
      </c>
      <c r="B40" s="96" t="s">
        <v>374</v>
      </c>
      <c r="C40" s="161" t="s">
        <v>138</v>
      </c>
      <c r="D40" s="103" t="s">
        <v>139</v>
      </c>
      <c r="E40" s="107"/>
      <c r="F40" s="181">
        <v>270</v>
      </c>
    </row>
    <row r="41" spans="1:6" ht="63.75">
      <c r="A41" s="163" t="s">
        <v>509</v>
      </c>
      <c r="B41" s="96" t="s">
        <v>375</v>
      </c>
      <c r="C41" s="106" t="s">
        <v>291</v>
      </c>
      <c r="D41" s="103" t="s">
        <v>31</v>
      </c>
      <c r="E41" s="107"/>
      <c r="F41" s="182">
        <v>0</v>
      </c>
    </row>
    <row r="42" spans="1:6" ht="25.5">
      <c r="A42" s="163" t="s">
        <v>510</v>
      </c>
      <c r="B42" s="96" t="s">
        <v>376</v>
      </c>
      <c r="C42" s="115" t="s">
        <v>140</v>
      </c>
      <c r="D42" s="103" t="s">
        <v>32</v>
      </c>
      <c r="E42" s="110"/>
      <c r="F42" s="182">
        <v>7052</v>
      </c>
    </row>
    <row r="43" spans="1:6" ht="63.75">
      <c r="A43" s="163" t="s">
        <v>511</v>
      </c>
      <c r="B43" s="96" t="s">
        <v>377</v>
      </c>
      <c r="C43" s="162" t="s">
        <v>141</v>
      </c>
      <c r="D43" s="131" t="s">
        <v>33</v>
      </c>
      <c r="E43" s="110"/>
      <c r="F43" s="181">
        <v>0</v>
      </c>
    </row>
    <row r="44" spans="1:6" ht="25.5">
      <c r="A44" s="163" t="s">
        <v>516</v>
      </c>
      <c r="B44" s="96" t="s">
        <v>378</v>
      </c>
      <c r="C44" s="135" t="s">
        <v>142</v>
      </c>
      <c r="D44" s="117" t="s">
        <v>143</v>
      </c>
      <c r="E44" s="118"/>
      <c r="F44" s="180">
        <f>F15+F25+F38+F42+F31</f>
        <v>6777751</v>
      </c>
    </row>
    <row r="45" ht="12.75">
      <c r="B45" s="20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0" r:id="rId1"/>
  <headerFooter>
    <oddHeader>&amp;CBG
Приложение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55"/>
  <sheetViews>
    <sheetView showGridLines="0" view="pageBreakPreview" zoomScale="80" zoomScaleSheetLayoutView="80" zoomScalePageLayoutView="0" workbookViewId="0" topLeftCell="A1">
      <selection activeCell="F14" sqref="F14"/>
    </sheetView>
  </sheetViews>
  <sheetFormatPr defaultColWidth="9.140625" defaultRowHeight="12.75"/>
  <cols>
    <col min="1" max="1" width="2.7109375" style="163" customWidth="1"/>
    <col min="2" max="2" width="12.28125" style="5" customWidth="1"/>
    <col min="3" max="3" width="70.28125" style="87" customWidth="1"/>
    <col min="4" max="4" width="40.421875" style="1" customWidth="1"/>
    <col min="5" max="5" width="12.8515625" style="1" customWidth="1"/>
    <col min="6" max="6" width="17.140625" style="1" customWidth="1"/>
    <col min="7" max="16384" width="9.140625" style="1" customWidth="1"/>
  </cols>
  <sheetData>
    <row r="1" spans="1:4" s="164" customFormat="1" ht="12">
      <c r="A1" s="163" t="s">
        <v>276</v>
      </c>
      <c r="B1" s="173" t="s">
        <v>472</v>
      </c>
      <c r="C1" s="174"/>
      <c r="D1" s="174"/>
    </row>
    <row r="2" spans="1:4" s="64" customFormat="1" ht="12">
      <c r="A2" s="163"/>
      <c r="B2" s="75" t="s">
        <v>63</v>
      </c>
      <c r="C2" s="55" t="str">
        <f>Index!C2</f>
        <v>CECB9790</v>
      </c>
      <c r="D2" s="56" t="str">
        <f>Index!D2</f>
        <v>Централна кооперативна банка АД</v>
      </c>
    </row>
    <row r="3" spans="1:4" s="64" customFormat="1" ht="24">
      <c r="A3" s="163"/>
      <c r="B3" s="75" t="s">
        <v>64</v>
      </c>
      <c r="C3" s="58">
        <f>Index!C3</f>
        <v>44561</v>
      </c>
      <c r="D3" s="59"/>
    </row>
    <row r="4" spans="1:4" s="64" customFormat="1" ht="24">
      <c r="A4" s="163"/>
      <c r="B4" s="75" t="s">
        <v>65</v>
      </c>
      <c r="C4" s="60" t="str">
        <f>Index!C4</f>
        <v>индивидуална</v>
      </c>
      <c r="D4" s="59"/>
    </row>
    <row r="5" spans="1:6" s="64" customFormat="1" ht="24">
      <c r="A5" s="163"/>
      <c r="B5" s="76" t="s">
        <v>66</v>
      </c>
      <c r="C5" s="62" t="s">
        <v>67</v>
      </c>
      <c r="D5" s="65" t="s">
        <v>68</v>
      </c>
      <c r="E5" s="66" t="s">
        <v>69</v>
      </c>
      <c r="F5" s="67" t="s">
        <v>70</v>
      </c>
    </row>
    <row r="6" spans="2:3" ht="32.25" customHeight="1">
      <c r="B6" s="219" t="s">
        <v>312</v>
      </c>
      <c r="C6" s="220"/>
    </row>
    <row r="7" spans="1:6" s="165" customFormat="1" ht="11.25">
      <c r="A7" s="163">
        <v>6</v>
      </c>
      <c r="B7" s="167"/>
      <c r="C7" s="168"/>
      <c r="D7" s="169"/>
      <c r="E7" s="169"/>
      <c r="F7" s="165" t="s">
        <v>473</v>
      </c>
    </row>
    <row r="8" spans="2:5" ht="12.75">
      <c r="B8" s="221" t="s">
        <v>144</v>
      </c>
      <c r="C8" s="222"/>
      <c r="D8" s="2"/>
      <c r="E8" s="2"/>
    </row>
    <row r="9" spans="2:5" ht="12.75">
      <c r="B9" s="86"/>
      <c r="D9" s="2"/>
      <c r="E9" s="2"/>
    </row>
    <row r="10" spans="2:5" ht="12.75">
      <c r="B10" s="86"/>
      <c r="D10" s="2"/>
      <c r="E10" s="2"/>
    </row>
    <row r="11" spans="3:5" ht="12.75">
      <c r="C11" s="28"/>
      <c r="D11" s="14"/>
      <c r="E11" s="2"/>
    </row>
    <row r="12" spans="2:6" ht="55.5" customHeight="1">
      <c r="B12" s="15"/>
      <c r="C12" s="93"/>
      <c r="D12" s="88" t="s">
        <v>60</v>
      </c>
      <c r="E12" s="51" t="s">
        <v>73</v>
      </c>
      <c r="F12" s="94" t="s">
        <v>74</v>
      </c>
    </row>
    <row r="13" spans="2:6" ht="17.25" customHeight="1">
      <c r="B13" s="16"/>
      <c r="C13" s="26"/>
      <c r="D13" s="90"/>
      <c r="E13" s="29"/>
      <c r="F13" s="96" t="s">
        <v>348</v>
      </c>
    </row>
    <row r="14" spans="1:6" ht="25.5">
      <c r="A14" s="163" t="s">
        <v>387</v>
      </c>
      <c r="B14" s="96" t="s">
        <v>348</v>
      </c>
      <c r="C14" s="132" t="s">
        <v>145</v>
      </c>
      <c r="D14" s="154" t="s">
        <v>146</v>
      </c>
      <c r="E14" s="155">
        <v>46</v>
      </c>
      <c r="F14" s="177">
        <f>F15+F16</f>
        <v>127130</v>
      </c>
    </row>
    <row r="15" spans="1:6" ht="12.75">
      <c r="A15" s="163" t="s">
        <v>388</v>
      </c>
      <c r="B15" s="96" t="s">
        <v>349</v>
      </c>
      <c r="C15" s="100" t="s">
        <v>147</v>
      </c>
      <c r="D15" s="103" t="s">
        <v>148</v>
      </c>
      <c r="E15" s="99"/>
      <c r="F15" s="177">
        <v>127130</v>
      </c>
    </row>
    <row r="16" spans="1:6" ht="12.75">
      <c r="A16" s="163" t="s">
        <v>389</v>
      </c>
      <c r="B16" s="96" t="s">
        <v>350</v>
      </c>
      <c r="C16" s="100" t="s">
        <v>149</v>
      </c>
      <c r="D16" s="103" t="s">
        <v>8</v>
      </c>
      <c r="E16" s="107"/>
      <c r="F16" s="177">
        <v>0</v>
      </c>
    </row>
    <row r="17" spans="1:6" ht="25.5">
      <c r="A17" s="163" t="s">
        <v>390</v>
      </c>
      <c r="B17" s="96" t="s">
        <v>351</v>
      </c>
      <c r="C17" s="130" t="s">
        <v>150</v>
      </c>
      <c r="D17" s="103" t="s">
        <v>151</v>
      </c>
      <c r="E17" s="107">
        <v>46</v>
      </c>
      <c r="F17" s="177">
        <v>110470</v>
      </c>
    </row>
    <row r="18" spans="1:6" ht="12.75">
      <c r="A18" s="163" t="s">
        <v>391</v>
      </c>
      <c r="B18" s="96" t="s">
        <v>352</v>
      </c>
      <c r="C18" s="130" t="s">
        <v>313</v>
      </c>
      <c r="D18" s="103" t="s">
        <v>9</v>
      </c>
      <c r="E18" s="112">
        <v>46</v>
      </c>
      <c r="F18" s="177">
        <f>F19+F20</f>
        <v>0</v>
      </c>
    </row>
    <row r="19" spans="1:6" ht="25.5">
      <c r="A19" s="163" t="s">
        <v>392</v>
      </c>
      <c r="B19" s="96" t="s">
        <v>353</v>
      </c>
      <c r="C19" s="108" t="s">
        <v>152</v>
      </c>
      <c r="D19" s="103" t="s">
        <v>10</v>
      </c>
      <c r="E19" s="112"/>
      <c r="F19" s="177">
        <v>0</v>
      </c>
    </row>
    <row r="20" spans="1:6" ht="24.75" customHeight="1">
      <c r="A20" s="163" t="s">
        <v>393</v>
      </c>
      <c r="B20" s="96" t="s">
        <v>354</v>
      </c>
      <c r="C20" s="108" t="s">
        <v>153</v>
      </c>
      <c r="D20" s="103" t="s">
        <v>11</v>
      </c>
      <c r="E20" s="112"/>
      <c r="F20" s="177">
        <v>0</v>
      </c>
    </row>
    <row r="21" spans="1:6" ht="25.5">
      <c r="A21" s="163" t="s">
        <v>394</v>
      </c>
      <c r="B21" s="96" t="s">
        <v>355</v>
      </c>
      <c r="C21" s="106" t="s">
        <v>154</v>
      </c>
      <c r="D21" s="103" t="s">
        <v>12</v>
      </c>
      <c r="E21" s="112"/>
      <c r="F21" s="177">
        <v>0</v>
      </c>
    </row>
    <row r="22" spans="1:6" ht="12.75">
      <c r="A22" s="163" t="s">
        <v>395</v>
      </c>
      <c r="B22" s="96" t="s">
        <v>357</v>
      </c>
      <c r="C22" s="130" t="s">
        <v>155</v>
      </c>
      <c r="D22" s="103" t="s">
        <v>156</v>
      </c>
      <c r="E22" s="107">
        <v>46</v>
      </c>
      <c r="F22" s="177">
        <f>F23+F34</f>
        <v>11213</v>
      </c>
    </row>
    <row r="23" spans="1:6" ht="12.75">
      <c r="A23" s="163" t="s">
        <v>478</v>
      </c>
      <c r="B23" s="96" t="s">
        <v>420</v>
      </c>
      <c r="C23" s="100" t="s">
        <v>157</v>
      </c>
      <c r="D23" s="103" t="s">
        <v>158</v>
      </c>
      <c r="E23" s="107"/>
      <c r="F23" s="177">
        <f>F24+F25+F26+F27+F28+F29+F30+F33</f>
        <v>-191</v>
      </c>
    </row>
    <row r="24" spans="1:6" ht="12.75">
      <c r="A24" s="163" t="s">
        <v>396</v>
      </c>
      <c r="B24" s="96" t="s">
        <v>358</v>
      </c>
      <c r="C24" s="133" t="s">
        <v>95</v>
      </c>
      <c r="D24" s="103" t="s">
        <v>159</v>
      </c>
      <c r="E24" s="107"/>
      <c r="F24" s="177">
        <v>0</v>
      </c>
    </row>
    <row r="25" spans="1:6" ht="12.75">
      <c r="A25" s="163" t="s">
        <v>397</v>
      </c>
      <c r="B25" s="96" t="s">
        <v>359</v>
      </c>
      <c r="C25" s="133" t="s">
        <v>99</v>
      </c>
      <c r="D25" s="103" t="s">
        <v>160</v>
      </c>
      <c r="E25" s="107"/>
      <c r="F25" s="177">
        <v>0</v>
      </c>
    </row>
    <row r="26" spans="1:6" ht="25.5">
      <c r="A26" s="163" t="s">
        <v>398</v>
      </c>
      <c r="B26" s="96" t="s">
        <v>360</v>
      </c>
      <c r="C26" s="133" t="s">
        <v>161</v>
      </c>
      <c r="D26" s="124" t="s">
        <v>162</v>
      </c>
      <c r="E26" s="112"/>
      <c r="F26" s="177">
        <v>-510</v>
      </c>
    </row>
    <row r="27" spans="1:6" ht="25.5">
      <c r="A27" s="163" t="s">
        <v>491</v>
      </c>
      <c r="B27" s="96" t="s">
        <v>421</v>
      </c>
      <c r="C27" s="136" t="s">
        <v>110</v>
      </c>
      <c r="D27" s="103" t="s">
        <v>163</v>
      </c>
      <c r="E27" s="107"/>
      <c r="F27" s="177">
        <v>0</v>
      </c>
    </row>
    <row r="28" spans="1:6" ht="25.5">
      <c r="A28" s="163" t="s">
        <v>492</v>
      </c>
      <c r="B28" s="96" t="s">
        <v>422</v>
      </c>
      <c r="C28" s="136" t="s">
        <v>314</v>
      </c>
      <c r="D28" s="124" t="s">
        <v>292</v>
      </c>
      <c r="E28" s="107"/>
      <c r="F28" s="177">
        <v>0</v>
      </c>
    </row>
    <row r="29" spans="1:6" ht="38.25">
      <c r="A29" s="163" t="s">
        <v>518</v>
      </c>
      <c r="B29" s="96" t="s">
        <v>380</v>
      </c>
      <c r="C29" s="136" t="s">
        <v>164</v>
      </c>
      <c r="D29" s="103" t="s">
        <v>13</v>
      </c>
      <c r="E29" s="156"/>
      <c r="F29" s="177">
        <v>319</v>
      </c>
    </row>
    <row r="30" spans="1:6" ht="38.25">
      <c r="A30" s="163" t="s">
        <v>519</v>
      </c>
      <c r="B30" s="96" t="s">
        <v>381</v>
      </c>
      <c r="C30" s="136" t="s">
        <v>165</v>
      </c>
      <c r="D30" s="103" t="s">
        <v>14</v>
      </c>
      <c r="E30" s="156"/>
      <c r="F30" s="177">
        <v>0</v>
      </c>
    </row>
    <row r="31" spans="1:6" ht="38.25">
      <c r="A31" s="163" t="s">
        <v>520</v>
      </c>
      <c r="B31" s="96" t="s">
        <v>382</v>
      </c>
      <c r="C31" s="157" t="s">
        <v>58</v>
      </c>
      <c r="D31" s="103" t="s">
        <v>15</v>
      </c>
      <c r="E31" s="156"/>
      <c r="F31" s="177">
        <v>0</v>
      </c>
    </row>
    <row r="32" spans="1:6" ht="38.25">
      <c r="A32" s="163" t="s">
        <v>521</v>
      </c>
      <c r="B32" s="96" t="s">
        <v>416</v>
      </c>
      <c r="C32" s="157" t="s">
        <v>59</v>
      </c>
      <c r="D32" s="103" t="s">
        <v>315</v>
      </c>
      <c r="E32" s="156"/>
      <c r="F32" s="177">
        <v>0</v>
      </c>
    </row>
    <row r="33" spans="1:6" ht="38.25">
      <c r="A33" s="163" t="s">
        <v>522</v>
      </c>
      <c r="B33" s="96" t="s">
        <v>417</v>
      </c>
      <c r="C33" s="136" t="s">
        <v>166</v>
      </c>
      <c r="D33" s="103" t="s">
        <v>316</v>
      </c>
      <c r="E33" s="156"/>
      <c r="F33" s="177">
        <v>0</v>
      </c>
    </row>
    <row r="34" spans="1:6" ht="25.5">
      <c r="A34" s="163" t="s">
        <v>493</v>
      </c>
      <c r="B34" s="96" t="s">
        <v>423</v>
      </c>
      <c r="C34" s="100" t="s">
        <v>167</v>
      </c>
      <c r="D34" s="124" t="s">
        <v>293</v>
      </c>
      <c r="E34" s="107"/>
      <c r="F34" s="177">
        <f>SUM(F35:F41)</f>
        <v>11404</v>
      </c>
    </row>
    <row r="35" spans="1:6" ht="79.5" customHeight="1">
      <c r="A35" s="163" t="s">
        <v>399</v>
      </c>
      <c r="B35" s="96" t="s">
        <v>361</v>
      </c>
      <c r="C35" s="136" t="s">
        <v>168</v>
      </c>
      <c r="D35" s="103" t="s">
        <v>16</v>
      </c>
      <c r="E35" s="107"/>
      <c r="F35" s="177">
        <v>0</v>
      </c>
    </row>
    <row r="36" spans="1:6" ht="25.5">
      <c r="A36" s="163" t="s">
        <v>400</v>
      </c>
      <c r="B36" s="96" t="s">
        <v>362</v>
      </c>
      <c r="C36" s="136" t="s">
        <v>169</v>
      </c>
      <c r="D36" s="103" t="s">
        <v>170</v>
      </c>
      <c r="E36" s="107"/>
      <c r="F36" s="177">
        <v>0</v>
      </c>
    </row>
    <row r="37" spans="1:6" ht="67.5" customHeight="1">
      <c r="A37" s="163" t="s">
        <v>401</v>
      </c>
      <c r="B37" s="96" t="s">
        <v>363</v>
      </c>
      <c r="C37" s="136" t="s">
        <v>171</v>
      </c>
      <c r="D37" s="103" t="s">
        <v>17</v>
      </c>
      <c r="E37" s="107"/>
      <c r="F37" s="177">
        <v>0</v>
      </c>
    </row>
    <row r="38" spans="1:6" ht="38.25">
      <c r="A38" s="163" t="s">
        <v>494</v>
      </c>
      <c r="B38" s="96" t="s">
        <v>424</v>
      </c>
      <c r="C38" s="136" t="s">
        <v>172</v>
      </c>
      <c r="D38" s="103" t="s">
        <v>18</v>
      </c>
      <c r="E38" s="107"/>
      <c r="F38" s="177">
        <v>11404</v>
      </c>
    </row>
    <row r="39" spans="1:6" ht="13.5" customHeight="1">
      <c r="A39" s="163" t="s">
        <v>495</v>
      </c>
      <c r="B39" s="96" t="s">
        <v>425</v>
      </c>
      <c r="C39" s="136" t="s">
        <v>173</v>
      </c>
      <c r="D39" s="124" t="s">
        <v>19</v>
      </c>
      <c r="E39" s="156"/>
      <c r="F39" s="177">
        <v>0</v>
      </c>
    </row>
    <row r="40" spans="1:6" ht="25.5">
      <c r="A40" s="163" t="s">
        <v>484</v>
      </c>
      <c r="B40" s="96" t="s">
        <v>365</v>
      </c>
      <c r="C40" s="136" t="s">
        <v>110</v>
      </c>
      <c r="D40" s="103" t="s">
        <v>163</v>
      </c>
      <c r="E40" s="107"/>
      <c r="F40" s="177">
        <v>0</v>
      </c>
    </row>
    <row r="41" spans="1:6" ht="28.5" customHeight="1">
      <c r="A41" s="163" t="s">
        <v>485</v>
      </c>
      <c r="B41" s="96" t="s">
        <v>366</v>
      </c>
      <c r="C41" s="136" t="s">
        <v>3</v>
      </c>
      <c r="D41" s="124" t="s">
        <v>292</v>
      </c>
      <c r="E41" s="107"/>
      <c r="F41" s="177">
        <v>0</v>
      </c>
    </row>
    <row r="42" spans="1:6" ht="24.75" customHeight="1">
      <c r="A42" s="163" t="s">
        <v>486</v>
      </c>
      <c r="B42" s="96" t="s">
        <v>367</v>
      </c>
      <c r="C42" s="109" t="s">
        <v>174</v>
      </c>
      <c r="D42" s="103" t="s">
        <v>175</v>
      </c>
      <c r="E42" s="158"/>
      <c r="F42" s="183">
        <v>0</v>
      </c>
    </row>
    <row r="43" spans="1:6" ht="23.25" customHeight="1">
      <c r="A43" s="163" t="s">
        <v>503</v>
      </c>
      <c r="B43" s="96" t="s">
        <v>368</v>
      </c>
      <c r="C43" s="109" t="s">
        <v>176</v>
      </c>
      <c r="D43" s="101" t="s">
        <v>20</v>
      </c>
      <c r="E43" s="158"/>
      <c r="F43" s="177">
        <v>0</v>
      </c>
    </row>
    <row r="44" spans="1:6" ht="23.25" customHeight="1">
      <c r="A44" s="163" t="s">
        <v>504</v>
      </c>
      <c r="B44" s="96" t="s">
        <v>369</v>
      </c>
      <c r="C44" s="130" t="s">
        <v>177</v>
      </c>
      <c r="D44" s="103" t="s">
        <v>178</v>
      </c>
      <c r="E44" s="107"/>
      <c r="F44" s="177">
        <f>F45+F46</f>
        <v>329432</v>
      </c>
    </row>
    <row r="45" spans="1:6" ht="25.5">
      <c r="A45" s="163" t="s">
        <v>505</v>
      </c>
      <c r="B45" s="96" t="s">
        <v>370</v>
      </c>
      <c r="C45" s="100" t="s">
        <v>179</v>
      </c>
      <c r="D45" s="103" t="s">
        <v>21</v>
      </c>
      <c r="E45" s="107"/>
      <c r="F45" s="177">
        <v>0</v>
      </c>
    </row>
    <row r="46" spans="1:6" ht="12.75">
      <c r="A46" s="163" t="s">
        <v>506</v>
      </c>
      <c r="B46" s="96" t="s">
        <v>371</v>
      </c>
      <c r="C46" s="100" t="s">
        <v>180</v>
      </c>
      <c r="D46" s="103" t="s">
        <v>22</v>
      </c>
      <c r="E46" s="107"/>
      <c r="F46" s="177">
        <v>329432</v>
      </c>
    </row>
    <row r="47" spans="1:6" ht="52.5" customHeight="1">
      <c r="A47" s="163" t="s">
        <v>514</v>
      </c>
      <c r="B47" s="96" t="s">
        <v>372</v>
      </c>
      <c r="C47" s="130" t="s">
        <v>181</v>
      </c>
      <c r="D47" s="103" t="s">
        <v>23</v>
      </c>
      <c r="E47" s="112">
        <v>46</v>
      </c>
      <c r="F47" s="177">
        <v>0</v>
      </c>
    </row>
    <row r="48" spans="1:6" ht="25.5">
      <c r="A48" s="163" t="s">
        <v>515</v>
      </c>
      <c r="B48" s="96" t="s">
        <v>373</v>
      </c>
      <c r="C48" s="130" t="s">
        <v>182</v>
      </c>
      <c r="D48" s="103" t="s">
        <v>183</v>
      </c>
      <c r="E48" s="107">
        <v>2</v>
      </c>
      <c r="F48" s="177">
        <v>24638</v>
      </c>
    </row>
    <row r="49" spans="1:6" ht="12.75">
      <c r="A49" s="163" t="s">
        <v>512</v>
      </c>
      <c r="B49" s="96" t="s">
        <v>374</v>
      </c>
      <c r="C49" s="130" t="s">
        <v>184</v>
      </c>
      <c r="D49" s="103" t="s">
        <v>185</v>
      </c>
      <c r="E49" s="107"/>
      <c r="F49" s="177">
        <v>0</v>
      </c>
    </row>
    <row r="50" spans="1:6" ht="12.75">
      <c r="A50" s="163" t="s">
        <v>509</v>
      </c>
      <c r="B50" s="96" t="s">
        <v>375</v>
      </c>
      <c r="C50" s="130" t="s">
        <v>186</v>
      </c>
      <c r="D50" s="103" t="s">
        <v>187</v>
      </c>
      <c r="E50" s="107"/>
      <c r="F50" s="177">
        <v>0</v>
      </c>
    </row>
    <row r="51" spans="1:6" ht="12.75">
      <c r="A51" s="163" t="s">
        <v>510</v>
      </c>
      <c r="B51" s="96" t="s">
        <v>376</v>
      </c>
      <c r="C51" s="129" t="s">
        <v>155</v>
      </c>
      <c r="D51" s="103" t="s">
        <v>156</v>
      </c>
      <c r="E51" s="107">
        <v>46</v>
      </c>
      <c r="F51" s="177">
        <v>0</v>
      </c>
    </row>
    <row r="52" spans="1:6" ht="12.75">
      <c r="A52" s="163" t="s">
        <v>511</v>
      </c>
      <c r="B52" s="96" t="s">
        <v>377</v>
      </c>
      <c r="C52" s="159" t="s">
        <v>188</v>
      </c>
      <c r="D52" s="125"/>
      <c r="E52" s="150">
        <v>46</v>
      </c>
      <c r="F52" s="177">
        <v>0</v>
      </c>
    </row>
    <row r="53" spans="1:6" ht="12.75">
      <c r="A53" s="163" t="s">
        <v>516</v>
      </c>
      <c r="B53" s="96" t="s">
        <v>378</v>
      </c>
      <c r="C53" s="160" t="s">
        <v>189</v>
      </c>
      <c r="D53" s="117" t="s">
        <v>190</v>
      </c>
      <c r="E53" s="118">
        <v>46</v>
      </c>
      <c r="F53" s="180">
        <f>F50+F48+F44+F43+F42+F14+F49+F47+F17+F18+F21+F22</f>
        <v>602883</v>
      </c>
    </row>
    <row r="54" spans="1:6" ht="12.75">
      <c r="A54" s="163" t="s">
        <v>517</v>
      </c>
      <c r="B54" s="96" t="s">
        <v>379</v>
      </c>
      <c r="C54" s="116" t="s">
        <v>191</v>
      </c>
      <c r="D54" s="117" t="s">
        <v>192</v>
      </c>
      <c r="E54" s="118"/>
      <c r="F54" s="180">
        <v>7380634</v>
      </c>
    </row>
    <row r="55" ht="12.75">
      <c r="B55" s="17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7" r:id="rId1"/>
  <headerFooter>
    <oddHeader>&amp;CBG
Приложение III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90"/>
  <sheetViews>
    <sheetView showGridLines="0" view="pageBreakPreview" zoomScale="85" zoomScaleSheetLayoutView="85" zoomScalePageLayoutView="0" workbookViewId="0" topLeftCell="A1">
      <selection activeCell="D39" sqref="D39"/>
    </sheetView>
  </sheetViews>
  <sheetFormatPr defaultColWidth="9.140625" defaultRowHeight="12.75"/>
  <cols>
    <col min="1" max="1" width="2.7109375" style="197" customWidth="1"/>
    <col min="2" max="2" width="12.28125" style="5" customWidth="1"/>
    <col min="3" max="3" width="64.00390625" style="193" customWidth="1"/>
    <col min="4" max="4" width="48.140625" style="7" customWidth="1"/>
    <col min="5" max="5" width="13.57421875" style="5" customWidth="1"/>
    <col min="6" max="6" width="17.140625" style="7" customWidth="1"/>
    <col min="7" max="7" width="1.8515625" style="193" customWidth="1"/>
    <col min="8" max="16384" width="9.140625" style="193" customWidth="1"/>
  </cols>
  <sheetData>
    <row r="1" spans="1:6" s="71" customFormat="1" ht="12">
      <c r="A1" s="197" t="s">
        <v>562</v>
      </c>
      <c r="B1" s="198" t="s">
        <v>472</v>
      </c>
      <c r="C1" s="199"/>
      <c r="D1" s="199"/>
      <c r="E1" s="69"/>
      <c r="F1" s="70"/>
    </row>
    <row r="2" spans="1:6" s="71" customFormat="1" ht="12">
      <c r="A2" s="197"/>
      <c r="B2" s="75" t="s">
        <v>63</v>
      </c>
      <c r="C2" s="55" t="str">
        <f>Index!C2</f>
        <v>CECB9790</v>
      </c>
      <c r="D2" s="56" t="str">
        <f>Index!D2</f>
        <v>Централна кооперативна банка АД</v>
      </c>
      <c r="E2" s="69"/>
      <c r="F2" s="70"/>
    </row>
    <row r="3" spans="1:6" s="71" customFormat="1" ht="24">
      <c r="A3" s="197"/>
      <c r="B3" s="75" t="s">
        <v>64</v>
      </c>
      <c r="C3" s="58">
        <f>Index!C3</f>
        <v>44561</v>
      </c>
      <c r="D3" s="59"/>
      <c r="E3" s="69"/>
      <c r="F3" s="70"/>
    </row>
    <row r="4" spans="1:6" s="71" customFormat="1" ht="24">
      <c r="A4" s="197"/>
      <c r="B4" s="75" t="s">
        <v>65</v>
      </c>
      <c r="C4" s="60" t="str">
        <f>Index!C4</f>
        <v>индивидуална</v>
      </c>
      <c r="D4" s="59"/>
      <c r="E4" s="69"/>
      <c r="F4" s="70"/>
    </row>
    <row r="5" spans="1:6" s="71" customFormat="1" ht="24">
      <c r="A5" s="197"/>
      <c r="B5" s="76" t="s">
        <v>66</v>
      </c>
      <c r="C5" s="62" t="s">
        <v>67</v>
      </c>
      <c r="D5" s="65" t="s">
        <v>68</v>
      </c>
      <c r="E5" s="66" t="s">
        <v>69</v>
      </c>
      <c r="F5" s="67" t="s">
        <v>70</v>
      </c>
    </row>
    <row r="6" spans="2:7" ht="32.25" customHeight="1">
      <c r="B6" s="219" t="s">
        <v>294</v>
      </c>
      <c r="C6" s="223"/>
      <c r="D6" s="8"/>
      <c r="E6" s="9"/>
      <c r="F6" s="8"/>
      <c r="G6" s="10"/>
    </row>
    <row r="7" spans="1:7" s="71" customFormat="1" ht="11.25">
      <c r="A7" s="197">
        <v>6</v>
      </c>
      <c r="B7" s="200"/>
      <c r="D7" s="201"/>
      <c r="E7" s="202"/>
      <c r="F7" s="201" t="s">
        <v>473</v>
      </c>
      <c r="G7" s="203"/>
    </row>
    <row r="8" spans="2:7" ht="12.75">
      <c r="B8" s="192"/>
      <c r="D8" s="8"/>
      <c r="E8" s="9"/>
      <c r="F8" s="8"/>
      <c r="G8" s="10"/>
    </row>
    <row r="9" spans="2:7" ht="12.75">
      <c r="B9" s="192"/>
      <c r="D9" s="8"/>
      <c r="E9" s="9"/>
      <c r="F9" s="8"/>
      <c r="G9" s="10"/>
    </row>
    <row r="10" spans="2:7" ht="12.75">
      <c r="B10" s="192"/>
      <c r="D10" s="8"/>
      <c r="E10" s="9"/>
      <c r="F10" s="8"/>
      <c r="G10" s="10"/>
    </row>
    <row r="11" spans="4:7" ht="12.75">
      <c r="D11" s="11"/>
      <c r="E11" s="12"/>
      <c r="F11" s="11"/>
      <c r="G11" s="10"/>
    </row>
    <row r="12" spans="2:6" ht="25.5">
      <c r="B12" s="190"/>
      <c r="C12" s="196"/>
      <c r="D12" s="194" t="s">
        <v>60</v>
      </c>
      <c r="E12" s="51" t="s">
        <v>73</v>
      </c>
      <c r="F12" s="91" t="s">
        <v>193</v>
      </c>
    </row>
    <row r="13" spans="2:6" ht="14.25" customHeight="1">
      <c r="B13" s="191"/>
      <c r="C13" s="26"/>
      <c r="D13" s="195"/>
      <c r="E13" s="27"/>
      <c r="F13" s="128" t="s">
        <v>348</v>
      </c>
    </row>
    <row r="14" spans="1:6" ht="25.5">
      <c r="A14" s="197" t="s">
        <v>387</v>
      </c>
      <c r="B14" s="128" t="s">
        <v>348</v>
      </c>
      <c r="C14" s="137" t="s">
        <v>194</v>
      </c>
      <c r="D14" s="120" t="s">
        <v>6</v>
      </c>
      <c r="E14" s="138">
        <v>16</v>
      </c>
      <c r="F14" s="184">
        <f>SUM(F15:F22)</f>
        <v>117716</v>
      </c>
    </row>
    <row r="15" spans="1:6" ht="53.25" customHeight="1">
      <c r="A15" s="197" t="s">
        <v>388</v>
      </c>
      <c r="B15" s="128" t="s">
        <v>349</v>
      </c>
      <c r="C15" s="139" t="s">
        <v>80</v>
      </c>
      <c r="D15" s="122" t="s">
        <v>7</v>
      </c>
      <c r="E15" s="99"/>
      <c r="F15" s="178">
        <v>5</v>
      </c>
    </row>
    <row r="16" spans="1:6" ht="25.5">
      <c r="A16" s="197" t="s">
        <v>474</v>
      </c>
      <c r="B16" s="128" t="s">
        <v>426</v>
      </c>
      <c r="C16" s="139" t="s">
        <v>4</v>
      </c>
      <c r="D16" s="122" t="s">
        <v>195</v>
      </c>
      <c r="E16" s="99"/>
      <c r="F16" s="178">
        <v>191</v>
      </c>
    </row>
    <row r="17" spans="1:6" ht="25.5">
      <c r="A17" s="197" t="s">
        <v>389</v>
      </c>
      <c r="B17" s="128" t="s">
        <v>350</v>
      </c>
      <c r="C17" s="139" t="s">
        <v>196</v>
      </c>
      <c r="D17" s="79" t="s">
        <v>197</v>
      </c>
      <c r="E17" s="107"/>
      <c r="F17" s="178">
        <v>0</v>
      </c>
    </row>
    <row r="18" spans="1:6" ht="25.5">
      <c r="A18" s="197" t="s">
        <v>475</v>
      </c>
      <c r="B18" s="128" t="s">
        <v>427</v>
      </c>
      <c r="C18" s="139" t="s">
        <v>2</v>
      </c>
      <c r="D18" s="79" t="s">
        <v>198</v>
      </c>
      <c r="E18" s="107"/>
      <c r="F18" s="178">
        <v>16281</v>
      </c>
    </row>
    <row r="19" spans="1:6" ht="25.5">
      <c r="A19" s="197" t="s">
        <v>476</v>
      </c>
      <c r="B19" s="128" t="s">
        <v>428</v>
      </c>
      <c r="C19" s="139" t="s">
        <v>5</v>
      </c>
      <c r="D19" s="79" t="s">
        <v>199</v>
      </c>
      <c r="E19" s="107"/>
      <c r="F19" s="178">
        <v>101239</v>
      </c>
    </row>
    <row r="20" spans="1:6" ht="33" customHeight="1">
      <c r="A20" s="197" t="s">
        <v>393</v>
      </c>
      <c r="B20" s="128" t="s">
        <v>354</v>
      </c>
      <c r="C20" s="139" t="s">
        <v>200</v>
      </c>
      <c r="D20" s="79" t="s">
        <v>36</v>
      </c>
      <c r="E20" s="107"/>
      <c r="F20" s="178">
        <v>0</v>
      </c>
    </row>
    <row r="21" spans="1:6" ht="12.75">
      <c r="A21" s="197" t="s">
        <v>394</v>
      </c>
      <c r="B21" s="128" t="s">
        <v>355</v>
      </c>
      <c r="C21" s="140" t="s">
        <v>201</v>
      </c>
      <c r="D21" s="123" t="s">
        <v>37</v>
      </c>
      <c r="E21" s="110"/>
      <c r="F21" s="178">
        <v>0</v>
      </c>
    </row>
    <row r="22" spans="1:6" ht="25.5">
      <c r="A22" s="197" t="s">
        <v>477</v>
      </c>
      <c r="B22" s="128" t="s">
        <v>429</v>
      </c>
      <c r="C22" s="140" t="s">
        <v>202</v>
      </c>
      <c r="D22" s="123" t="s">
        <v>38</v>
      </c>
      <c r="E22" s="110"/>
      <c r="F22" s="178">
        <v>0</v>
      </c>
    </row>
    <row r="23" spans="1:6" ht="30" customHeight="1">
      <c r="A23" s="197" t="s">
        <v>395</v>
      </c>
      <c r="B23" s="128" t="s">
        <v>357</v>
      </c>
      <c r="C23" s="141" t="s">
        <v>295</v>
      </c>
      <c r="D23" s="79" t="s">
        <v>6</v>
      </c>
      <c r="E23" s="107">
        <v>16</v>
      </c>
      <c r="F23" s="178">
        <f>SUM(F24:F29)</f>
        <v>12338</v>
      </c>
    </row>
    <row r="24" spans="1:6" ht="56.25" customHeight="1">
      <c r="A24" s="197" t="s">
        <v>396</v>
      </c>
      <c r="B24" s="128" t="s">
        <v>358</v>
      </c>
      <c r="C24" s="139" t="s">
        <v>203</v>
      </c>
      <c r="D24" s="79" t="s">
        <v>7</v>
      </c>
      <c r="E24" s="107"/>
      <c r="F24" s="178">
        <v>0</v>
      </c>
    </row>
    <row r="25" spans="1:6" ht="25.5">
      <c r="A25" s="197" t="s">
        <v>397</v>
      </c>
      <c r="B25" s="128" t="s">
        <v>359</v>
      </c>
      <c r="C25" s="139" t="s">
        <v>204</v>
      </c>
      <c r="D25" s="79" t="s">
        <v>197</v>
      </c>
      <c r="E25" s="107"/>
      <c r="F25" s="178">
        <v>0</v>
      </c>
    </row>
    <row r="26" spans="1:6" ht="12.75">
      <c r="A26" s="197" t="s">
        <v>398</v>
      </c>
      <c r="B26" s="128" t="s">
        <v>360</v>
      </c>
      <c r="C26" s="139" t="s">
        <v>296</v>
      </c>
      <c r="D26" s="79" t="s">
        <v>205</v>
      </c>
      <c r="E26" s="107"/>
      <c r="F26" s="178">
        <v>5250</v>
      </c>
    </row>
    <row r="27" spans="1:6" ht="27.75" customHeight="1">
      <c r="A27" s="197" t="s">
        <v>399</v>
      </c>
      <c r="B27" s="128" t="s">
        <v>361</v>
      </c>
      <c r="C27" s="139" t="s">
        <v>206</v>
      </c>
      <c r="D27" s="79" t="s">
        <v>39</v>
      </c>
      <c r="E27" s="107"/>
      <c r="F27" s="178">
        <v>0</v>
      </c>
    </row>
    <row r="28" spans="1:6" ht="12.75">
      <c r="A28" s="197" t="s">
        <v>400</v>
      </c>
      <c r="B28" s="128" t="s">
        <v>362</v>
      </c>
      <c r="C28" s="139" t="s">
        <v>207</v>
      </c>
      <c r="D28" s="79" t="s">
        <v>40</v>
      </c>
      <c r="E28" s="107"/>
      <c r="F28" s="178">
        <v>7</v>
      </c>
    </row>
    <row r="29" spans="1:6" ht="27" customHeight="1">
      <c r="A29" s="197" t="s">
        <v>487</v>
      </c>
      <c r="B29" s="128" t="s">
        <v>430</v>
      </c>
      <c r="C29" s="139" t="s">
        <v>208</v>
      </c>
      <c r="D29" s="123" t="s">
        <v>41</v>
      </c>
      <c r="E29" s="107"/>
      <c r="F29" s="178">
        <v>7081</v>
      </c>
    </row>
    <row r="30" spans="1:6" ht="12.75">
      <c r="A30" s="197" t="s">
        <v>401</v>
      </c>
      <c r="B30" s="128" t="s">
        <v>363</v>
      </c>
      <c r="C30" s="109" t="s">
        <v>209</v>
      </c>
      <c r="D30" s="79" t="s">
        <v>210</v>
      </c>
      <c r="E30" s="107"/>
      <c r="F30" s="178">
        <v>0</v>
      </c>
    </row>
    <row r="31" spans="1:6" ht="12.75">
      <c r="A31" s="197" t="s">
        <v>483</v>
      </c>
      <c r="B31" s="128" t="s">
        <v>364</v>
      </c>
      <c r="C31" s="141" t="s">
        <v>211</v>
      </c>
      <c r="D31" s="79" t="s">
        <v>42</v>
      </c>
      <c r="E31" s="107">
        <v>31</v>
      </c>
      <c r="F31" s="182">
        <f>SUM(F32:F35)</f>
        <v>3681</v>
      </c>
    </row>
    <row r="32" spans="1:6" ht="45" customHeight="1">
      <c r="A32" s="197" t="s">
        <v>484</v>
      </c>
      <c r="B32" s="128" t="s">
        <v>365</v>
      </c>
      <c r="C32" s="139" t="s">
        <v>80</v>
      </c>
      <c r="D32" s="79" t="s">
        <v>43</v>
      </c>
      <c r="E32" s="107"/>
      <c r="F32" s="178">
        <v>369</v>
      </c>
    </row>
    <row r="33" spans="1:6" ht="54" customHeight="1">
      <c r="A33" s="197" t="s">
        <v>488</v>
      </c>
      <c r="B33" s="128" t="s">
        <v>431</v>
      </c>
      <c r="C33" s="139" t="s">
        <v>4</v>
      </c>
      <c r="D33" s="79" t="s">
        <v>44</v>
      </c>
      <c r="E33" s="107"/>
      <c r="F33" s="178">
        <v>3025</v>
      </c>
    </row>
    <row r="34" spans="1:6" ht="51.75" customHeight="1">
      <c r="A34" s="197" t="s">
        <v>489</v>
      </c>
      <c r="B34" s="128" t="s">
        <v>432</v>
      </c>
      <c r="C34" s="139" t="s">
        <v>2</v>
      </c>
      <c r="D34" s="79" t="s">
        <v>45</v>
      </c>
      <c r="E34" s="107"/>
      <c r="F34" s="178">
        <v>287</v>
      </c>
    </row>
    <row r="35" spans="1:6" ht="25.5">
      <c r="A35" s="197" t="s">
        <v>490</v>
      </c>
      <c r="B35" s="128" t="s">
        <v>433</v>
      </c>
      <c r="C35" s="139" t="s">
        <v>212</v>
      </c>
      <c r="D35" s="79" t="s">
        <v>213</v>
      </c>
      <c r="E35" s="107"/>
      <c r="F35" s="178">
        <v>0</v>
      </c>
    </row>
    <row r="36" spans="1:6" ht="12.75">
      <c r="A36" s="197" t="s">
        <v>503</v>
      </c>
      <c r="B36" s="128" t="s">
        <v>368</v>
      </c>
      <c r="C36" s="141" t="s">
        <v>214</v>
      </c>
      <c r="D36" s="79" t="s">
        <v>215</v>
      </c>
      <c r="E36" s="107">
        <v>22</v>
      </c>
      <c r="F36" s="177">
        <v>65607</v>
      </c>
    </row>
    <row r="37" spans="1:6" ht="12.75">
      <c r="A37" s="197" t="s">
        <v>504</v>
      </c>
      <c r="B37" s="128" t="s">
        <v>369</v>
      </c>
      <c r="C37" s="141" t="s">
        <v>216</v>
      </c>
      <c r="D37" s="79" t="s">
        <v>215</v>
      </c>
      <c r="E37" s="107">
        <v>22</v>
      </c>
      <c r="F37" s="177">
        <v>15099</v>
      </c>
    </row>
    <row r="38" spans="1:6" ht="38.25">
      <c r="A38" s="197" t="s">
        <v>505</v>
      </c>
      <c r="B38" s="128" t="s">
        <v>370</v>
      </c>
      <c r="C38" s="141" t="s">
        <v>560</v>
      </c>
      <c r="D38" s="79" t="s">
        <v>46</v>
      </c>
      <c r="E38" s="107">
        <v>16</v>
      </c>
      <c r="F38" s="182">
        <f>SUM(F39:F42)</f>
        <v>1038</v>
      </c>
    </row>
    <row r="39" spans="1:6" ht="25.5">
      <c r="A39" s="197" t="s">
        <v>507</v>
      </c>
      <c r="B39" s="128" t="s">
        <v>434</v>
      </c>
      <c r="C39" s="139" t="s">
        <v>2</v>
      </c>
      <c r="D39" s="79" t="s">
        <v>217</v>
      </c>
      <c r="E39" s="107"/>
      <c r="F39" s="177">
        <v>934</v>
      </c>
    </row>
    <row r="40" spans="1:6" ht="25.5">
      <c r="A40" s="197" t="s">
        <v>508</v>
      </c>
      <c r="B40" s="128" t="s">
        <v>435</v>
      </c>
      <c r="C40" s="139" t="s">
        <v>5</v>
      </c>
      <c r="D40" s="79" t="s">
        <v>218</v>
      </c>
      <c r="E40" s="107"/>
      <c r="F40" s="177">
        <v>104</v>
      </c>
    </row>
    <row r="41" spans="1:6" ht="25.5">
      <c r="A41" s="197" t="s">
        <v>512</v>
      </c>
      <c r="B41" s="128" t="s">
        <v>374</v>
      </c>
      <c r="C41" s="142" t="s">
        <v>290</v>
      </c>
      <c r="D41" s="79" t="s">
        <v>219</v>
      </c>
      <c r="E41" s="107"/>
      <c r="F41" s="177">
        <v>0</v>
      </c>
    </row>
    <row r="42" spans="1:6" ht="12.75">
      <c r="A42" s="197" t="s">
        <v>509</v>
      </c>
      <c r="B42" s="128" t="s">
        <v>375</v>
      </c>
      <c r="C42" s="142" t="s">
        <v>180</v>
      </c>
      <c r="D42" s="79"/>
      <c r="E42" s="107"/>
      <c r="F42" s="177">
        <v>0</v>
      </c>
    </row>
    <row r="43" spans="1:6" ht="48" customHeight="1">
      <c r="A43" s="197" t="s">
        <v>510</v>
      </c>
      <c r="B43" s="128" t="s">
        <v>376</v>
      </c>
      <c r="C43" s="141" t="s">
        <v>297</v>
      </c>
      <c r="D43" s="79" t="s">
        <v>47</v>
      </c>
      <c r="E43" s="107">
        <v>16</v>
      </c>
      <c r="F43" s="177">
        <v>-2421</v>
      </c>
    </row>
    <row r="44" spans="1:6" ht="38.25">
      <c r="A44" s="197" t="s">
        <v>513</v>
      </c>
      <c r="B44" s="128" t="s">
        <v>436</v>
      </c>
      <c r="C44" s="141" t="s">
        <v>298</v>
      </c>
      <c r="D44" s="79" t="s">
        <v>48</v>
      </c>
      <c r="E44" s="107"/>
      <c r="F44" s="177">
        <v>9602</v>
      </c>
    </row>
    <row r="45" spans="1:6" ht="38.25">
      <c r="A45" s="197" t="s">
        <v>511</v>
      </c>
      <c r="B45" s="128" t="s">
        <v>377</v>
      </c>
      <c r="C45" s="141" t="s">
        <v>299</v>
      </c>
      <c r="D45" s="79" t="s">
        <v>49</v>
      </c>
      <c r="E45" s="107" t="s">
        <v>220</v>
      </c>
      <c r="F45" s="177">
        <v>0</v>
      </c>
    </row>
    <row r="46" spans="1:6" ht="12.75">
      <c r="A46" s="197" t="s">
        <v>516</v>
      </c>
      <c r="B46" s="128" t="s">
        <v>378</v>
      </c>
      <c r="C46" s="141" t="s">
        <v>300</v>
      </c>
      <c r="D46" s="79" t="s">
        <v>50</v>
      </c>
      <c r="E46" s="107">
        <v>16</v>
      </c>
      <c r="F46" s="177">
        <v>0</v>
      </c>
    </row>
    <row r="47" spans="1:6" ht="12.75">
      <c r="A47" s="197" t="s">
        <v>517</v>
      </c>
      <c r="B47" s="128" t="s">
        <v>379</v>
      </c>
      <c r="C47" s="141" t="s">
        <v>301</v>
      </c>
      <c r="D47" s="79" t="s">
        <v>221</v>
      </c>
      <c r="E47" s="107"/>
      <c r="F47" s="177">
        <v>-2122</v>
      </c>
    </row>
    <row r="48" spans="2:6" ht="36" customHeight="1">
      <c r="B48" s="128" t="s">
        <v>380</v>
      </c>
      <c r="C48" s="141" t="s">
        <v>404</v>
      </c>
      <c r="D48" s="79" t="s">
        <v>402</v>
      </c>
      <c r="E48" s="204"/>
      <c r="F48" s="177">
        <v>0</v>
      </c>
    </row>
    <row r="49" spans="1:6" ht="25.5">
      <c r="A49" s="197" t="s">
        <v>519</v>
      </c>
      <c r="B49" s="128" t="s">
        <v>381</v>
      </c>
      <c r="C49" s="205" t="s">
        <v>561</v>
      </c>
      <c r="D49" s="79" t="s">
        <v>51</v>
      </c>
      <c r="E49" s="107">
        <v>45</v>
      </c>
      <c r="F49" s="177">
        <v>17</v>
      </c>
    </row>
    <row r="50" spans="1:6" ht="12.75">
      <c r="A50" s="197" t="s">
        <v>520</v>
      </c>
      <c r="B50" s="128" t="s">
        <v>382</v>
      </c>
      <c r="C50" s="141" t="s">
        <v>222</v>
      </c>
      <c r="D50" s="79" t="s">
        <v>52</v>
      </c>
      <c r="E50" s="107">
        <v>45</v>
      </c>
      <c r="F50" s="177">
        <v>2123</v>
      </c>
    </row>
    <row r="51" spans="1:6" ht="12.75">
      <c r="A51" s="197" t="s">
        <v>521</v>
      </c>
      <c r="B51" s="128" t="s">
        <v>416</v>
      </c>
      <c r="C51" s="143" t="s">
        <v>223</v>
      </c>
      <c r="D51" s="79" t="s">
        <v>52</v>
      </c>
      <c r="E51" s="110">
        <v>45</v>
      </c>
      <c r="F51" s="177">
        <v>2335</v>
      </c>
    </row>
    <row r="52" spans="1:6" ht="12.75">
      <c r="A52" s="197" t="s">
        <v>523</v>
      </c>
      <c r="B52" s="128" t="s">
        <v>437</v>
      </c>
      <c r="C52" s="144" t="s">
        <v>302</v>
      </c>
      <c r="D52" s="119"/>
      <c r="E52" s="118"/>
      <c r="F52" s="180">
        <f>F14-F23+F31+F36-F37+F38+F43+F44+F45+F46+F47+F48+F50-F51+F49</f>
        <v>165469</v>
      </c>
    </row>
    <row r="53" spans="1:6" ht="12.75">
      <c r="A53" s="197" t="s">
        <v>522</v>
      </c>
      <c r="B53" s="128" t="s">
        <v>417</v>
      </c>
      <c r="C53" s="145" t="s">
        <v>224</v>
      </c>
      <c r="D53" s="122"/>
      <c r="E53" s="99"/>
      <c r="F53" s="177">
        <f>SUM(F54:F55)</f>
        <v>96490</v>
      </c>
    </row>
    <row r="54" spans="1:6" ht="25.5">
      <c r="A54" s="197" t="s">
        <v>524</v>
      </c>
      <c r="B54" s="128" t="s">
        <v>418</v>
      </c>
      <c r="C54" s="139" t="s">
        <v>225</v>
      </c>
      <c r="D54" s="79" t="s">
        <v>226</v>
      </c>
      <c r="E54" s="107">
        <v>44</v>
      </c>
      <c r="F54" s="181">
        <v>47625</v>
      </c>
    </row>
    <row r="55" spans="1:6" ht="12.75">
      <c r="A55" s="197" t="s">
        <v>525</v>
      </c>
      <c r="B55" s="128" t="s">
        <v>419</v>
      </c>
      <c r="C55" s="139" t="s">
        <v>227</v>
      </c>
      <c r="D55" s="79"/>
      <c r="E55" s="107">
        <v>16</v>
      </c>
      <c r="F55" s="181">
        <v>48865</v>
      </c>
    </row>
    <row r="56" spans="1:6" ht="25.5">
      <c r="A56" s="197" t="s">
        <v>526</v>
      </c>
      <c r="B56" s="128" t="s">
        <v>438</v>
      </c>
      <c r="C56" s="139" t="s">
        <v>346</v>
      </c>
      <c r="D56" s="79" t="s">
        <v>403</v>
      </c>
      <c r="E56" s="107"/>
      <c r="F56" s="182">
        <v>11015</v>
      </c>
    </row>
    <row r="57" spans="1:6" ht="12.75">
      <c r="A57" s="197" t="s">
        <v>527</v>
      </c>
      <c r="B57" s="128" t="s">
        <v>439</v>
      </c>
      <c r="C57" s="141" t="s">
        <v>303</v>
      </c>
      <c r="D57" s="79" t="s">
        <v>228</v>
      </c>
      <c r="E57" s="107"/>
      <c r="F57" s="182">
        <f>SUM(F58:F60)</f>
        <v>24532</v>
      </c>
    </row>
    <row r="58" spans="1:6" ht="25.5">
      <c r="A58" s="197" t="s">
        <v>528</v>
      </c>
      <c r="B58" s="128" t="s">
        <v>440</v>
      </c>
      <c r="C58" s="139" t="s">
        <v>229</v>
      </c>
      <c r="D58" s="79" t="s">
        <v>230</v>
      </c>
      <c r="E58" s="107"/>
      <c r="F58" s="181">
        <v>23503</v>
      </c>
    </row>
    <row r="59" spans="1:6" ht="25.5">
      <c r="A59" s="197" t="s">
        <v>529</v>
      </c>
      <c r="B59" s="128" t="s">
        <v>441</v>
      </c>
      <c r="C59" s="139" t="s">
        <v>231</v>
      </c>
      <c r="D59" s="123" t="s">
        <v>232</v>
      </c>
      <c r="E59" s="110"/>
      <c r="F59" s="181">
        <v>703</v>
      </c>
    </row>
    <row r="60" spans="1:6" ht="25.5">
      <c r="A60" s="197" t="s">
        <v>530</v>
      </c>
      <c r="B60" s="128" t="s">
        <v>442</v>
      </c>
      <c r="C60" s="139" t="s">
        <v>233</v>
      </c>
      <c r="D60" s="79" t="s">
        <v>234</v>
      </c>
      <c r="E60" s="107"/>
      <c r="F60" s="181">
        <v>326</v>
      </c>
    </row>
    <row r="61" spans="1:6" ht="25.5">
      <c r="A61" s="197" t="s">
        <v>531</v>
      </c>
      <c r="B61" s="128" t="s">
        <v>443</v>
      </c>
      <c r="C61" s="109" t="s">
        <v>304</v>
      </c>
      <c r="D61" s="79" t="s">
        <v>53</v>
      </c>
      <c r="E61" s="107"/>
      <c r="F61" s="182">
        <f>SUM(F62:F63)</f>
        <v>-171</v>
      </c>
    </row>
    <row r="62" spans="1:6" ht="25.5">
      <c r="A62" s="197" t="s">
        <v>532</v>
      </c>
      <c r="B62" s="128" t="s">
        <v>444</v>
      </c>
      <c r="C62" s="139" t="s">
        <v>2</v>
      </c>
      <c r="D62" s="79" t="s">
        <v>235</v>
      </c>
      <c r="E62" s="107"/>
      <c r="F62" s="181">
        <v>0</v>
      </c>
    </row>
    <row r="63" spans="1:6" ht="12.75">
      <c r="A63" s="197" t="s">
        <v>533</v>
      </c>
      <c r="B63" s="128" t="s">
        <v>445</v>
      </c>
      <c r="C63" s="139" t="s">
        <v>5</v>
      </c>
      <c r="D63" s="79" t="s">
        <v>235</v>
      </c>
      <c r="E63" s="107"/>
      <c r="F63" s="181">
        <v>-171</v>
      </c>
    </row>
    <row r="64" spans="1:6" ht="38.25">
      <c r="A64" s="197" t="s">
        <v>534</v>
      </c>
      <c r="B64" s="128" t="s">
        <v>446</v>
      </c>
      <c r="C64" s="141" t="s">
        <v>305</v>
      </c>
      <c r="D64" s="79" t="s">
        <v>236</v>
      </c>
      <c r="E64" s="107" t="s">
        <v>133</v>
      </c>
      <c r="F64" s="181">
        <f>SUM(F66:F67)</f>
        <v>-296</v>
      </c>
    </row>
    <row r="65" spans="1:6" ht="36.75" customHeight="1">
      <c r="A65" s="197" t="s">
        <v>535</v>
      </c>
      <c r="B65" s="128" t="s">
        <v>447</v>
      </c>
      <c r="C65" s="146" t="s">
        <v>347</v>
      </c>
      <c r="D65" s="79" t="s">
        <v>356</v>
      </c>
      <c r="E65" s="147"/>
      <c r="F65" s="181">
        <v>0</v>
      </c>
    </row>
    <row r="66" spans="1:6" ht="25.5">
      <c r="A66" s="197" t="s">
        <v>536</v>
      </c>
      <c r="B66" s="128" t="s">
        <v>448</v>
      </c>
      <c r="C66" s="139" t="s">
        <v>237</v>
      </c>
      <c r="D66" s="148" t="s">
        <v>54</v>
      </c>
      <c r="E66" s="147"/>
      <c r="F66" s="181">
        <v>-296</v>
      </c>
    </row>
    <row r="67" spans="1:6" ht="12.75">
      <c r="A67" s="197" t="s">
        <v>537</v>
      </c>
      <c r="B67" s="128" t="s">
        <v>449</v>
      </c>
      <c r="C67" s="139" t="s">
        <v>238</v>
      </c>
      <c r="D67" s="79"/>
      <c r="E67" s="107"/>
      <c r="F67" s="181">
        <v>0</v>
      </c>
    </row>
    <row r="68" spans="1:6" ht="38.25">
      <c r="A68" s="197" t="s">
        <v>538</v>
      </c>
      <c r="B68" s="128" t="s">
        <v>450</v>
      </c>
      <c r="C68" s="134" t="s">
        <v>306</v>
      </c>
      <c r="D68" s="79" t="s">
        <v>239</v>
      </c>
      <c r="E68" s="107">
        <v>12</v>
      </c>
      <c r="F68" s="181">
        <f>SUM(F69:F70)</f>
        <v>6255</v>
      </c>
    </row>
    <row r="69" spans="1:6" ht="25.5">
      <c r="A69" s="197" t="s">
        <v>539</v>
      </c>
      <c r="B69" s="128" t="s">
        <v>451</v>
      </c>
      <c r="C69" s="139" t="s">
        <v>307</v>
      </c>
      <c r="D69" s="79" t="s">
        <v>240</v>
      </c>
      <c r="E69" s="107">
        <v>12</v>
      </c>
      <c r="F69" s="181">
        <v>1908</v>
      </c>
    </row>
    <row r="70" spans="1:6" ht="12.75">
      <c r="A70" s="197" t="s">
        <v>540</v>
      </c>
      <c r="B70" s="128" t="s">
        <v>452</v>
      </c>
      <c r="C70" s="139" t="s">
        <v>308</v>
      </c>
      <c r="D70" s="79" t="s">
        <v>241</v>
      </c>
      <c r="E70" s="107">
        <v>12</v>
      </c>
      <c r="F70" s="181">
        <v>4347</v>
      </c>
    </row>
    <row r="71" spans="1:6" ht="38.25">
      <c r="A71" s="197" t="s">
        <v>541</v>
      </c>
      <c r="B71" s="128" t="s">
        <v>453</v>
      </c>
      <c r="C71" s="134" t="s">
        <v>309</v>
      </c>
      <c r="D71" s="79" t="s">
        <v>242</v>
      </c>
      <c r="E71" s="107">
        <v>16</v>
      </c>
      <c r="F71" s="181">
        <v>0</v>
      </c>
    </row>
    <row r="72" spans="1:6" ht="25.5">
      <c r="A72" s="197" t="s">
        <v>542</v>
      </c>
      <c r="B72" s="128" t="s">
        <v>454</v>
      </c>
      <c r="C72" s="134" t="s">
        <v>310</v>
      </c>
      <c r="D72" s="79" t="s">
        <v>243</v>
      </c>
      <c r="E72" s="107">
        <v>16</v>
      </c>
      <c r="F72" s="182">
        <f>SUM(F73:F77)</f>
        <v>0</v>
      </c>
    </row>
    <row r="73" spans="1:6" ht="12.75">
      <c r="A73" s="197" t="s">
        <v>543</v>
      </c>
      <c r="B73" s="128" t="s">
        <v>455</v>
      </c>
      <c r="C73" s="139" t="s">
        <v>229</v>
      </c>
      <c r="D73" s="79" t="s">
        <v>244</v>
      </c>
      <c r="E73" s="107"/>
      <c r="F73" s="181">
        <v>0</v>
      </c>
    </row>
    <row r="74" spans="1:6" ht="12.75">
      <c r="A74" s="197" t="s">
        <v>544</v>
      </c>
      <c r="B74" s="128" t="s">
        <v>456</v>
      </c>
      <c r="C74" s="139" t="s">
        <v>231</v>
      </c>
      <c r="D74" s="79" t="s">
        <v>245</v>
      </c>
      <c r="E74" s="107"/>
      <c r="F74" s="181">
        <v>0</v>
      </c>
    </row>
    <row r="75" spans="1:6" ht="25.5">
      <c r="A75" s="197" t="s">
        <v>545</v>
      </c>
      <c r="B75" s="128" t="s">
        <v>457</v>
      </c>
      <c r="C75" s="139" t="s">
        <v>246</v>
      </c>
      <c r="D75" s="79" t="s">
        <v>247</v>
      </c>
      <c r="E75" s="107"/>
      <c r="F75" s="181">
        <v>0</v>
      </c>
    </row>
    <row r="76" spans="1:6" ht="25.5">
      <c r="A76" s="197" t="s">
        <v>546</v>
      </c>
      <c r="B76" s="128" t="s">
        <v>458</v>
      </c>
      <c r="C76" s="139" t="s">
        <v>233</v>
      </c>
      <c r="D76" s="79" t="s">
        <v>248</v>
      </c>
      <c r="E76" s="107"/>
      <c r="F76" s="181">
        <v>0</v>
      </c>
    </row>
    <row r="77" spans="1:6" ht="12.75">
      <c r="A77" s="197" t="s">
        <v>547</v>
      </c>
      <c r="B77" s="128" t="s">
        <v>459</v>
      </c>
      <c r="C77" s="139" t="s">
        <v>249</v>
      </c>
      <c r="D77" s="79" t="s">
        <v>243</v>
      </c>
      <c r="E77" s="107"/>
      <c r="F77" s="181">
        <v>0</v>
      </c>
    </row>
    <row r="78" spans="1:6" ht="27.75" customHeight="1">
      <c r="A78" s="197" t="s">
        <v>548</v>
      </c>
      <c r="B78" s="128" t="s">
        <v>460</v>
      </c>
      <c r="C78" s="134" t="s">
        <v>250</v>
      </c>
      <c r="D78" s="79" t="s">
        <v>251</v>
      </c>
      <c r="E78" s="107"/>
      <c r="F78" s="181">
        <v>0</v>
      </c>
    </row>
    <row r="79" spans="1:6" ht="38.25">
      <c r="A79" s="197" t="s">
        <v>549</v>
      </c>
      <c r="B79" s="128" t="s">
        <v>461</v>
      </c>
      <c r="C79" s="134" t="s">
        <v>311</v>
      </c>
      <c r="D79" s="79" t="s">
        <v>55</v>
      </c>
      <c r="E79" s="107"/>
      <c r="F79" s="181">
        <v>0</v>
      </c>
    </row>
    <row r="80" spans="1:6" ht="51">
      <c r="A80" s="197" t="s">
        <v>550</v>
      </c>
      <c r="B80" s="128" t="s">
        <v>462</v>
      </c>
      <c r="C80" s="149" t="s">
        <v>252</v>
      </c>
      <c r="D80" s="121" t="s">
        <v>56</v>
      </c>
      <c r="E80" s="150"/>
      <c r="F80" s="181">
        <v>74</v>
      </c>
    </row>
    <row r="81" spans="1:6" ht="25.5">
      <c r="A81" s="197" t="s">
        <v>551</v>
      </c>
      <c r="B81" s="128" t="s">
        <v>463</v>
      </c>
      <c r="C81" s="149" t="s">
        <v>253</v>
      </c>
      <c r="D81" s="121" t="s">
        <v>254</v>
      </c>
      <c r="E81" s="150"/>
      <c r="F81" s="182">
        <f>F52-F53-F57+F61-F64-F68-F71-F72-F78+F79+F80-F56</f>
        <v>27376</v>
      </c>
    </row>
    <row r="82" spans="1:6" ht="25.5">
      <c r="A82" s="197" t="s">
        <v>552</v>
      </c>
      <c r="B82" s="128" t="s">
        <v>464</v>
      </c>
      <c r="C82" s="149" t="s">
        <v>255</v>
      </c>
      <c r="D82" s="121" t="s">
        <v>256</v>
      </c>
      <c r="E82" s="150"/>
      <c r="F82" s="181">
        <v>2738</v>
      </c>
    </row>
    <row r="83" spans="1:6" ht="25.5">
      <c r="A83" s="197" t="s">
        <v>553</v>
      </c>
      <c r="B83" s="128" t="s">
        <v>465</v>
      </c>
      <c r="C83" s="149" t="s">
        <v>257</v>
      </c>
      <c r="D83" s="121" t="s">
        <v>192</v>
      </c>
      <c r="E83" s="151"/>
      <c r="F83" s="185">
        <f>F81-F82</f>
        <v>24638</v>
      </c>
    </row>
    <row r="84" spans="1:6" ht="54" customHeight="1">
      <c r="A84" s="197" t="s">
        <v>554</v>
      </c>
      <c r="B84" s="128" t="s">
        <v>466</v>
      </c>
      <c r="C84" s="126" t="s">
        <v>258</v>
      </c>
      <c r="D84" s="79" t="s">
        <v>57</v>
      </c>
      <c r="E84" s="107"/>
      <c r="F84" s="182">
        <f>F85+F86</f>
        <v>0</v>
      </c>
    </row>
    <row r="85" spans="1:6" ht="25.5">
      <c r="A85" s="197" t="s">
        <v>555</v>
      </c>
      <c r="B85" s="128" t="s">
        <v>467</v>
      </c>
      <c r="C85" s="142" t="s">
        <v>259</v>
      </c>
      <c r="D85" s="79" t="s">
        <v>260</v>
      </c>
      <c r="E85" s="112"/>
      <c r="F85" s="186">
        <v>0</v>
      </c>
    </row>
    <row r="86" spans="1:6" ht="25.5">
      <c r="A86" s="197" t="s">
        <v>556</v>
      </c>
      <c r="B86" s="128" t="s">
        <v>468</v>
      </c>
      <c r="C86" s="152" t="s">
        <v>261</v>
      </c>
      <c r="D86" s="123" t="s">
        <v>262</v>
      </c>
      <c r="E86" s="151"/>
      <c r="F86" s="187">
        <v>0</v>
      </c>
    </row>
    <row r="87" spans="1:6" ht="12.75">
      <c r="A87" s="197" t="s">
        <v>557</v>
      </c>
      <c r="B87" s="128" t="s">
        <v>469</v>
      </c>
      <c r="C87" s="149" t="s">
        <v>263</v>
      </c>
      <c r="D87" s="119" t="s">
        <v>264</v>
      </c>
      <c r="E87" s="151"/>
      <c r="F87" s="185">
        <f>F83+F84</f>
        <v>24638</v>
      </c>
    </row>
    <row r="88" spans="1:6" ht="12.75">
      <c r="A88" s="197" t="s">
        <v>558</v>
      </c>
      <c r="B88" s="128" t="s">
        <v>470</v>
      </c>
      <c r="C88" s="140" t="s">
        <v>265</v>
      </c>
      <c r="D88" s="131" t="s">
        <v>266</v>
      </c>
      <c r="E88" s="110"/>
      <c r="F88" s="188">
        <v>0</v>
      </c>
    </row>
    <row r="89" spans="1:6" ht="12.75">
      <c r="A89" s="197" t="s">
        <v>559</v>
      </c>
      <c r="B89" s="128" t="s">
        <v>471</v>
      </c>
      <c r="C89" s="153" t="s">
        <v>267</v>
      </c>
      <c r="D89" s="125" t="s">
        <v>183</v>
      </c>
      <c r="E89" s="150"/>
      <c r="F89" s="189">
        <f>F87-F88</f>
        <v>24638</v>
      </c>
    </row>
    <row r="90" spans="4:5" ht="12.75">
      <c r="D90" s="13"/>
      <c r="E90" s="9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4" r:id="rId1"/>
  <headerFooter>
    <oddHeader>&amp;CBG
Приложение III</oddHeader>
    <oddFooter>&amp;C&amp;P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Anton F. Filipov</cp:lastModifiedBy>
  <cp:lastPrinted>2018-03-06T07:35:31Z</cp:lastPrinted>
  <dcterms:created xsi:type="dcterms:W3CDTF">2005-12-22T16:09:37Z</dcterms:created>
  <dcterms:modified xsi:type="dcterms:W3CDTF">2022-01-27T13:55:23Z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