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00" activeTab="1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'F_02.00'!$B$1:$F$88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'F_02.00'!$D$6:$F$83</definedName>
  </definedNames>
  <calcPr fullCalcOnLoad="1"/>
</workbook>
</file>

<file path=xl/sharedStrings.xml><?xml version="1.0" encoding="utf-8"?>
<sst xmlns="http://schemas.openxmlformats.org/spreadsheetml/2006/main" count="875" uniqueCount="634">
  <si>
    <t>Балансов отчет: собствен капитал</t>
  </si>
  <si>
    <t>Разбивка на нетъргуемите кредити и аванси по продукти</t>
  </si>
  <si>
    <t>Разбивка на нетъргуемите кредити и аванси към нефинансови предприятия по кодове по NACE</t>
  </si>
  <si>
    <t>Разбивка на кредитите и авансите, различни от държаните за търгуване към нефинансови предприятия, по кодове по NACE</t>
  </si>
  <si>
    <t>Кредити и аванси, различни от държани за търгуване и търгуване на активи по продукти</t>
  </si>
  <si>
    <t>Задбалансови експозиции: поети кредитни ангажименти, финансови гаранции и други поети ангажименти</t>
  </si>
  <si>
    <t>Получени кредитни ангажименти, финансови гаранции и други получени ангажименти</t>
  </si>
  <si>
    <t>Движение на коректива и провизиите за кредитни загуби</t>
  </si>
  <si>
    <t>Печалби или загуби от нетъргуеми финансови активи, задължително отчитани по справедлива стойност в печалбата или загубата, по инструменти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</si>
  <si>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</si>
  <si>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</si>
  <si>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</si>
  <si>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</si>
  <si>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</si>
  <si>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</si>
  <si>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</si>
  <si>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</si>
  <si>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</si>
  <si>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</si>
  <si>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</si>
  <si>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</si>
  <si>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</si>
  <si>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</si>
  <si>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</si>
  <si>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</si>
  <si>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</si>
  <si>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</si>
  <si>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</si>
  <si>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</si>
  <si>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</si>
  <si>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</si>
  <si>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</si>
  <si>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</si>
  <si>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</si>
  <si>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</si>
  <si>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</si>
  <si>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</si>
  <si>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</si>
  <si>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</si>
  <si>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</si>
  <si>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</si>
  <si>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</si>
  <si>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</si>
  <si>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</si>
  <si>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</si>
  <si>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</si>
  <si>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</si>
  <si>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</si>
  <si>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</si>
  <si>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</si>
  <si>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</si>
  <si>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</si>
  <si>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</si>
  <si>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</si>
  <si>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</si>
  <si>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</si>
  <si>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</si>
  <si>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</si>
  <si>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</si>
  <si>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</si>
  <si>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</si>
  <si>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</si>
  <si>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</si>
  <si>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</si>
  <si>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</si>
  <si>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</si>
  <si>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</si>
  <si>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</si>
  <si>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</si>
  <si>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</si>
  <si>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</si>
  <si>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</si>
  <si>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</si>
  <si>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</si>
  <si>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</si>
  <si>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</si>
  <si>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</si>
  <si>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</si>
  <si>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</si>
  <si>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</si>
  <si>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</si>
  <si>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</si>
  <si>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</si>
  <si>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</si>
  <si>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</si>
  <si>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</si>
  <si>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</si>
  <si>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</si>
  <si>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</si>
  <si>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</si>
  <si>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</si>
  <si>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</si>
  <si>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</si>
  <si>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</si>
  <si>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</si>
  <si>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</si>
  <si>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</si>
  <si>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</si>
  <si>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</si>
  <si>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</si>
  <si>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</si>
  <si>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</si>
  <si>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</si>
  <si>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</si>
  <si>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</si>
  <si>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</si>
  <si>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</si>
  <si>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</si>
  <si>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</si>
  <si>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</si>
  <si>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</si>
  <si>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</si>
  <si>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</si>
  <si>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</si>
  <si>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</si>
  <si>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</si>
  <si>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</si>
  <si>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</si>
  <si>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</si>
  <si>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</si>
  <si>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</si>
  <si>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</si>
  <si>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</si>
  <si>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</si>
  <si>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</si>
  <si>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</si>
  <si>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</si>
  <si>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</si>
  <si>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</si>
  <si>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</si>
  <si>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</si>
  <si>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</si>
  <si>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</si>
  <si>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</si>
  <si>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</si>
  <si>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</si>
  <si>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</si>
  <si>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</si>
  <si>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</si>
  <si>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</si>
  <si>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</si>
  <si>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</si>
  <si>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</si>
  <si>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</si>
  <si>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</si>
  <si>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</si>
  <si>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</si>
  <si>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</si>
  <si>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</si>
  <si>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</si>
  <si>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</si>
  <si>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</si>
  <si>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</si>
  <si>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</si>
  <si>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</si>
  <si>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</si>
  <si>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</si>
  <si>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</si>
  <si>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</si>
  <si>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</si>
  <si>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</si>
  <si>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</si>
  <si>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</si>
  <si>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</si>
  <si>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</si>
  <si>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</si>
  <si>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</si>
  <si>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</si>
  <si>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</si>
  <si>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</si>
  <si>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</si>
  <si>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</si>
  <si>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</si>
  <si>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</si>
  <si>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</si>
  <si>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</si>
  <si>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</si>
  <si>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</si>
  <si>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</si>
  <si>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</si>
  <si>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</si>
  <si>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</si>
  <si>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</si>
  <si>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</si>
  <si>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</si>
  <si>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</si>
  <si>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</si>
  <si>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</si>
  <si>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</si>
  <si>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</si>
  <si>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</si>
  <si>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</si>
  <si>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</si>
  <si>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</si>
  <si>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</si>
  <si>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</si>
  <si>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</si>
  <si>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</si>
  <si>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</si>
  <si>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</si>
  <si>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</si>
  <si>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</si>
  <si>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</si>
  <si>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</si>
  <si>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</si>
  <si>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</si>
  <si>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</si>
  <si>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</si>
  <si>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</si>
  <si>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</si>
  <si>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</si>
  <si>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</si>
  <si>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</si>
  <si>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</si>
  <si>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</si>
  <si>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</si>
  <si>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</si>
  <si>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</si>
  <si>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</si>
  <si>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</si>
  <si>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</si>
  <si>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</si>
  <si>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</si>
  <si>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</si>
  <si>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</si>
  <si>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</si>
  <si>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</si>
  <si>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</si>
  <si>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</si>
  <si>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</si>
  <si>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</si>
  <si>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</si>
  <si>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</si>
  <si>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</si>
  <si>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</si>
  <si>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</si>
  <si>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</si>
  <si>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</si>
  <si>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</si>
  <si>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</si>
  <si>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</si>
  <si>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</si>
  <si>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</si>
  <si>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</si>
  <si>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</si>
  <si>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</si>
  <si>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</si>
  <si>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</si>
  <si>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</si>
  <si>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</si>
  <si>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</si>
  <si>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</si>
  <si>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</si>
  <si>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</si>
  <si>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</si>
  <si>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</si>
  <si>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</si>
  <si>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</si>
  <si>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</si>
  <si>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</si>
  <si>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</si>
  <si>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</si>
  <si>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</si>
  <si>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</si>
  <si>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</si>
  <si>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</si>
  <si>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</si>
  <si>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</si>
  <si>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</si>
  <si>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</si>
  <si>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</si>
  <si>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</si>
  <si>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</si>
  <si>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</si>
  <si>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</si>
  <si>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</si>
  <si>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</si>
  <si>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</si>
  <si>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</si>
  <si>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</si>
  <si>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</si>
  <si>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</si>
  <si>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</si>
  <si>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</si>
  <si>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</si>
  <si>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</si>
  <si>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</si>
  <si>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</si>
  <si>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</si>
  <si>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</si>
  <si>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</si>
  <si>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</si>
  <si>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</si>
  <si>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</si>
  <si>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</si>
  <si>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</si>
  <si>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</si>
  <si>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</si>
  <si>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</si>
  <si>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</si>
  <si>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</si>
  <si>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</si>
  <si>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</si>
  <si>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</si>
  <si>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</si>
  <si>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</si>
  <si>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</si>
  <si>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</si>
  <si>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</si>
  <si>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</si>
  <si>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</si>
  <si>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</si>
  <si>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</si>
  <si>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</si>
  <si>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</si>
  <si>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</si>
  <si>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</si>
  <si>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</si>
  <si>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</si>
  <si>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</si>
  <si>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</si>
  <si>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</si>
  <si>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</si>
  <si>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</si>
  <si>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</si>
  <si>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Отчитане на хеджирането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</si>
  <si>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</si>
  <si>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</si>
  <si>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</si>
  <si>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</si>
  <si>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</si>
  <si>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</si>
  <si>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</si>
  <si>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</si>
  <si>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</si>
  <si>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F_01.01</t>
  </si>
  <si>
    <t>F_01.02</t>
  </si>
  <si>
    <t>F_01.03</t>
  </si>
  <si>
    <t>F_02.00</t>
  </si>
  <si>
    <t>F_03.00</t>
  </si>
  <si>
    <t>F_04.01</t>
  </si>
  <si>
    <t>F_04.02.1</t>
  </si>
  <si>
    <t>F_04.02.2</t>
  </si>
  <si>
    <t>F_04.03.1</t>
  </si>
  <si>
    <t>F_04.04.1</t>
  </si>
  <si>
    <t>F_04.05</t>
  </si>
  <si>
    <t>F_05.01</t>
  </si>
  <si>
    <t>F_06.01</t>
  </si>
  <si>
    <t>F_07.01</t>
  </si>
  <si>
    <t>F_08.01</t>
  </si>
  <si>
    <t>F_08.02</t>
  </si>
  <si>
    <t>F_09.01.1</t>
  </si>
  <si>
    <t>F_09.02</t>
  </si>
  <si>
    <t>F_10.00</t>
  </si>
  <si>
    <t>F_11.01</t>
  </si>
  <si>
    <t>F_11.03</t>
  </si>
  <si>
    <t>F_11.04</t>
  </si>
  <si>
    <t>F_12.01</t>
  </si>
  <si>
    <t>F_12.02</t>
  </si>
  <si>
    <t>F_13.01</t>
  </si>
  <si>
    <t>F_14.00</t>
  </si>
  <si>
    <t>F_15.00</t>
  </si>
  <si>
    <t>F_16.01</t>
  </si>
  <si>
    <t>F_16.02</t>
  </si>
  <si>
    <t>F_16.03</t>
  </si>
  <si>
    <t>F_16.04</t>
  </si>
  <si>
    <t>F_16.04.1</t>
  </si>
  <si>
    <t>F_16.05</t>
  </si>
  <si>
    <t>F_16.06</t>
  </si>
  <si>
    <t>F_16.07</t>
  </si>
  <si>
    <t>F_17.01</t>
  </si>
  <si>
    <t>F_17.02</t>
  </si>
  <si>
    <t>F_17.03</t>
  </si>
  <si>
    <t>F_19.00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</si>
  <si>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</si>
  <si>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</si>
  <si>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</si>
  <si>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</si>
  <si>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</si>
  <si>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</si>
  <si>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</si>
  <si>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</si>
  <si>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</si>
  <si>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</si>
  <si>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</si>
  <si>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</si>
  <si>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</si>
  <si>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</si>
  <si>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</si>
  <si>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</si>
  <si>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</si>
  <si>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</si>
  <si>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</si>
  <si>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</si>
  <si>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</si>
  <si>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</si>
  <si>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</si>
  <si>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</si>
  <si>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</si>
  <si>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</si>
  <si>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</si>
  <si>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</si>
  <si>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</si>
  <si>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</si>
  <si>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</si>
  <si>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</si>
  <si>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</si>
  <si>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</si>
  <si>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</si>
  <si>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</si>
  <si>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</si>
  <si>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</si>
  <si>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</si>
  <si>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</si>
  <si>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</si>
  <si>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</si>
  <si>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</si>
  <si>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</si>
  <si>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</si>
  <si>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</si>
  <si>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</si>
  <si>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</si>
  <si>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</si>
  <si>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</si>
  <si>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</si>
  <si>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</si>
  <si>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</si>
  <si>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</si>
  <si>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</si>
  <si>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</si>
  <si>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</si>
  <si>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r085</t>
  </si>
  <si>
    <t>r145</t>
  </si>
  <si>
    <t>r231</t>
  </si>
  <si>
    <t>r241</t>
  </si>
  <si>
    <t>r390</t>
  </si>
  <si>
    <t>r400</t>
  </si>
  <si>
    <t>r410</t>
  </si>
  <si>
    <t>r420</t>
  </si>
  <si>
    <t>r430</t>
  </si>
  <si>
    <t>r440</t>
  </si>
  <si>
    <t>r450</t>
  </si>
  <si>
    <t>r460</t>
  </si>
  <si>
    <t>r510</t>
  </si>
  <si>
    <t>r520</t>
  </si>
  <si>
    <t>r530</t>
  </si>
  <si>
    <t>r540</t>
  </si>
  <si>
    <t>r550</t>
  </si>
  <si>
    <t>r560</t>
  </si>
  <si>
    <t>r570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</si>
  <si>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</si>
  <si>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</si>
  <si>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</si>
  <si>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</si>
  <si>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</si>
  <si>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</si>
  <si>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</si>
  <si>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</si>
  <si>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</si>
  <si>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</si>
  <si>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</si>
  <si>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</si>
  <si>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</si>
  <si>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</si>
  <si>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</si>
  <si>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</si>
  <si>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</si>
  <si>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</si>
  <si>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</si>
  <si>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</si>
  <si>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</si>
  <si>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</si>
  <si>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</si>
  <si>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</si>
  <si>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</si>
  <si>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</si>
  <si>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</si>
  <si>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</si>
  <si>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</si>
  <si>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</si>
  <si>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</si>
  <si>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</si>
  <si>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</si>
  <si>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</si>
  <si>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</si>
  <si>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</si>
  <si>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</si>
  <si>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</si>
  <si>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</si>
  <si>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</si>
  <si>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</si>
  <si>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</si>
  <si>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</si>
  <si>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</si>
  <si>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</si>
  <si>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</si>
  <si>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</si>
  <si>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</si>
  <si>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F 03.00</t>
  </si>
  <si>
    <t>Отчет за всеобхватния доход</t>
  </si>
  <si>
    <t>Разбивка на финансовите активи по инструменти и по сектори на контрагентите</t>
  </si>
  <si>
    <t>F 04.01</t>
  </si>
  <si>
    <t>Разбивка на финансовите активи по инструменти и по сектори на контрагентите: финансови активи, държани за търгуване</t>
  </si>
  <si>
    <t>4.2.1</t>
  </si>
  <si>
    <t>F 04.02.1</t>
  </si>
  <si>
    <t>Разбивка на финансовите активи по инструменти и по сектори на контрагентите: нетъргуеми финансови активи, задължително отчитани по справедлива стойност в печалбата или загубата</t>
  </si>
  <si>
    <t>4.2.2</t>
  </si>
  <si>
    <t>F 04.02.2</t>
  </si>
  <si>
    <t>Разбивка на финансовите активи по инструменти и по сектори на контрагентите: финансови активи, отчитани по справедлива стойност в печалбата или загубата</t>
  </si>
  <si>
    <t>4.3.1</t>
  </si>
  <si>
    <t>F 04.03.1</t>
  </si>
  <si>
    <t>Разбивка на финансовите активи по инструменти и по сектори на контрагентите: финансови активи, отчитани по справедлива стойност в друг всеобхватен доход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</si>
  <si>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</si>
  <si>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</si>
  <si>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</si>
  <si>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04.05</t>
  </si>
  <si>
    <t>Подчинени финансови активи</t>
  </si>
  <si>
    <t>F 05.01</t>
  </si>
  <si>
    <t>F 06.01</t>
  </si>
  <si>
    <t>F 07.00</t>
  </si>
  <si>
    <t>Подлежащи на обезценка просрочени финансови активи</t>
  </si>
  <si>
    <t>F 07.01</t>
  </si>
  <si>
    <t xml:space="preserve">Подлежащи на обезценка просрочени финансови активи </t>
  </si>
  <si>
    <t>Разбивка на финансовите пасиви</t>
  </si>
  <si>
    <t>F 08.01</t>
  </si>
  <si>
    <t>Разбивка на финансовите пасиви по продукти и по сектори на контрагентите</t>
  </si>
  <si>
    <t>F 08.02</t>
  </si>
  <si>
    <t>Подчинени финансови пасиви</t>
  </si>
  <si>
    <t>9.1.1</t>
  </si>
  <si>
    <t>F 09.01.1</t>
  </si>
  <si>
    <t>F 09.02</t>
  </si>
  <si>
    <t>F 10.00</t>
  </si>
  <si>
    <t>Деривати — търговия и икономическо хеджиране</t>
  </si>
  <si>
    <t>F 11.01</t>
  </si>
  <si>
    <t>Деривати - отчитане на хеджиране: Разбивка по вид риск и вид хеджиране</t>
  </si>
  <si>
    <t>F 11.03</t>
  </si>
  <si>
    <t>Недериватни хеджиращи инструменти: Разбивка по отчетен портфейл и вид хеджиране</t>
  </si>
  <si>
    <t>F 11.04</t>
  </si>
  <si>
    <t>Хеджирани позиции в хеджирания на справедлива стойност</t>
  </si>
  <si>
    <t>F 12.01</t>
  </si>
  <si>
    <t>F 12.02</t>
  </si>
  <si>
    <t>Трансфери между фазите на обезценка (брутно представяне)</t>
  </si>
  <si>
    <t>Получени обезпечения и гаранции</t>
  </si>
  <si>
    <t>F 13.01</t>
  </si>
  <si>
    <t>Обезпечения, придобити чрез влизане във владение през отчетния период [държани към отчетната дата]</t>
  </si>
  <si>
    <t>F 14.00</t>
  </si>
  <si>
    <t>Йерархия на справедливата стойност: финансови инструменти по справедлива стойност</t>
  </si>
  <si>
    <t>F 15.00</t>
  </si>
  <si>
    <t>Отписване и финансови пасиви, свързани с прехвърлени финансови активи</t>
  </si>
  <si>
    <t>Разбивка на избрани позиции от отчета за приходите и разходите</t>
  </si>
  <si>
    <t>F 16.01</t>
  </si>
  <si>
    <t>Приходи и разходи за лихви по инструменти и по сектори на контрагентите</t>
  </si>
  <si>
    <t>F 16.02</t>
  </si>
  <si>
    <t>Печалби или загуби от отписване на финансови активи и пасиви, които не се отчитат по справедлива стойност в печалбата или загубата, по инструменти</t>
  </si>
  <si>
    <t>F 16.03</t>
  </si>
  <si>
    <t>F 16.04</t>
  </si>
  <si>
    <t>16.4.1</t>
  </si>
  <si>
    <t>F 16.04.1</t>
  </si>
  <si>
    <t>F 16.05</t>
  </si>
  <si>
    <t>Печалби или загуби от финансови активи и пасиви, отчитани по справедлива стойност в печалбата или загубата, по инструменти</t>
  </si>
  <si>
    <t>F 16.06</t>
  </si>
  <si>
    <t>Печалби или загуби от отчитане на хеджиране</t>
  </si>
  <si>
    <t>F 16.07</t>
  </si>
  <si>
    <t>Обезценка на нефинансови активи</t>
  </si>
  <si>
    <t>Равнение между счетоводния обхват на консолидацията и обхвата на консолидацията по РКИ: Баланс</t>
  </si>
  <si>
    <t>F 17.01</t>
  </si>
  <si>
    <t>Равнение между счетоводния обхват на консолидацията и обхвата на консолидацията по РКИ: Активи</t>
  </si>
  <si>
    <t>F 17.02</t>
  </si>
  <si>
    <t>F 17.03</t>
  </si>
  <si>
    <t>F 18.00</t>
  </si>
  <si>
    <t>F 19.00</t>
  </si>
  <si>
    <t>Преструктурирани експозиции</t>
  </si>
  <si>
    <t>F_07.00</t>
  </si>
  <si>
    <t>Наименование на лист</t>
  </si>
  <si>
    <r>
      <t xml:space="preserve">Заменя </t>
    </r>
    <r>
      <rPr>
        <b/>
        <u val="single"/>
        <sz val="10"/>
        <rFont val="Arial"/>
        <family val="2"/>
      </rPr>
      <t>ПРИЛОЖЕНИЕ III</t>
    </r>
    <r>
      <rPr>
        <b/>
        <sz val="10"/>
        <rFont val="Arial"/>
        <family val="2"/>
      </rPr>
      <t xml:space="preserve"> - ДОКЛАДВАНЕ НА ФИНАНСОВА ИНФОРМАЦИЯ ПО МСФО</t>
    </r>
  </si>
  <si>
    <t xml:space="preserve">Кредитни ангажименти, финансови гаранции и други ангажименти </t>
  </si>
  <si>
    <t>Разбивка на обезпеченията и гаранциите по кредити и аванси, различни от държани за търгуване</t>
  </si>
  <si>
    <t>Печалби или загуби от финансови активи и пасиви, държани за търгуване, по инструменти</t>
  </si>
  <si>
    <t>Печалби или загуби от финансови активи и пасиви, държани за търгуване, по риск</t>
  </si>
  <si>
    <t xml:space="preserve">Равнение между счетоводния обхват на консолидацията и обхвата на консолидацията по РКИ: Задбалансови експозиции - поети кредитни ангажименти, финансови гаранции и други поети ангажименти </t>
  </si>
  <si>
    <t>Равнение между счетоводния обхват на консолидацията и обхвата на консолидацията по РКИ: Пасиви и собствен капитал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</si>
  <si>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</si>
  <si>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</si>
  <si>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част 2, параграф 48, буква и) от приложение V</t>
  </si>
  <si>
    <t>F 13.02.1</t>
  </si>
  <si>
    <t>13.2.1</t>
  </si>
  <si>
    <t>13.3.1</t>
  </si>
  <si>
    <t>F 13.03.1</t>
  </si>
  <si>
    <t>Натрупани обезпечения, придобити чрез влизане във владение</t>
  </si>
  <si>
    <t>F 18.01</t>
  </si>
  <si>
    <t>F 18.02</t>
  </si>
  <si>
    <t>Информация за обслужваните и необслужваните експозиции</t>
  </si>
  <si>
    <t>Входящи и изходящи потоци на необслужвани експозиции - кредити и аванси по сектор на контрагентите</t>
  </si>
  <si>
    <t>Кредити за търговски недвижими имоти (ТНИ) и допълнителна информация за кредити, обезпечени с недвижим имот</t>
  </si>
  <si>
    <t>F_18.01</t>
  </si>
  <si>
    <t>F_18.02</t>
  </si>
  <si>
    <t>F_18.03</t>
  </si>
  <si>
    <t>F_13.02.1</t>
  </si>
  <si>
    <t>F_13.03.1</t>
  </si>
  <si>
    <t>ver2.9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</si>
  <si>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</si>
  <si>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</si>
  <si>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</si>
  <si>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F14:F88</t>
  </si>
  <si>
    <t>r025</t>
  </si>
  <si>
    <t>r041</t>
  </si>
  <si>
    <t>r051</t>
  </si>
  <si>
    <t>r175</t>
  </si>
  <si>
    <t>r191</t>
  </si>
  <si>
    <t>r192</t>
  </si>
  <si>
    <t>r287</t>
  </si>
  <si>
    <t>r355</t>
  </si>
  <si>
    <t>r385</t>
  </si>
  <si>
    <t>r425</t>
  </si>
  <si>
    <t>r426</t>
  </si>
  <si>
    <t>r427</t>
  </si>
  <si>
    <t>r435</t>
  </si>
  <si>
    <t>r481</t>
  </si>
  <si>
    <t>r491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</si>
  <si>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</si>
  <si>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</si>
  <si>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</si>
  <si>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</si>
  <si>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</si>
  <si>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</si>
  <si>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</si>
  <si>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</si>
  <si>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</si>
  <si>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</si>
  <si>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</si>
  <si>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</si>
  <si>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CECB9790</t>
  </si>
  <si>
    <t>Централна кооперативна банка АД</t>
  </si>
  <si>
    <t>консолидирана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</si>
</sst>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.00_-;\-* #,##0.00_-;_-* \-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i/>
      <sz val="8"/>
      <color indexed="55"/>
      <name val="Arial"/>
      <family val="2"/>
    </font>
    <font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10"/>
      <color indexed="18"/>
      <name val="Arial"/>
      <family val="2"/>
    </font>
    <font>
      <sz val="11"/>
      <color rgb="FF9C57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theme="0" tint="-0.2499700039625167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b/>
      <sz val="10"/>
      <color theme="4" tint="-0.4999699890613556"/>
      <name val="Arial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</borders>
  <cellStyleXfs count="2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2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0" borderId="0">
      <alignment/>
      <protection/>
    </xf>
  </cellStyleXfs>
  <cellXfs count="2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216" applyFont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49" fontId="0" fillId="28" borderId="0" xfId="242" applyNumberFormat="1" applyFont="1" applyFill="1" applyBorder="1" applyAlignment="1">
      <alignment horizontal="center" vertical="center"/>
      <protection/>
    </xf>
    <xf numFmtId="0" fontId="41" fillId="27" borderId="0" xfId="0" applyFont="1" applyFill="1" applyBorder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7" xfId="216" applyFont="1" applyFill="1" applyBorder="1" applyAlignment="1">
      <alignment horizontal="center" vertical="center" wrapText="1"/>
      <protection/>
    </xf>
    <xf numFmtId="0" fontId="41" fillId="27" borderId="7" xfId="0" applyFont="1" applyFill="1" applyBorder="1" applyAlignment="1">
      <alignment horizontal="center" vertical="center" wrapText="1"/>
    </xf>
    <xf numFmtId="0" fontId="0" fillId="0" borderId="19" xfId="216" applyFont="1" applyFill="1" applyBorder="1" applyAlignment="1">
      <alignment horizontal="left" vertical="center" wrapText="1"/>
      <protection/>
    </xf>
    <xf numFmtId="0" fontId="41" fillId="27" borderId="20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1" fillId="27" borderId="7" xfId="216" applyFont="1" applyFill="1" applyBorder="1" applyAlignment="1">
      <alignment vertical="center"/>
      <protection/>
    </xf>
    <xf numFmtId="0" fontId="41" fillId="27" borderId="7" xfId="216" applyFont="1" applyFill="1" applyBorder="1">
      <alignment/>
      <protection/>
    </xf>
    <xf numFmtId="0" fontId="0" fillId="0" borderId="21" xfId="216" applyFont="1" applyBorder="1" applyAlignment="1">
      <alignment horizontal="center" vertical="center"/>
      <protection/>
    </xf>
    <xf numFmtId="0" fontId="41" fillId="0" borderId="17" xfId="216" applyFont="1" applyBorder="1" applyAlignment="1">
      <alignment horizontal="left" vertical="center"/>
      <protection/>
    </xf>
    <xf numFmtId="0" fontId="0" fillId="0" borderId="17" xfId="216" applyFont="1" applyBorder="1" applyAlignment="1">
      <alignment horizontal="center" vertical="center"/>
      <protection/>
    </xf>
    <xf numFmtId="0" fontId="0" fillId="0" borderId="17" xfId="216" applyFont="1" applyBorder="1" applyAlignment="1">
      <alignment horizontal="left" vertical="center"/>
      <protection/>
    </xf>
    <xf numFmtId="0" fontId="41" fillId="0" borderId="19" xfId="216" applyFont="1" applyBorder="1" applyAlignment="1">
      <alignment horizontal="left" vertical="center"/>
      <protection/>
    </xf>
    <xf numFmtId="0" fontId="0" fillId="0" borderId="17" xfId="216" applyFont="1" applyFill="1" applyBorder="1" applyAlignment="1">
      <alignment horizontal="center" vertical="center"/>
      <protection/>
    </xf>
    <xf numFmtId="0" fontId="0" fillId="0" borderId="17" xfId="216" applyFont="1" applyFill="1" applyBorder="1" applyAlignment="1">
      <alignment horizontal="left" vertical="center" wrapText="1"/>
      <protection/>
    </xf>
    <xf numFmtId="0" fontId="0" fillId="0" borderId="19" xfId="216" applyFont="1" applyFill="1" applyBorder="1" applyAlignment="1">
      <alignment horizontal="left" vertical="center"/>
      <protection/>
    </xf>
    <xf numFmtId="0" fontId="41" fillId="0" borderId="19" xfId="216" applyFont="1" applyFill="1" applyBorder="1" applyAlignment="1">
      <alignment horizontal="left" vertical="center"/>
      <protection/>
    </xf>
    <xf numFmtId="0" fontId="0" fillId="0" borderId="17" xfId="216" applyFont="1" applyFill="1" applyBorder="1" applyAlignment="1">
      <alignment horizontal="left" vertical="center"/>
      <protection/>
    </xf>
    <xf numFmtId="0" fontId="0" fillId="0" borderId="19" xfId="216" applyFont="1" applyBorder="1" applyAlignment="1">
      <alignment horizontal="left" vertical="center"/>
      <protection/>
    </xf>
    <xf numFmtId="0" fontId="0" fillId="0" borderId="0" xfId="216" applyFont="1" applyBorder="1" applyAlignment="1">
      <alignment horizontal="left" vertical="center"/>
      <protection/>
    </xf>
    <xf numFmtId="0" fontId="0" fillId="0" borderId="17" xfId="216" applyFont="1" applyBorder="1" applyAlignment="1">
      <alignment horizontal="left" vertical="center" wrapText="1"/>
      <protection/>
    </xf>
    <xf numFmtId="0" fontId="0" fillId="27" borderId="7" xfId="216" applyFont="1" applyFill="1" applyBorder="1" applyAlignment="1">
      <alignment horizontal="center" vertical="center"/>
      <protection/>
    </xf>
    <xf numFmtId="0" fontId="41" fillId="0" borderId="0" xfId="216" applyFont="1" applyBorder="1" applyAlignment="1">
      <alignment horizontal="left" vertical="center"/>
      <protection/>
    </xf>
    <xf numFmtId="0" fontId="0" fillId="0" borderId="18" xfId="216" applyFont="1" applyFill="1" applyBorder="1" applyAlignment="1">
      <alignment horizontal="center" vertical="center"/>
      <protection/>
    </xf>
    <xf numFmtId="0" fontId="41" fillId="0" borderId="20" xfId="216" applyFont="1" applyFill="1" applyBorder="1" applyAlignment="1">
      <alignment horizontal="left" vertical="center"/>
      <protection/>
    </xf>
    <xf numFmtId="0" fontId="41" fillId="27" borderId="7" xfId="217" applyFont="1" applyFill="1" applyBorder="1" applyAlignment="1">
      <alignment horizontal="center" vertical="center" wrapText="1"/>
      <protection/>
    </xf>
    <xf numFmtId="0" fontId="0" fillId="0" borderId="0" xfId="216" applyFont="1" applyBorder="1" applyAlignment="1">
      <alignment horizontal="center" vertical="center"/>
      <protection/>
    </xf>
    <xf numFmtId="0" fontId="41" fillId="0" borderId="0" xfId="216" applyFont="1" applyBorder="1" applyAlignment="1">
      <alignment horizontal="center" vertical="center"/>
      <protection/>
    </xf>
    <xf numFmtId="0" fontId="0" fillId="0" borderId="22" xfId="216" applyFont="1" applyBorder="1" applyAlignment="1">
      <alignment horizontal="left" vertical="center"/>
      <protection/>
    </xf>
    <xf numFmtId="0" fontId="43" fillId="27" borderId="21" xfId="0" applyFont="1" applyFill="1" applyBorder="1" applyAlignment="1">
      <alignment horizontal="center" wrapText="1"/>
    </xf>
    <xf numFmtId="0" fontId="69" fillId="0" borderId="17" xfId="216" applyFont="1" applyBorder="1" applyAlignment="1">
      <alignment horizontal="center" vertical="center"/>
      <protection/>
    </xf>
    <xf numFmtId="49" fontId="69" fillId="0" borderId="17" xfId="216" applyNumberFormat="1" applyFont="1" applyBorder="1" applyAlignment="1">
      <alignment horizontal="center" vertical="center"/>
      <protection/>
    </xf>
    <xf numFmtId="0" fontId="69" fillId="0" borderId="19" xfId="216" applyFont="1" applyBorder="1" applyAlignment="1">
      <alignment horizontal="left" vertical="center"/>
      <protection/>
    </xf>
    <xf numFmtId="0" fontId="69" fillId="0" borderId="17" xfId="216" applyFont="1" applyFill="1" applyBorder="1" applyAlignment="1">
      <alignment horizontal="center" vertical="center"/>
      <protection/>
    </xf>
    <xf numFmtId="0" fontId="69" fillId="0" borderId="19" xfId="216" applyFont="1" applyFill="1" applyBorder="1" applyAlignment="1">
      <alignment horizontal="left" vertical="center"/>
      <protection/>
    </xf>
    <xf numFmtId="0" fontId="70" fillId="26" borderId="0" xfId="214" applyFont="1" applyFill="1" applyBorder="1" applyAlignment="1">
      <alignment vertical="center"/>
      <protection/>
    </xf>
    <xf numFmtId="0" fontId="71" fillId="26" borderId="0" xfId="171" applyFont="1" applyFill="1" applyBorder="1" applyAlignment="1">
      <alignment/>
    </xf>
    <xf numFmtId="0" fontId="72" fillId="0" borderId="0" xfId="216" applyFont="1" applyBorder="1" applyAlignment="1">
      <alignment horizontal="left" vertical="center"/>
      <protection/>
    </xf>
    <xf numFmtId="0" fontId="51" fillId="28" borderId="13" xfId="0" applyFont="1" applyFill="1" applyBorder="1" applyAlignment="1">
      <alignment wrapText="1"/>
    </xf>
    <xf numFmtId="0" fontId="52" fillId="29" borderId="13" xfId="0" applyFont="1" applyFill="1" applyBorder="1" applyAlignment="1">
      <alignment horizontal="left"/>
    </xf>
    <xf numFmtId="0" fontId="32" fillId="0" borderId="0" xfId="216" applyFont="1" applyBorder="1" applyAlignment="1">
      <alignment horizontal="left" vertical="center"/>
      <protection/>
    </xf>
    <xf numFmtId="14" fontId="52" fillId="29" borderId="13" xfId="0" applyNumberFormat="1" applyFont="1" applyFill="1" applyBorder="1" applyAlignment="1">
      <alignment horizontal="left"/>
    </xf>
    <xf numFmtId="49" fontId="32" fillId="28" borderId="0" xfId="242" applyNumberFormat="1" applyFont="1" applyFill="1" applyBorder="1" applyAlignment="1">
      <alignment horizontal="center" vertical="center"/>
      <protection/>
    </xf>
    <xf numFmtId="0" fontId="32" fillId="28" borderId="23" xfId="264" applyFont="1" applyFill="1" applyBorder="1" applyAlignment="1">
      <alignment horizontal="left" vertical="top" wrapText="1"/>
      <protection/>
    </xf>
    <xf numFmtId="0" fontId="32" fillId="28" borderId="23" xfId="264" applyFont="1" applyFill="1" applyBorder="1" applyAlignment="1">
      <alignment horizontal="left" vertical="top"/>
      <protection/>
    </xf>
    <xf numFmtId="0" fontId="32" fillId="0" borderId="0" xfId="0" applyFont="1" applyAlignment="1">
      <alignment/>
    </xf>
    <xf numFmtId="0" fontId="51" fillId="28" borderId="13" xfId="0" applyFont="1" applyFill="1" applyBorder="1" applyAlignment="1">
      <alignment horizontal="right" wrapText="1"/>
    </xf>
    <xf numFmtId="0" fontId="51" fillId="28" borderId="13" xfId="0" applyFont="1" applyFill="1" applyBorder="1" applyAlignment="1">
      <alignment horizontal="left"/>
    </xf>
    <xf numFmtId="0" fontId="51" fillId="28" borderId="13" xfId="0" applyFont="1" applyFill="1" applyBorder="1" applyAlignment="1">
      <alignment horizontal="left" wrapText="1"/>
    </xf>
    <xf numFmtId="0" fontId="32" fillId="0" borderId="0" xfId="216" applyFont="1">
      <alignment/>
      <protection/>
    </xf>
    <xf numFmtId="0" fontId="32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32" fillId="0" borderId="0" xfId="0" applyFont="1" applyAlignment="1">
      <alignment horizontal="center"/>
    </xf>
    <xf numFmtId="0" fontId="70" fillId="0" borderId="0" xfId="0" applyFont="1" applyAlignment="1">
      <alignment/>
    </xf>
    <xf numFmtId="0" fontId="41" fillId="27" borderId="14" xfId="0" applyFont="1" applyFill="1" applyBorder="1" applyAlignment="1">
      <alignment horizontal="left" vertical="center" wrapText="1"/>
    </xf>
    <xf numFmtId="0" fontId="41" fillId="27" borderId="22" xfId="0" applyFont="1" applyFill="1" applyBorder="1" applyAlignment="1">
      <alignment horizontal="left" vertical="center" wrapText="1"/>
    </xf>
    <xf numFmtId="0" fontId="41" fillId="27" borderId="21" xfId="0" applyFont="1" applyFill="1" applyBorder="1" applyAlignment="1">
      <alignment horizontal="center" vertical="center" wrapText="1"/>
    </xf>
    <xf numFmtId="0" fontId="53" fillId="26" borderId="0" xfId="171" applyFont="1" applyFill="1" applyBorder="1" applyAlignment="1">
      <alignment/>
    </xf>
    <xf numFmtId="0" fontId="42" fillId="27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1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2" fillId="0" borderId="26" xfId="0" applyFont="1" applyFill="1" applyBorder="1" applyAlignment="1">
      <alignment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vertical="center" wrapText="1"/>
    </xf>
    <xf numFmtId="0" fontId="42" fillId="0" borderId="29" xfId="0" applyFont="1" applyFill="1" applyBorder="1" applyAlignment="1">
      <alignment vertical="center" wrapText="1"/>
    </xf>
    <xf numFmtId="0" fontId="42" fillId="0" borderId="3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left" vertical="center" wrapText="1" indent="1"/>
    </xf>
    <xf numFmtId="0" fontId="0" fillId="0" borderId="30" xfId="0" applyFont="1" applyFill="1" applyBorder="1" applyAlignment="1">
      <alignment horizontal="left" vertical="center" wrapText="1" indent="1"/>
    </xf>
    <xf numFmtId="0" fontId="42" fillId="0" borderId="29" xfId="0" applyFont="1" applyFill="1" applyBorder="1" applyAlignment="1">
      <alignment horizontal="left" vertical="center" wrapText="1"/>
    </xf>
    <xf numFmtId="0" fontId="42" fillId="0" borderId="26" xfId="216" applyFont="1" applyFill="1" applyBorder="1" applyAlignment="1">
      <alignment horizontal="left" vertical="center" wrapText="1"/>
      <protection/>
    </xf>
    <xf numFmtId="0" fontId="42" fillId="0" borderId="28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horizontal="left" vertical="center" wrapText="1"/>
    </xf>
    <xf numFmtId="0" fontId="0" fillId="27" borderId="30" xfId="0" applyFont="1" applyFill="1" applyBorder="1" applyAlignment="1" quotePrefix="1">
      <alignment horizontal="center" vertical="center" wrapText="1"/>
    </xf>
    <xf numFmtId="0" fontId="0" fillId="27" borderId="26" xfId="0" applyFont="1" applyFill="1" applyBorder="1" applyAlignment="1">
      <alignment horizontal="center" vertical="center" wrapText="1"/>
    </xf>
    <xf numFmtId="0" fontId="41" fillId="28" borderId="26" xfId="0" applyFont="1" applyFill="1" applyBorder="1" applyAlignment="1">
      <alignment vertical="center" wrapText="1"/>
    </xf>
    <xf numFmtId="0" fontId="0" fillId="28" borderId="26" xfId="0" applyFont="1" applyFill="1" applyBorder="1" applyAlignment="1">
      <alignment horizontal="left" vertical="center" wrapText="1" indent="1"/>
    </xf>
    <xf numFmtId="0" fontId="0" fillId="27" borderId="17" xfId="0" applyFont="1" applyFill="1" applyBorder="1" applyAlignment="1">
      <alignment horizontal="center" vertical="center" wrapText="1"/>
    </xf>
    <xf numFmtId="0" fontId="0" fillId="27" borderId="29" xfId="0" applyFont="1" applyFill="1" applyBorder="1" applyAlignment="1">
      <alignment horizontal="center" vertical="center" wrapText="1"/>
    </xf>
    <xf numFmtId="0" fontId="0" fillId="27" borderId="30" xfId="0" applyFont="1" applyFill="1" applyBorder="1" applyAlignment="1">
      <alignment horizontal="center" vertical="center" wrapText="1"/>
    </xf>
    <xf numFmtId="0" fontId="0" fillId="27" borderId="28" xfId="0" applyFont="1" applyFill="1" applyBorder="1" applyAlignment="1">
      <alignment horizontal="center" vertical="center" wrapText="1"/>
    </xf>
    <xf numFmtId="0" fontId="0" fillId="27" borderId="27" xfId="0" applyFont="1" applyFill="1" applyBorder="1" applyAlignment="1">
      <alignment horizontal="center" vertical="center" wrapText="1"/>
    </xf>
    <xf numFmtId="0" fontId="0" fillId="27" borderId="26" xfId="0" applyFont="1" applyFill="1" applyBorder="1" applyAlignment="1" quotePrefix="1">
      <alignment horizontal="center" vertical="center" wrapText="1"/>
    </xf>
    <xf numFmtId="0" fontId="41" fillId="28" borderId="29" xfId="0" applyFont="1" applyFill="1" applyBorder="1" applyAlignment="1">
      <alignment horizontal="left" vertical="center" wrapText="1"/>
    </xf>
    <xf numFmtId="0" fontId="41" fillId="28" borderId="26" xfId="0" applyFont="1" applyFill="1" applyBorder="1" applyAlignment="1">
      <alignment horizontal="left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0" fillId="0" borderId="26" xfId="0" applyFont="1" applyBorder="1" applyAlignment="1">
      <alignment horizontal="left" vertical="center" wrapText="1" indent="1"/>
    </xf>
    <xf numFmtId="0" fontId="41" fillId="0" borderId="26" xfId="0" applyFont="1" applyBorder="1" applyAlignment="1">
      <alignment horizontal="left" vertical="center" wrapText="1"/>
    </xf>
    <xf numFmtId="0" fontId="42" fillId="0" borderId="30" xfId="0" applyFont="1" applyFill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2" fillId="28" borderId="26" xfId="0" applyFont="1" applyFill="1" applyBorder="1" applyAlignment="1">
      <alignment horizontal="left" vertical="center" wrapText="1" indent="2"/>
    </xf>
    <xf numFmtId="0" fontId="41" fillId="0" borderId="26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6" xfId="0" applyFont="1" applyFill="1" applyBorder="1" applyAlignment="1">
      <alignment horizontal="left" vertical="center" wrapText="1" indent="2"/>
    </xf>
    <xf numFmtId="0" fontId="41" fillId="0" borderId="27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justify" vertical="center" wrapText="1"/>
    </xf>
    <xf numFmtId="0" fontId="0" fillId="28" borderId="26" xfId="0" applyFont="1" applyFill="1" applyBorder="1" applyAlignment="1">
      <alignment horizontal="left" vertical="center" wrapText="1"/>
    </xf>
    <xf numFmtId="0" fontId="41" fillId="28" borderId="26" xfId="0" applyFont="1" applyFill="1" applyBorder="1" applyAlignment="1">
      <alignment horizontal="justify" vertical="center" wrapText="1"/>
    </xf>
    <xf numFmtId="0" fontId="41" fillId="0" borderId="30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28" borderId="28" xfId="0" applyFont="1" applyFill="1" applyBorder="1" applyAlignment="1">
      <alignment horizontal="center" vertical="center" wrapText="1"/>
    </xf>
    <xf numFmtId="0" fontId="0" fillId="28" borderId="26" xfId="0" applyFont="1" applyFill="1" applyBorder="1" applyAlignment="1">
      <alignment horizontal="center" vertical="center" wrapText="1"/>
    </xf>
    <xf numFmtId="0" fontId="0" fillId="28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42" fillId="0" borderId="29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1" fontId="0" fillId="27" borderId="26" xfId="0" applyNumberFormat="1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left" vertical="center" wrapText="1" indent="4"/>
    </xf>
    <xf numFmtId="0" fontId="0" fillId="28" borderId="29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30" xfId="0" applyFont="1" applyBorder="1" applyAlignment="1">
      <alignment horizontal="left" vertical="center" wrapText="1" indent="1"/>
    </xf>
    <xf numFmtId="0" fontId="41" fillId="28" borderId="30" xfId="0" applyFont="1" applyFill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28" borderId="27" xfId="0" applyFont="1" applyFill="1" applyBorder="1" applyAlignment="1">
      <alignment horizontal="left" vertical="center" wrapText="1"/>
    </xf>
    <xf numFmtId="0" fontId="0" fillId="28" borderId="30" xfId="0" applyFont="1" applyFill="1" applyBorder="1" applyAlignment="1">
      <alignment horizontal="left" vertical="center" wrapText="1" indent="1"/>
    </xf>
    <xf numFmtId="0" fontId="0" fillId="28" borderId="17" xfId="0" applyFont="1" applyFill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left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70" fillId="0" borderId="0" xfId="0" applyFont="1" applyAlignment="1">
      <alignment shrinkToFit="1"/>
    </xf>
    <xf numFmtId="0" fontId="73" fillId="0" borderId="0" xfId="0" applyFont="1" applyAlignment="1">
      <alignment/>
    </xf>
    <xf numFmtId="0" fontId="74" fillId="0" borderId="0" xfId="0" applyFont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Border="1" applyAlignment="1">
      <alignment/>
    </xf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6" fillId="26" borderId="0" xfId="214" applyFont="1" applyFill="1" applyBorder="1" applyAlignment="1">
      <alignment vertical="center"/>
      <protection/>
    </xf>
    <xf numFmtId="0" fontId="58" fillId="28" borderId="13" xfId="0" applyFont="1" applyFill="1" applyBorder="1" applyAlignment="1">
      <alignment wrapText="1"/>
    </xf>
    <xf numFmtId="0" fontId="59" fillId="28" borderId="23" xfId="264" applyFont="1" applyFill="1" applyBorder="1" applyAlignment="1">
      <alignment horizontal="left" vertical="top" wrapText="1"/>
      <protection/>
    </xf>
    <xf numFmtId="0" fontId="0" fillId="30" borderId="26" xfId="0" applyFont="1" applyFill="1" applyBorder="1" applyAlignment="1">
      <alignment horizontal="left" vertical="center" wrapText="1"/>
    </xf>
    <xf numFmtId="0" fontId="42" fillId="30" borderId="26" xfId="0" applyFont="1" applyFill="1" applyBorder="1" applyAlignment="1">
      <alignment vertical="center" wrapText="1"/>
    </xf>
    <xf numFmtId="0" fontId="0" fillId="30" borderId="26" xfId="0" applyFont="1" applyFill="1" applyBorder="1" applyAlignment="1">
      <alignment horizontal="center" vertical="center" wrapText="1"/>
    </xf>
    <xf numFmtId="0" fontId="0" fillId="30" borderId="26" xfId="0" applyFont="1" applyFill="1" applyBorder="1" applyAlignment="1">
      <alignment horizontal="justify" vertical="center" wrapText="1"/>
    </xf>
    <xf numFmtId="0" fontId="0" fillId="30" borderId="17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41" fillId="0" borderId="29" xfId="0" applyNumberFormat="1" applyFont="1" applyFill="1" applyBorder="1" applyAlignment="1">
      <alignment/>
    </xf>
    <xf numFmtId="0" fontId="43" fillId="29" borderId="7" xfId="0" applyFont="1" applyFill="1" applyBorder="1" applyAlignment="1">
      <alignment horizontal="left"/>
    </xf>
    <xf numFmtId="0" fontId="0" fillId="28" borderId="7" xfId="0" applyFont="1" applyFill="1" applyBorder="1" applyAlignment="1">
      <alignment horizontal="left"/>
    </xf>
    <xf numFmtId="14" fontId="43" fillId="29" borderId="7" xfId="0" applyNumberFormat="1" applyFont="1" applyFill="1" applyBorder="1" applyAlignment="1">
      <alignment horizontal="left"/>
    </xf>
    <xf numFmtId="49" fontId="52" fillId="29" borderId="7" xfId="0" applyNumberFormat="1" applyFont="1" applyFill="1" applyBorder="1" applyAlignment="1">
      <alignment horizontal="left"/>
    </xf>
    <xf numFmtId="0" fontId="0" fillId="28" borderId="7" xfId="264" applyFont="1" applyFill="1" applyBorder="1" applyAlignment="1">
      <alignment horizontal="left" vertical="top"/>
      <protection/>
    </xf>
    <xf numFmtId="0" fontId="0" fillId="28" borderId="0" xfId="264" applyFont="1" applyFill="1" applyAlignment="1">
      <alignment horizontal="left" vertical="top"/>
      <protection/>
    </xf>
    <xf numFmtId="3" fontId="0" fillId="0" borderId="29" xfId="0" applyNumberFormat="1" applyFont="1" applyFill="1" applyBorder="1" applyAlignment="1">
      <alignment/>
    </xf>
    <xf numFmtId="3" fontId="0" fillId="28" borderId="29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41" fillId="0" borderId="26" xfId="0" applyNumberFormat="1" applyFont="1" applyFill="1" applyBorder="1" applyAlignment="1">
      <alignment/>
    </xf>
    <xf numFmtId="3" fontId="77" fillId="0" borderId="29" xfId="0" applyNumberFormat="1" applyFont="1" applyFill="1" applyBorder="1" applyAlignment="1">
      <alignment/>
    </xf>
    <xf numFmtId="3" fontId="41" fillId="0" borderId="27" xfId="0" applyNumberFormat="1" applyFont="1" applyFill="1" applyBorder="1" applyAlignment="1">
      <alignment/>
    </xf>
    <xf numFmtId="3" fontId="41" fillId="28" borderId="28" xfId="0" applyNumberFormat="1" applyFont="1" applyFill="1" applyBorder="1" applyAlignment="1">
      <alignment/>
    </xf>
    <xf numFmtId="3" fontId="0" fillId="28" borderId="26" xfId="0" applyNumberFormat="1" applyFont="1" applyFill="1" applyBorder="1" applyAlignment="1">
      <alignment/>
    </xf>
    <xf numFmtId="3" fontId="0" fillId="28" borderId="28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78" fillId="0" borderId="0" xfId="0" applyNumberFormat="1" applyFont="1" applyAlignment="1">
      <alignment/>
    </xf>
    <xf numFmtId="0" fontId="41" fillId="27" borderId="8" xfId="216" applyFont="1" applyFill="1" applyBorder="1" applyAlignment="1">
      <alignment horizontal="center" vertical="center"/>
      <protection/>
    </xf>
    <xf numFmtId="0" fontId="41" fillId="27" borderId="23" xfId="216" applyFont="1" applyFill="1" applyBorder="1" applyAlignment="1">
      <alignment horizontal="center" vertical="center"/>
      <protection/>
    </xf>
    <xf numFmtId="0" fontId="41" fillId="27" borderId="25" xfId="216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2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68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1 2" xfId="46"/>
    <cellStyle name="20% - Énfasis2" xfId="47"/>
    <cellStyle name="20% - Énfasis2 2" xfId="48"/>
    <cellStyle name="20% - Énfasis3" xfId="49"/>
    <cellStyle name="20% - Énfasis3 2" xfId="50"/>
    <cellStyle name="20% - Énfasis4" xfId="51"/>
    <cellStyle name="20% - Énfasis4 2" xfId="52"/>
    <cellStyle name="20% - Énfasis5" xfId="53"/>
    <cellStyle name="20% - Énfasis5 2" xfId="54"/>
    <cellStyle name="20% - Énfasis6" xfId="55"/>
    <cellStyle name="20% - Énfasis6 2" xfId="56"/>
    <cellStyle name="40% - 1. jelölőszín" xfId="57"/>
    <cellStyle name="40% - 1. jelölőszín 2" xfId="58"/>
    <cellStyle name="40% - 1. jelölőszín_20130128_ITS on reporting_Annex I_CA" xfId="59"/>
    <cellStyle name="40% - 2. jelölőszín" xfId="60"/>
    <cellStyle name="40% - 2. jelölőszín 2" xfId="61"/>
    <cellStyle name="40% - 2. jelölőszín_20130128_ITS on reporting_Annex I_CA" xfId="62"/>
    <cellStyle name="40% - 3. jelölőszín" xfId="63"/>
    <cellStyle name="40% - 3. jelölőszín 2" xfId="64"/>
    <cellStyle name="40% - 3. jelölőszín_20130128_ITS on reporting_Annex I_CA" xfId="65"/>
    <cellStyle name="40% - 4. jelölőszín" xfId="66"/>
    <cellStyle name="40% - 4. jelölőszín 2" xfId="67"/>
    <cellStyle name="40% - 4. jelölőszín_20130128_ITS on reporting_Annex I_CA" xfId="68"/>
    <cellStyle name="40% - 5. jelölőszín" xfId="69"/>
    <cellStyle name="40% - 5. jelölőszín 2" xfId="70"/>
    <cellStyle name="40% - 5. jelölőszín_20130128_ITS on reporting_Annex I_CA" xfId="71"/>
    <cellStyle name="40% - 6. jelölőszín" xfId="72"/>
    <cellStyle name="40% - 6. jelölőszín 2" xfId="73"/>
    <cellStyle name="40% - 6. jelölőszín_20130128_ITS on reporting_Annex I_CA" xfId="74"/>
    <cellStyle name="40% - Accent1" xfId="75"/>
    <cellStyle name="40% - Accent1 2" xfId="76"/>
    <cellStyle name="40% - Accent2" xfId="77"/>
    <cellStyle name="40% - Accent2 2" xfId="78"/>
    <cellStyle name="40% - Accent3" xfId="79"/>
    <cellStyle name="40% - Accent3 2" xfId="80"/>
    <cellStyle name="40% - Accent4" xfId="81"/>
    <cellStyle name="40% - Accent4 2" xfId="82"/>
    <cellStyle name="40% - Accent5" xfId="83"/>
    <cellStyle name="40% - Accent5 2" xfId="84"/>
    <cellStyle name="40% - Accent6" xfId="85"/>
    <cellStyle name="40% - Accent6 2" xfId="86"/>
    <cellStyle name="40% - Énfasis1" xfId="87"/>
    <cellStyle name="40% - Énfasis1 2" xfId="88"/>
    <cellStyle name="40% - Énfasis2" xfId="89"/>
    <cellStyle name="40% - Énfasis2 2" xfId="90"/>
    <cellStyle name="40% - Énfasis3" xfId="91"/>
    <cellStyle name="40% - Énfasis3 2" xfId="92"/>
    <cellStyle name="40% - Énfasis4" xfId="93"/>
    <cellStyle name="40% - Énfasis4 2" xfId="94"/>
    <cellStyle name="40% - Énfasis5" xfId="95"/>
    <cellStyle name="40% - Énfasis5 2" xfId="96"/>
    <cellStyle name="40% - Énfasis6" xfId="97"/>
    <cellStyle name="40% - Énfasis6 2" xfId="98"/>
    <cellStyle name="60% - 1. jelölőszín" xfId="99"/>
    <cellStyle name="60% - 2. jelölőszín" xfId="100"/>
    <cellStyle name="60% - 3. jelölőszín" xfId="101"/>
    <cellStyle name="60% - 4. jelölőszín" xfId="102"/>
    <cellStyle name="60% - 5. jelölőszín" xfId="103"/>
    <cellStyle name="60% - 6. jelölőszín" xfId="104"/>
    <cellStyle name="60% - Accent1" xfId="105"/>
    <cellStyle name="60% - Accent1 2" xfId="106"/>
    <cellStyle name="60% - Accent2" xfId="107"/>
    <cellStyle name="60% - Accent2 2" xfId="108"/>
    <cellStyle name="60% - Accent3" xfId="109"/>
    <cellStyle name="60% - Accent3 2" xfId="110"/>
    <cellStyle name="60% - Accent4" xfId="111"/>
    <cellStyle name="60% - Accent4 2" xfId="112"/>
    <cellStyle name="60% - Accent5" xfId="113"/>
    <cellStyle name="60% - Accent5 2" xfId="114"/>
    <cellStyle name="60% - Accent6" xfId="115"/>
    <cellStyle name="60% - Accent6 2" xfId="116"/>
    <cellStyle name="60% - Énfasis1" xfId="117"/>
    <cellStyle name="60% - Énfasis2" xfId="118"/>
    <cellStyle name="60% - Énfasis3" xfId="119"/>
    <cellStyle name="60% - Énfasis4" xfId="120"/>
    <cellStyle name="60% - Énfasis5" xfId="121"/>
    <cellStyle name="60% - Énfasis6" xfId="122"/>
    <cellStyle name="Accent1" xfId="123"/>
    <cellStyle name="Accent1 2" xfId="124"/>
    <cellStyle name="Accent2" xfId="125"/>
    <cellStyle name="Accent2 2" xfId="126"/>
    <cellStyle name="Accent3" xfId="127"/>
    <cellStyle name="Accent3 2" xfId="128"/>
    <cellStyle name="Accent4" xfId="129"/>
    <cellStyle name="Accent4 2" xfId="130"/>
    <cellStyle name="Accent5" xfId="131"/>
    <cellStyle name="Accent5 2" xfId="132"/>
    <cellStyle name="Accent6" xfId="133"/>
    <cellStyle name="Accent6 2" xfId="134"/>
    <cellStyle name="Bad" xfId="135"/>
    <cellStyle name="Bad 2" xfId="136"/>
    <cellStyle name="Bevitel" xfId="137"/>
    <cellStyle name="Buena" xfId="138"/>
    <cellStyle name="Calculation" xfId="139"/>
    <cellStyle name="Calculation 2" xfId="140"/>
    <cellStyle name="Cálculo" xfId="141"/>
    <cellStyle name="Celda de comprobación" xfId="142"/>
    <cellStyle name="Celda vinculada" xfId="143"/>
    <cellStyle name="Check Cell" xfId="144"/>
    <cellStyle name="Check Cell 2" xfId="145"/>
    <cellStyle name="Cím" xfId="146"/>
    <cellStyle name="Címsor 1" xfId="147"/>
    <cellStyle name="Címsor 2" xfId="148"/>
    <cellStyle name="Címsor 3" xfId="149"/>
    <cellStyle name="Címsor 4" xfId="150"/>
    <cellStyle name="Comma" xfId="151"/>
    <cellStyle name="Comma [0]" xfId="152"/>
    <cellStyle name="Currency" xfId="153"/>
    <cellStyle name="Currency [0]" xfId="154"/>
    <cellStyle name="Ellenőrzőcella" xfId="155"/>
    <cellStyle name="Encabezado 4" xfId="156"/>
    <cellStyle name="Énfasis1" xfId="157"/>
    <cellStyle name="Énfasis2" xfId="158"/>
    <cellStyle name="Énfasis3" xfId="159"/>
    <cellStyle name="Énfasis4" xfId="160"/>
    <cellStyle name="Énfasis5" xfId="161"/>
    <cellStyle name="Énfasis6" xfId="162"/>
    <cellStyle name="Entrada" xfId="163"/>
    <cellStyle name="Explanatory Text" xfId="164"/>
    <cellStyle name="Explanatory Text 2" xfId="165"/>
    <cellStyle name="Figyelmeztetés" xfId="166"/>
    <cellStyle name="Good" xfId="167"/>
    <cellStyle name="Good 2" xfId="168"/>
    <cellStyle name="greyed" xfId="169"/>
    <cellStyle name="Heading 1" xfId="170"/>
    <cellStyle name="Heading 1 2" xfId="171"/>
    <cellStyle name="Heading 2" xfId="172"/>
    <cellStyle name="Heading 2 2" xfId="173"/>
    <cellStyle name="Heading 3" xfId="174"/>
    <cellStyle name="Heading 3 2" xfId="175"/>
    <cellStyle name="Heading 4" xfId="176"/>
    <cellStyle name="Heading 4 2" xfId="177"/>
    <cellStyle name="highlightExposure" xfId="178"/>
    <cellStyle name="highlightText" xfId="179"/>
    <cellStyle name="Hipervínculo 2" xfId="180"/>
    <cellStyle name="Hivatkozott cella" xfId="181"/>
    <cellStyle name="Hyperlink 2" xfId="182"/>
    <cellStyle name="Hyperlink 3" xfId="183"/>
    <cellStyle name="Hyperlink 3 2" xfId="184"/>
    <cellStyle name="Incorrecto" xfId="185"/>
    <cellStyle name="Input" xfId="186"/>
    <cellStyle name="Input 2" xfId="187"/>
    <cellStyle name="inputExposure" xfId="188"/>
    <cellStyle name="Jegyzet" xfId="189"/>
    <cellStyle name="Jelölőszín (1)" xfId="190"/>
    <cellStyle name="Jelölőszín (2)" xfId="191"/>
    <cellStyle name="Jelölőszín (3)" xfId="192"/>
    <cellStyle name="Jelölőszín (4)" xfId="193"/>
    <cellStyle name="Jelölőszín (5)" xfId="194"/>
    <cellStyle name="Jelölőszín (6)" xfId="195"/>
    <cellStyle name="Jó" xfId="196"/>
    <cellStyle name="Kimenet" xfId="197"/>
    <cellStyle name="Lien hypertexte 2" xfId="198"/>
    <cellStyle name="Lien hypertexte 3" xfId="199"/>
    <cellStyle name="Linked Cell" xfId="200"/>
    <cellStyle name="Linked Cell 2" xfId="201"/>
    <cellStyle name="Magyarázó szöveg" xfId="202"/>
    <cellStyle name="Millares 2" xfId="203"/>
    <cellStyle name="Millares 2 2" xfId="204"/>
    <cellStyle name="Millares 3" xfId="205"/>
    <cellStyle name="Millares 3 2" xfId="206"/>
    <cellStyle name="Navadno_List1" xfId="207"/>
    <cellStyle name="Neutral" xfId="208"/>
    <cellStyle name="Neutral 2" xfId="209"/>
    <cellStyle name="Normal 10" xfId="210"/>
    <cellStyle name="Normal 11" xfId="211"/>
    <cellStyle name="Normal 12" xfId="212"/>
    <cellStyle name="Normal 13 2" xfId="213"/>
    <cellStyle name="Normal 2" xfId="214"/>
    <cellStyle name="Normal 2 2" xfId="215"/>
    <cellStyle name="Normal 2 2 2" xfId="216"/>
    <cellStyle name="Normal 2 2 2 2" xfId="217"/>
    <cellStyle name="Normal 2 2 3" xfId="218"/>
    <cellStyle name="Normal 2 2 3 2" xfId="219"/>
    <cellStyle name="Normal 2 2_COREP GL04rev3" xfId="220"/>
    <cellStyle name="Normal 2 3" xfId="221"/>
    <cellStyle name="Normal 2 5" xfId="222"/>
    <cellStyle name="Normal 2 5 2 2" xfId="223"/>
    <cellStyle name="Normal 2 5 4" xfId="224"/>
    <cellStyle name="Normal 2_~0149226" xfId="225"/>
    <cellStyle name="Normal 3" xfId="226"/>
    <cellStyle name="Normal 3 2" xfId="227"/>
    <cellStyle name="Normal 3 2 2" xfId="228"/>
    <cellStyle name="Normal 3 3" xfId="229"/>
    <cellStyle name="Normal 3 4" xfId="230"/>
    <cellStyle name="Normal 3 5" xfId="231"/>
    <cellStyle name="Normal 3_~1520012" xfId="232"/>
    <cellStyle name="Normal 37 2" xfId="233"/>
    <cellStyle name="Normal 4" xfId="234"/>
    <cellStyle name="Normal 4 2" xfId="235"/>
    <cellStyle name="Normal 5" xfId="236"/>
    <cellStyle name="Normal 5 2" xfId="237"/>
    <cellStyle name="Normal 5_20130128_ITS on reporting_Annex I_CA" xfId="238"/>
    <cellStyle name="Normal 6" xfId="239"/>
    <cellStyle name="Normal 7" xfId="240"/>
    <cellStyle name="Normal 7 2" xfId="241"/>
    <cellStyle name="Normal 8" xfId="242"/>
    <cellStyle name="Normal 8 2" xfId="243"/>
    <cellStyle name="Normal 9" xfId="244"/>
    <cellStyle name="Normale_2011 04 14 Templates for stress test_bcl" xfId="245"/>
    <cellStyle name="Notas" xfId="246"/>
    <cellStyle name="Note" xfId="247"/>
    <cellStyle name="Note 2" xfId="248"/>
    <cellStyle name="optionalExposure" xfId="249"/>
    <cellStyle name="Összesen" xfId="250"/>
    <cellStyle name="Output" xfId="251"/>
    <cellStyle name="Output 2" xfId="252"/>
    <cellStyle name="Percent" xfId="253"/>
    <cellStyle name="Porcentual 2" xfId="254"/>
    <cellStyle name="Porcentual 2 2" xfId="255"/>
    <cellStyle name="Prozent 2" xfId="256"/>
    <cellStyle name="Rossz" xfId="257"/>
    <cellStyle name="Salida" xfId="258"/>
    <cellStyle name="Semleges" xfId="259"/>
    <cellStyle name="showExposure" xfId="260"/>
    <cellStyle name="Standard 2" xfId="261"/>
    <cellStyle name="Standard 3" xfId="262"/>
    <cellStyle name="Standard 3 2" xfId="263"/>
    <cellStyle name="Standard 4" xfId="264"/>
    <cellStyle name="Standard_20100129_1559 Jentsch_COREP ON 20100129 COREP preliminary proposal_CR SA" xfId="265"/>
    <cellStyle name="Számítás" xfId="266"/>
    <cellStyle name="Texto de advertencia" xfId="267"/>
    <cellStyle name="Texto explicativo" xfId="268"/>
    <cellStyle name="Title" xfId="269"/>
    <cellStyle name="Title 2" xfId="270"/>
    <cellStyle name="Titolo" xfId="271"/>
    <cellStyle name="Título" xfId="272"/>
    <cellStyle name="Título 1" xfId="273"/>
    <cellStyle name="Título 2" xfId="274"/>
    <cellStyle name="Título 3" xfId="275"/>
    <cellStyle name="Título_20091015 DE_Proposed amendments to CR SEC_MKR" xfId="276"/>
    <cellStyle name="Total" xfId="277"/>
    <cellStyle name="Total 2" xfId="278"/>
    <cellStyle name="Warning Text" xfId="279"/>
    <cellStyle name="Warning Text 2" xfId="280"/>
    <cellStyle name="Нормален 2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1">
      <selection activeCell="D3" sqref="D3"/>
    </sheetView>
  </sheetViews>
  <sheetFormatPr defaultColWidth="5.140625" defaultRowHeight="18" customHeight="1"/>
  <cols>
    <col min="1" max="1" width="1.421875" style="47" customWidth="1"/>
    <col min="2" max="2" width="12.140625" style="47" customWidth="1"/>
    <col min="3" max="3" width="12.57421875" style="54" customWidth="1"/>
    <col min="4" max="4" width="132.00390625" style="47" customWidth="1"/>
    <col min="5" max="5" width="11.7109375" style="47" customWidth="1"/>
    <col min="6" max="16384" width="5.140625" style="47" customWidth="1"/>
  </cols>
  <sheetData>
    <row r="1" spans="2:4" s="65" customFormat="1" ht="18" customHeight="1">
      <c r="B1" s="63" t="s">
        <v>599</v>
      </c>
      <c r="C1" s="64"/>
      <c r="D1" s="64"/>
    </row>
    <row r="2" spans="2:4" s="68" customFormat="1" ht="12.75">
      <c r="B2" s="66" t="s">
        <v>70</v>
      </c>
      <c r="C2" s="205" t="s">
        <v>631</v>
      </c>
      <c r="D2" s="206" t="s">
        <v>632</v>
      </c>
    </row>
    <row r="3" spans="2:4" s="68" customFormat="1" ht="22.5">
      <c r="B3" s="66" t="s">
        <v>71</v>
      </c>
      <c r="C3" s="207">
        <v>44196</v>
      </c>
      <c r="D3" s="21"/>
    </row>
    <row r="4" spans="2:4" s="68" customFormat="1" ht="22.5">
      <c r="B4" s="66" t="s">
        <v>72</v>
      </c>
      <c r="C4" s="208" t="s">
        <v>633</v>
      </c>
      <c r="D4" s="21"/>
    </row>
    <row r="5" spans="2:4" s="68" customFormat="1" ht="22.5">
      <c r="B5" s="71" t="s">
        <v>73</v>
      </c>
      <c r="C5" s="209" t="s">
        <v>74</v>
      </c>
      <c r="D5" s="210"/>
    </row>
    <row r="6" ht="6.75" customHeight="1"/>
    <row r="7" spans="2:3" s="50" customFormat="1" ht="17.25" customHeight="1">
      <c r="B7" s="50" t="s">
        <v>574</v>
      </c>
      <c r="C7" s="55"/>
    </row>
    <row r="8" ht="6.75" customHeight="1"/>
    <row r="9" spans="2:5" ht="18" customHeight="1">
      <c r="B9" s="224" t="s">
        <v>482</v>
      </c>
      <c r="C9" s="225"/>
      <c r="D9" s="226"/>
      <c r="E9" s="56"/>
    </row>
    <row r="10" spans="2:5" ht="40.5" customHeight="1">
      <c r="B10" s="26" t="s">
        <v>483</v>
      </c>
      <c r="C10" s="26" t="s">
        <v>484</v>
      </c>
      <c r="D10" s="34" t="s">
        <v>485</v>
      </c>
      <c r="E10" s="53" t="s">
        <v>573</v>
      </c>
    </row>
    <row r="11" spans="2:5" ht="12.75">
      <c r="B11" s="49"/>
      <c r="C11" s="49"/>
      <c r="D11" s="35" t="s">
        <v>486</v>
      </c>
      <c r="E11" s="49"/>
    </row>
    <row r="12" spans="2:5" ht="12.75">
      <c r="B12" s="36"/>
      <c r="C12" s="36"/>
      <c r="D12" s="37" t="s">
        <v>487</v>
      </c>
      <c r="E12" s="36"/>
    </row>
    <row r="13" spans="2:5" ht="12.75">
      <c r="B13" s="38" t="s">
        <v>488</v>
      </c>
      <c r="C13" s="38" t="s">
        <v>489</v>
      </c>
      <c r="D13" s="39" t="s">
        <v>490</v>
      </c>
      <c r="E13" s="38" t="s">
        <v>335</v>
      </c>
    </row>
    <row r="14" spans="2:5" ht="12.75">
      <c r="B14" s="38" t="s">
        <v>491</v>
      </c>
      <c r="C14" s="38" t="s">
        <v>492</v>
      </c>
      <c r="D14" s="39" t="s">
        <v>493</v>
      </c>
      <c r="E14" s="38" t="s">
        <v>336</v>
      </c>
    </row>
    <row r="15" spans="2:5" ht="12.75">
      <c r="B15" s="38" t="s">
        <v>494</v>
      </c>
      <c r="C15" s="38" t="s">
        <v>495</v>
      </c>
      <c r="D15" s="39" t="s">
        <v>0</v>
      </c>
      <c r="E15" s="38" t="s">
        <v>337</v>
      </c>
    </row>
    <row r="16" spans="2:5" ht="12.75">
      <c r="B16" s="38">
        <v>2</v>
      </c>
      <c r="C16" s="38" t="s">
        <v>496</v>
      </c>
      <c r="D16" s="37" t="s">
        <v>497</v>
      </c>
      <c r="E16" s="38" t="s">
        <v>338</v>
      </c>
    </row>
    <row r="17" spans="2:5" ht="12.75">
      <c r="B17" s="38">
        <v>3</v>
      </c>
      <c r="C17" s="38" t="s">
        <v>498</v>
      </c>
      <c r="D17" s="40" t="s">
        <v>499</v>
      </c>
      <c r="E17" s="38" t="s">
        <v>339</v>
      </c>
    </row>
    <row r="18" spans="2:5" ht="12.75">
      <c r="B18" s="38"/>
      <c r="C18" s="38"/>
      <c r="D18" s="37" t="s">
        <v>500</v>
      </c>
      <c r="E18" s="38"/>
    </row>
    <row r="19" spans="2:5" ht="12.75">
      <c r="B19" s="38">
        <v>4.1</v>
      </c>
      <c r="C19" s="38" t="s">
        <v>501</v>
      </c>
      <c r="D19" s="39" t="s">
        <v>502</v>
      </c>
      <c r="E19" s="38" t="s">
        <v>340</v>
      </c>
    </row>
    <row r="20" spans="2:5" ht="25.5">
      <c r="B20" s="41" t="s">
        <v>503</v>
      </c>
      <c r="C20" s="41" t="s">
        <v>504</v>
      </c>
      <c r="D20" s="42" t="s">
        <v>505</v>
      </c>
      <c r="E20" s="41" t="s">
        <v>341</v>
      </c>
    </row>
    <row r="21" spans="2:5" ht="25.5">
      <c r="B21" s="41" t="s">
        <v>506</v>
      </c>
      <c r="C21" s="41" t="s">
        <v>507</v>
      </c>
      <c r="D21" s="42" t="s">
        <v>508</v>
      </c>
      <c r="E21" s="41" t="s">
        <v>342</v>
      </c>
    </row>
    <row r="22" spans="2:5" ht="25.5">
      <c r="B22" s="41" t="s">
        <v>509</v>
      </c>
      <c r="C22" s="41" t="s">
        <v>510</v>
      </c>
      <c r="D22" s="42" t="s">
        <v>511</v>
      </c>
      <c r="E22" s="41" t="s">
        <v>343</v>
      </c>
    </row>
    <row r="23" spans="2:5" ht="12.75">
      <c r="B23" s="41" t="s">
        <v>512</v>
      </c>
      <c r="C23" s="41" t="s">
        <v>513</v>
      </c>
      <c r="D23" s="42" t="s">
        <v>514</v>
      </c>
      <c r="E23" s="41" t="s">
        <v>344</v>
      </c>
    </row>
    <row r="24" spans="2:5" ht="12.75">
      <c r="B24" s="38">
        <v>4.5</v>
      </c>
      <c r="C24" s="38" t="s">
        <v>515</v>
      </c>
      <c r="D24" s="43" t="s">
        <v>516</v>
      </c>
      <c r="E24" s="38" t="s">
        <v>345</v>
      </c>
    </row>
    <row r="25" spans="2:5" ht="12.75">
      <c r="B25" s="38"/>
      <c r="C25" s="38"/>
      <c r="D25" s="44" t="s">
        <v>1</v>
      </c>
      <c r="E25" s="38"/>
    </row>
    <row r="26" spans="2:5" ht="12.75">
      <c r="B26" s="41">
        <v>5.1</v>
      </c>
      <c r="C26" s="41" t="s">
        <v>517</v>
      </c>
      <c r="D26" s="43" t="s">
        <v>4</v>
      </c>
      <c r="E26" s="41" t="s">
        <v>346</v>
      </c>
    </row>
    <row r="27" spans="2:5" ht="12.75">
      <c r="B27" s="41"/>
      <c r="C27" s="41"/>
      <c r="D27" s="44" t="s">
        <v>2</v>
      </c>
      <c r="E27" s="41"/>
    </row>
    <row r="28" spans="2:5" ht="12.75">
      <c r="B28" s="41">
        <v>6.1</v>
      </c>
      <c r="C28" s="41" t="s">
        <v>518</v>
      </c>
      <c r="D28" s="45" t="s">
        <v>3</v>
      </c>
      <c r="E28" s="41" t="s">
        <v>347</v>
      </c>
    </row>
    <row r="29" spans="2:5" ht="12.75">
      <c r="B29" s="38"/>
      <c r="C29" s="38" t="s">
        <v>519</v>
      </c>
      <c r="D29" s="37" t="s">
        <v>520</v>
      </c>
      <c r="E29" s="38" t="s">
        <v>572</v>
      </c>
    </row>
    <row r="30" spans="2:5" ht="12.75">
      <c r="B30" s="38">
        <v>7.1</v>
      </c>
      <c r="C30" s="41" t="s">
        <v>521</v>
      </c>
      <c r="D30" s="45" t="s">
        <v>522</v>
      </c>
      <c r="E30" s="41" t="s">
        <v>348</v>
      </c>
    </row>
    <row r="31" spans="2:5" s="50" customFormat="1" ht="12.75">
      <c r="B31" s="38"/>
      <c r="C31" s="38"/>
      <c r="D31" s="37" t="s">
        <v>523</v>
      </c>
      <c r="E31" s="38"/>
    </row>
    <row r="32" spans="2:5" s="50" customFormat="1" ht="12.75">
      <c r="B32" s="38">
        <v>8.1</v>
      </c>
      <c r="C32" s="38" t="s">
        <v>524</v>
      </c>
      <c r="D32" s="39" t="s">
        <v>525</v>
      </c>
      <c r="E32" s="38" t="s">
        <v>349</v>
      </c>
    </row>
    <row r="33" spans="2:5" s="50" customFormat="1" ht="12.75">
      <c r="B33" s="41">
        <v>8.2</v>
      </c>
      <c r="C33" s="38" t="s">
        <v>526</v>
      </c>
      <c r="D33" s="45" t="s">
        <v>527</v>
      </c>
      <c r="E33" s="38" t="s">
        <v>350</v>
      </c>
    </row>
    <row r="34" spans="2:5" ht="12.75">
      <c r="B34" s="38"/>
      <c r="C34" s="38"/>
      <c r="D34" s="37" t="s">
        <v>575</v>
      </c>
      <c r="E34" s="38"/>
    </row>
    <row r="35" spans="2:5" ht="12.75">
      <c r="B35" s="41" t="s">
        <v>528</v>
      </c>
      <c r="C35" s="41" t="s">
        <v>529</v>
      </c>
      <c r="D35" s="45" t="s">
        <v>5</v>
      </c>
      <c r="E35" s="41" t="s">
        <v>351</v>
      </c>
    </row>
    <row r="36" spans="2:5" ht="12.75">
      <c r="B36" s="41">
        <v>9.2</v>
      </c>
      <c r="C36" s="38" t="s">
        <v>530</v>
      </c>
      <c r="D36" s="39" t="s">
        <v>6</v>
      </c>
      <c r="E36" s="38" t="s">
        <v>352</v>
      </c>
    </row>
    <row r="37" spans="2:5" ht="12.75">
      <c r="B37" s="38">
        <v>10</v>
      </c>
      <c r="C37" s="38" t="s">
        <v>531</v>
      </c>
      <c r="D37" s="37" t="s">
        <v>532</v>
      </c>
      <c r="E37" s="38" t="s">
        <v>353</v>
      </c>
    </row>
    <row r="38" spans="2:5" ht="12.75">
      <c r="B38" s="38"/>
      <c r="C38" s="38"/>
      <c r="D38" s="37" t="s">
        <v>325</v>
      </c>
      <c r="E38" s="38"/>
    </row>
    <row r="39" spans="2:5" ht="12.75">
      <c r="B39" s="38">
        <v>11.1</v>
      </c>
      <c r="C39" s="38" t="s">
        <v>533</v>
      </c>
      <c r="D39" s="46" t="s">
        <v>534</v>
      </c>
      <c r="E39" s="38" t="s">
        <v>354</v>
      </c>
    </row>
    <row r="40" spans="2:5" ht="12.75">
      <c r="B40" s="41">
        <v>11.3</v>
      </c>
      <c r="C40" s="41" t="s">
        <v>535</v>
      </c>
      <c r="D40" s="39" t="s">
        <v>536</v>
      </c>
      <c r="E40" s="41" t="s">
        <v>355</v>
      </c>
    </row>
    <row r="41" spans="2:5" ht="12.75">
      <c r="B41" s="41">
        <v>11.4</v>
      </c>
      <c r="C41" s="41" t="s">
        <v>537</v>
      </c>
      <c r="D41" s="43" t="s">
        <v>538</v>
      </c>
      <c r="E41" s="41" t="s">
        <v>356</v>
      </c>
    </row>
    <row r="42" spans="2:5" ht="12.75">
      <c r="B42" s="38"/>
      <c r="C42" s="47"/>
      <c r="D42" s="37" t="s">
        <v>7</v>
      </c>
      <c r="E42" s="46"/>
    </row>
    <row r="43" spans="2:5" ht="12.75">
      <c r="B43" s="38">
        <v>12.1</v>
      </c>
      <c r="C43" s="41" t="s">
        <v>539</v>
      </c>
      <c r="D43" s="43" t="s">
        <v>7</v>
      </c>
      <c r="E43" s="41" t="s">
        <v>357</v>
      </c>
    </row>
    <row r="44" spans="2:5" ht="12.75">
      <c r="B44" s="38">
        <v>12.2</v>
      </c>
      <c r="C44" s="41" t="s">
        <v>540</v>
      </c>
      <c r="D44" s="43" t="s">
        <v>541</v>
      </c>
      <c r="E44" s="41" t="s">
        <v>358</v>
      </c>
    </row>
    <row r="45" spans="2:5" ht="12.75">
      <c r="B45" s="38"/>
      <c r="C45" s="38"/>
      <c r="D45" s="40" t="s">
        <v>542</v>
      </c>
      <c r="E45" s="38"/>
    </row>
    <row r="46" spans="2:5" ht="12.75">
      <c r="B46" s="38">
        <v>13.1</v>
      </c>
      <c r="C46" s="38" t="s">
        <v>543</v>
      </c>
      <c r="D46" s="46" t="s">
        <v>576</v>
      </c>
      <c r="E46" s="38" t="s">
        <v>359</v>
      </c>
    </row>
    <row r="47" spans="2:5" ht="12.75">
      <c r="B47" s="59" t="s">
        <v>585</v>
      </c>
      <c r="C47" s="58" t="s">
        <v>584</v>
      </c>
      <c r="D47" s="46" t="s">
        <v>544</v>
      </c>
      <c r="E47" s="58" t="s">
        <v>597</v>
      </c>
    </row>
    <row r="48" spans="2:5" ht="12.75">
      <c r="B48" s="59" t="s">
        <v>586</v>
      </c>
      <c r="C48" s="58" t="s">
        <v>587</v>
      </c>
      <c r="D48" s="60" t="s">
        <v>588</v>
      </c>
      <c r="E48" s="58" t="s">
        <v>598</v>
      </c>
    </row>
    <row r="49" spans="2:5" ht="12.75">
      <c r="B49" s="38">
        <v>14</v>
      </c>
      <c r="C49" s="38" t="s">
        <v>545</v>
      </c>
      <c r="D49" s="37" t="s">
        <v>546</v>
      </c>
      <c r="E49" s="38" t="s">
        <v>360</v>
      </c>
    </row>
    <row r="50" spans="2:5" ht="12.75">
      <c r="B50" s="38">
        <v>15</v>
      </c>
      <c r="C50" s="38" t="s">
        <v>547</v>
      </c>
      <c r="D50" s="37" t="s">
        <v>548</v>
      </c>
      <c r="E50" s="38" t="s">
        <v>361</v>
      </c>
    </row>
    <row r="51" spans="2:5" ht="12.75">
      <c r="B51" s="38"/>
      <c r="C51" s="38"/>
      <c r="D51" s="40" t="s">
        <v>549</v>
      </c>
      <c r="E51" s="38"/>
    </row>
    <row r="52" spans="2:5" ht="12.75">
      <c r="B52" s="38">
        <v>16.1</v>
      </c>
      <c r="C52" s="38" t="s">
        <v>550</v>
      </c>
      <c r="D52" s="39" t="s">
        <v>551</v>
      </c>
      <c r="E52" s="38" t="s">
        <v>362</v>
      </c>
    </row>
    <row r="53" spans="2:5" ht="25.5">
      <c r="B53" s="38">
        <v>16.2</v>
      </c>
      <c r="C53" s="38" t="s">
        <v>552</v>
      </c>
      <c r="D53" s="48" t="s">
        <v>553</v>
      </c>
      <c r="E53" s="38" t="s">
        <v>363</v>
      </c>
    </row>
    <row r="54" spans="2:5" ht="12.75">
      <c r="B54" s="38">
        <v>16.3</v>
      </c>
      <c r="C54" s="38" t="s">
        <v>554</v>
      </c>
      <c r="D54" s="39" t="s">
        <v>577</v>
      </c>
      <c r="E54" s="38" t="s">
        <v>364</v>
      </c>
    </row>
    <row r="55" spans="2:5" ht="12.75">
      <c r="B55" s="38">
        <v>16.4</v>
      </c>
      <c r="C55" s="38" t="s">
        <v>555</v>
      </c>
      <c r="D55" s="39" t="s">
        <v>578</v>
      </c>
      <c r="E55" s="38" t="s">
        <v>365</v>
      </c>
    </row>
    <row r="56" spans="2:5" ht="12.75">
      <c r="B56" s="41" t="s">
        <v>556</v>
      </c>
      <c r="C56" s="41" t="s">
        <v>557</v>
      </c>
      <c r="D56" s="45" t="s">
        <v>8</v>
      </c>
      <c r="E56" s="41" t="s">
        <v>366</v>
      </c>
    </row>
    <row r="57" spans="2:5" ht="12.75">
      <c r="B57" s="38">
        <v>16.5</v>
      </c>
      <c r="C57" s="38" t="s">
        <v>558</v>
      </c>
      <c r="D57" s="39" t="s">
        <v>559</v>
      </c>
      <c r="E57" s="38" t="s">
        <v>367</v>
      </c>
    </row>
    <row r="58" spans="2:5" ht="12.75">
      <c r="B58" s="38">
        <v>16.6</v>
      </c>
      <c r="C58" s="38" t="s">
        <v>560</v>
      </c>
      <c r="D58" s="39" t="s">
        <v>561</v>
      </c>
      <c r="E58" s="38" t="s">
        <v>368</v>
      </c>
    </row>
    <row r="59" spans="2:5" ht="12.75">
      <c r="B59" s="38">
        <v>16.7</v>
      </c>
      <c r="C59" s="38" t="s">
        <v>562</v>
      </c>
      <c r="D59" s="45" t="s">
        <v>563</v>
      </c>
      <c r="E59" s="38" t="s">
        <v>369</v>
      </c>
    </row>
    <row r="60" spans="2:5" ht="12.75">
      <c r="B60" s="41"/>
      <c r="C60" s="41"/>
      <c r="D60" s="44" t="s">
        <v>564</v>
      </c>
      <c r="E60" s="41"/>
    </row>
    <row r="61" spans="2:5" ht="12.75">
      <c r="B61" s="41">
        <v>17.1</v>
      </c>
      <c r="C61" s="41" t="s">
        <v>565</v>
      </c>
      <c r="D61" s="43" t="s">
        <v>566</v>
      </c>
      <c r="E61" s="41" t="s">
        <v>370</v>
      </c>
    </row>
    <row r="62" spans="2:5" ht="25.5">
      <c r="B62" s="41">
        <v>17.2</v>
      </c>
      <c r="C62" s="41" t="s">
        <v>567</v>
      </c>
      <c r="D62" s="28" t="s">
        <v>579</v>
      </c>
      <c r="E62" s="41" t="s">
        <v>371</v>
      </c>
    </row>
    <row r="63" spans="2:5" ht="12.75">
      <c r="B63" s="41">
        <v>17.3</v>
      </c>
      <c r="C63" s="41" t="s">
        <v>568</v>
      </c>
      <c r="D63" s="43" t="s">
        <v>580</v>
      </c>
      <c r="E63" s="41" t="s">
        <v>372</v>
      </c>
    </row>
    <row r="64" spans="2:5" ht="12.75">
      <c r="B64" s="61">
        <v>18</v>
      </c>
      <c r="C64" s="61" t="s">
        <v>569</v>
      </c>
      <c r="D64" s="62" t="s">
        <v>591</v>
      </c>
      <c r="E64" s="61" t="s">
        <v>594</v>
      </c>
    </row>
    <row r="65" spans="2:5" ht="12.75">
      <c r="B65" s="61">
        <v>18.1</v>
      </c>
      <c r="C65" s="61" t="s">
        <v>589</v>
      </c>
      <c r="D65" s="62" t="s">
        <v>592</v>
      </c>
      <c r="E65" s="61" t="s">
        <v>595</v>
      </c>
    </row>
    <row r="66" spans="2:5" ht="12.75">
      <c r="B66" s="61">
        <v>18.2</v>
      </c>
      <c r="C66" s="61" t="s">
        <v>590</v>
      </c>
      <c r="D66" s="62" t="s">
        <v>593</v>
      </c>
      <c r="E66" s="61" t="s">
        <v>596</v>
      </c>
    </row>
    <row r="67" spans="2:5" ht="12.75">
      <c r="B67" s="51">
        <v>19</v>
      </c>
      <c r="C67" s="51" t="s">
        <v>570</v>
      </c>
      <c r="D67" s="52" t="s">
        <v>571</v>
      </c>
      <c r="E67" s="51" t="s">
        <v>373</v>
      </c>
    </row>
    <row r="68" spans="1:4" ht="12.75">
      <c r="A68" s="6"/>
      <c r="B68" s="6"/>
      <c r="D68" s="50"/>
    </row>
  </sheetData>
  <sheetProtection/>
  <mergeCells count="1">
    <mergeCell ref="B9:D9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9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2"/>
  <sheetViews>
    <sheetView tabSelected="1" zoomScale="85" zoomScaleNormal="85" zoomScalePageLayoutView="0" workbookViewId="0" topLeftCell="A32">
      <selection activeCell="L49" sqref="L49"/>
    </sheetView>
  </sheetViews>
  <sheetFormatPr defaultColWidth="9.140625" defaultRowHeight="12.75"/>
  <cols>
    <col min="1" max="1" width="14.8515625" style="182" customWidth="1"/>
    <col min="2" max="2" width="12.28125" style="5" customWidth="1"/>
    <col min="3" max="3" width="60.28125" style="1" customWidth="1"/>
    <col min="4" max="4" width="25.57421875" style="3" customWidth="1"/>
    <col min="5" max="5" width="14.140625" style="3" customWidth="1"/>
    <col min="6" max="6" width="19.00390625" style="4" customWidth="1"/>
    <col min="7" max="7" width="2.421875" style="1" customWidth="1"/>
    <col min="8" max="16384" width="9.140625" style="1" customWidth="1"/>
  </cols>
  <sheetData>
    <row r="1" spans="1:6" s="73" customFormat="1" ht="12">
      <c r="A1" s="182" t="s">
        <v>332</v>
      </c>
      <c r="B1" s="195" t="s">
        <v>599</v>
      </c>
      <c r="C1" s="88"/>
      <c r="D1" s="88"/>
      <c r="E1" s="82"/>
      <c r="F1" s="83"/>
    </row>
    <row r="2" spans="1:6" s="73" customFormat="1" ht="12">
      <c r="A2" s="182"/>
      <c r="B2" s="196" t="s">
        <v>70</v>
      </c>
      <c r="C2" s="67" t="str">
        <f>Index!C2</f>
        <v>CECB9790</v>
      </c>
      <c r="D2" s="67" t="str">
        <f>Index!D2</f>
        <v>Централна кооперативна банка АД</v>
      </c>
      <c r="E2" s="82"/>
      <c r="F2" s="83"/>
    </row>
    <row r="3" spans="1:6" s="73" customFormat="1" ht="24">
      <c r="A3" s="182"/>
      <c r="B3" s="196" t="s">
        <v>71</v>
      </c>
      <c r="C3" s="69">
        <f>Index!C3</f>
        <v>44196</v>
      </c>
      <c r="D3" s="70"/>
      <c r="E3" s="82"/>
      <c r="F3" s="83"/>
    </row>
    <row r="4" spans="1:6" s="73" customFormat="1" ht="24">
      <c r="A4" s="182"/>
      <c r="B4" s="196" t="s">
        <v>72</v>
      </c>
      <c r="C4" s="67" t="str">
        <f>Index!C4</f>
        <v>консолидирана</v>
      </c>
      <c r="D4" s="70"/>
      <c r="E4" s="82"/>
      <c r="F4" s="83"/>
    </row>
    <row r="5" spans="1:6" s="73" customFormat="1" ht="24">
      <c r="A5" s="182"/>
      <c r="B5" s="197" t="s">
        <v>73</v>
      </c>
      <c r="C5" s="72" t="s">
        <v>74</v>
      </c>
      <c r="D5" s="74" t="s">
        <v>75</v>
      </c>
      <c r="E5" s="75" t="s">
        <v>374</v>
      </c>
      <c r="F5" s="77"/>
    </row>
    <row r="6" spans="2:5" ht="32.25" customHeight="1">
      <c r="B6" s="227" t="s">
        <v>78</v>
      </c>
      <c r="C6" s="228"/>
      <c r="D6" s="228"/>
      <c r="E6" s="228"/>
    </row>
    <row r="7" spans="1:6" s="84" customFormat="1" ht="11.25">
      <c r="A7" s="182">
        <v>6</v>
      </c>
      <c r="B7" s="194"/>
      <c r="D7" s="183"/>
      <c r="E7" s="183"/>
      <c r="F7" s="194" t="s">
        <v>376</v>
      </c>
    </row>
    <row r="8" spans="2:3" ht="12.75">
      <c r="B8" s="229" t="s">
        <v>79</v>
      </c>
      <c r="C8" s="228"/>
    </row>
    <row r="9" spans="2:3" ht="12.75">
      <c r="B9" s="91"/>
      <c r="C9" s="90"/>
    </row>
    <row r="10" spans="2:3" ht="12.75">
      <c r="B10" s="91"/>
      <c r="C10" s="90"/>
    </row>
    <row r="12" spans="2:6" ht="25.5">
      <c r="B12" s="92"/>
      <c r="C12" s="85"/>
      <c r="D12" s="100" t="s">
        <v>67</v>
      </c>
      <c r="E12" s="57" t="s">
        <v>80</v>
      </c>
      <c r="F12" s="27" t="s">
        <v>81</v>
      </c>
    </row>
    <row r="13" spans="2:6" ht="38.25">
      <c r="B13" s="93"/>
      <c r="C13" s="22"/>
      <c r="D13" s="101"/>
      <c r="E13" s="23"/>
      <c r="F13" s="89" t="s">
        <v>450</v>
      </c>
    </row>
    <row r="14" spans="2:6" ht="12.75">
      <c r="B14" s="94"/>
      <c r="C14" s="24"/>
      <c r="D14" s="102"/>
      <c r="E14" s="25"/>
      <c r="F14" s="106" t="s">
        <v>82</v>
      </c>
    </row>
    <row r="15" spans="1:6" ht="25.5">
      <c r="A15" s="182" t="s">
        <v>375</v>
      </c>
      <c r="B15" s="130" t="s">
        <v>82</v>
      </c>
      <c r="C15" s="176" t="s">
        <v>83</v>
      </c>
      <c r="D15" s="121" t="s">
        <v>84</v>
      </c>
      <c r="E15" s="146"/>
      <c r="F15" s="204">
        <v>1964036</v>
      </c>
    </row>
    <row r="16" spans="1:6" ht="25.5">
      <c r="A16" s="182" t="s">
        <v>377</v>
      </c>
      <c r="B16" s="123" t="s">
        <v>85</v>
      </c>
      <c r="C16" s="115" t="s">
        <v>86</v>
      </c>
      <c r="D16" s="117" t="s">
        <v>329</v>
      </c>
      <c r="E16" s="146"/>
      <c r="F16" s="211">
        <v>337339</v>
      </c>
    </row>
    <row r="17" spans="1:9" ht="25.5">
      <c r="A17" s="182" t="s">
        <v>378</v>
      </c>
      <c r="B17" s="128" t="s">
        <v>87</v>
      </c>
      <c r="C17" s="177" t="s">
        <v>88</v>
      </c>
      <c r="D17" s="104" t="s">
        <v>330</v>
      </c>
      <c r="E17" s="178"/>
      <c r="F17" s="211">
        <v>1580903</v>
      </c>
      <c r="I17" s="203"/>
    </row>
    <row r="18" spans="1:6" ht="25.5">
      <c r="A18" s="182" t="s">
        <v>379</v>
      </c>
      <c r="B18" s="128" t="s">
        <v>89</v>
      </c>
      <c r="C18" s="177" t="s">
        <v>90</v>
      </c>
      <c r="D18" s="104" t="s">
        <v>331</v>
      </c>
      <c r="E18" s="179">
        <v>5</v>
      </c>
      <c r="F18" s="211">
        <v>45794</v>
      </c>
    </row>
    <row r="19" spans="1:10" ht="12.75">
      <c r="A19" s="182" t="s">
        <v>380</v>
      </c>
      <c r="B19" s="123" t="s">
        <v>91</v>
      </c>
      <c r="C19" s="133" t="s">
        <v>92</v>
      </c>
      <c r="D19" s="104" t="s">
        <v>93</v>
      </c>
      <c r="E19" s="147"/>
      <c r="F19" s="204">
        <v>17053</v>
      </c>
      <c r="J19" s="203"/>
    </row>
    <row r="20" spans="1:6" ht="12.75">
      <c r="A20" s="182" t="s">
        <v>381</v>
      </c>
      <c r="B20" s="123" t="s">
        <v>94</v>
      </c>
      <c r="C20" s="125" t="s">
        <v>95</v>
      </c>
      <c r="D20" s="104" t="s">
        <v>93</v>
      </c>
      <c r="E20" s="147">
        <v>10</v>
      </c>
      <c r="F20" s="211">
        <v>4788</v>
      </c>
    </row>
    <row r="21" spans="1:6" ht="12.75">
      <c r="A21" s="182" t="s">
        <v>382</v>
      </c>
      <c r="B21" s="123" t="s">
        <v>96</v>
      </c>
      <c r="C21" s="125" t="s">
        <v>97</v>
      </c>
      <c r="D21" s="104" t="s">
        <v>98</v>
      </c>
      <c r="E21" s="147">
        <v>4</v>
      </c>
      <c r="F21" s="211">
        <v>12265</v>
      </c>
    </row>
    <row r="22" spans="1:6" ht="25.5">
      <c r="A22" s="182" t="s">
        <v>383</v>
      </c>
      <c r="B22" s="123" t="s">
        <v>99</v>
      </c>
      <c r="C22" s="125" t="s">
        <v>100</v>
      </c>
      <c r="D22" s="104" t="s">
        <v>326</v>
      </c>
      <c r="E22" s="147">
        <v>4</v>
      </c>
      <c r="F22" s="211">
        <v>0</v>
      </c>
    </row>
    <row r="23" spans="1:6" ht="25.5">
      <c r="A23" s="182" t="s">
        <v>384</v>
      </c>
      <c r="B23" s="123" t="s">
        <v>101</v>
      </c>
      <c r="C23" s="125" t="s">
        <v>102</v>
      </c>
      <c r="D23" s="104" t="s">
        <v>327</v>
      </c>
      <c r="E23" s="147">
        <v>4</v>
      </c>
      <c r="F23" s="204">
        <v>0</v>
      </c>
    </row>
    <row r="24" spans="1:6" ht="38.25">
      <c r="A24" s="182" t="s">
        <v>385</v>
      </c>
      <c r="B24" s="122" t="s">
        <v>103</v>
      </c>
      <c r="C24" s="109" t="s">
        <v>11</v>
      </c>
      <c r="D24" s="104" t="s">
        <v>104</v>
      </c>
      <c r="E24" s="149">
        <v>4</v>
      </c>
      <c r="F24" s="204">
        <v>250599</v>
      </c>
    </row>
    <row r="25" spans="1:6" ht="12.75">
      <c r="A25" s="182" t="s">
        <v>386</v>
      </c>
      <c r="B25" s="122" t="s">
        <v>105</v>
      </c>
      <c r="C25" s="116" t="s">
        <v>97</v>
      </c>
      <c r="D25" s="104" t="s">
        <v>98</v>
      </c>
      <c r="E25" s="149">
        <v>4</v>
      </c>
      <c r="F25" s="211">
        <v>246828</v>
      </c>
    </row>
    <row r="26" spans="1:6" ht="25.5">
      <c r="A26" s="182" t="s">
        <v>387</v>
      </c>
      <c r="B26" s="122" t="s">
        <v>106</v>
      </c>
      <c r="C26" s="116" t="s">
        <v>100</v>
      </c>
      <c r="D26" s="104" t="s">
        <v>326</v>
      </c>
      <c r="E26" s="149">
        <v>4</v>
      </c>
      <c r="F26" s="211">
        <v>3771</v>
      </c>
    </row>
    <row r="27" spans="1:6" ht="25.5">
      <c r="A27" s="182" t="s">
        <v>388</v>
      </c>
      <c r="B27" s="122" t="s">
        <v>107</v>
      </c>
      <c r="C27" s="116" t="s">
        <v>102</v>
      </c>
      <c r="D27" s="104" t="s">
        <v>327</v>
      </c>
      <c r="E27" s="149">
        <v>4</v>
      </c>
      <c r="F27" s="204">
        <v>0</v>
      </c>
    </row>
    <row r="28" spans="1:6" ht="38.25">
      <c r="A28" s="182" t="s">
        <v>389</v>
      </c>
      <c r="B28" s="123" t="s">
        <v>108</v>
      </c>
      <c r="C28" s="109" t="s">
        <v>109</v>
      </c>
      <c r="D28" s="104" t="s">
        <v>110</v>
      </c>
      <c r="E28" s="162">
        <v>4</v>
      </c>
      <c r="F28" s="204">
        <v>0</v>
      </c>
    </row>
    <row r="29" spans="1:6" ht="25.5">
      <c r="A29" s="182" t="s">
        <v>390</v>
      </c>
      <c r="B29" s="128" t="s">
        <v>111</v>
      </c>
      <c r="C29" s="125" t="s">
        <v>100</v>
      </c>
      <c r="D29" s="104" t="s">
        <v>326</v>
      </c>
      <c r="E29" s="162">
        <v>4</v>
      </c>
      <c r="F29" s="204">
        <v>0</v>
      </c>
    </row>
    <row r="30" spans="1:6" ht="25.5">
      <c r="A30" s="182" t="s">
        <v>391</v>
      </c>
      <c r="B30" s="128" t="s">
        <v>112</v>
      </c>
      <c r="C30" s="125" t="s">
        <v>102</v>
      </c>
      <c r="D30" s="104" t="s">
        <v>327</v>
      </c>
      <c r="E30" s="162">
        <v>4</v>
      </c>
      <c r="F30" s="204">
        <v>0</v>
      </c>
    </row>
    <row r="31" spans="1:6" ht="25.5">
      <c r="A31" s="182" t="s">
        <v>392</v>
      </c>
      <c r="B31" s="123">
        <v>141</v>
      </c>
      <c r="C31" s="109" t="s">
        <v>9</v>
      </c>
      <c r="D31" s="104" t="s">
        <v>113</v>
      </c>
      <c r="E31" s="147">
        <v>4</v>
      </c>
      <c r="F31" s="204">
        <v>716006</v>
      </c>
    </row>
    <row r="32" spans="1:6" ht="12.75">
      <c r="A32" s="182" t="s">
        <v>393</v>
      </c>
      <c r="B32" s="123">
        <v>142</v>
      </c>
      <c r="C32" s="115" t="s">
        <v>97</v>
      </c>
      <c r="D32" s="104" t="s">
        <v>98</v>
      </c>
      <c r="E32" s="147">
        <v>4</v>
      </c>
      <c r="F32" s="211">
        <v>14273</v>
      </c>
    </row>
    <row r="33" spans="1:6" ht="25.5">
      <c r="A33" s="182" t="s">
        <v>394</v>
      </c>
      <c r="B33" s="123">
        <v>143</v>
      </c>
      <c r="C33" s="115" t="s">
        <v>100</v>
      </c>
      <c r="D33" s="104" t="s">
        <v>326</v>
      </c>
      <c r="E33" s="147">
        <v>4</v>
      </c>
      <c r="F33" s="211">
        <v>701733</v>
      </c>
    </row>
    <row r="34" spans="1:6" ht="25.5">
      <c r="A34" s="182" t="s">
        <v>395</v>
      </c>
      <c r="B34" s="123">
        <v>144</v>
      </c>
      <c r="C34" s="115" t="s">
        <v>102</v>
      </c>
      <c r="D34" s="104" t="s">
        <v>327</v>
      </c>
      <c r="E34" s="147">
        <v>4</v>
      </c>
      <c r="F34" s="204">
        <v>0</v>
      </c>
    </row>
    <row r="35" spans="1:6" ht="25.5">
      <c r="A35" s="182" t="s">
        <v>396</v>
      </c>
      <c r="B35" s="123">
        <v>181</v>
      </c>
      <c r="C35" s="109" t="s">
        <v>12</v>
      </c>
      <c r="D35" s="104" t="s">
        <v>114</v>
      </c>
      <c r="E35" s="147">
        <v>4</v>
      </c>
      <c r="F35" s="204">
        <v>3744197</v>
      </c>
    </row>
    <row r="36" spans="1:6" ht="25.5">
      <c r="A36" s="182" t="s">
        <v>397</v>
      </c>
      <c r="B36" s="123">
        <v>182</v>
      </c>
      <c r="C36" s="115" t="s">
        <v>100</v>
      </c>
      <c r="D36" s="104" t="s">
        <v>326</v>
      </c>
      <c r="E36" s="147">
        <v>4</v>
      </c>
      <c r="F36" s="211">
        <v>463289</v>
      </c>
    </row>
    <row r="37" spans="1:6" ht="25.5">
      <c r="A37" s="182" t="s">
        <v>398</v>
      </c>
      <c r="B37" s="123">
        <v>183</v>
      </c>
      <c r="C37" s="115" t="s">
        <v>102</v>
      </c>
      <c r="D37" s="104" t="s">
        <v>327</v>
      </c>
      <c r="E37" s="147">
        <v>4</v>
      </c>
      <c r="F37" s="211">
        <v>3280908</v>
      </c>
    </row>
    <row r="38" spans="1:6" ht="38.25">
      <c r="A38" s="182" t="s">
        <v>399</v>
      </c>
      <c r="B38" s="123">
        <v>240</v>
      </c>
      <c r="C38" s="109" t="s">
        <v>115</v>
      </c>
      <c r="D38" s="104" t="s">
        <v>328</v>
      </c>
      <c r="E38" s="147">
        <v>11</v>
      </c>
      <c r="F38" s="204">
        <v>0</v>
      </c>
    </row>
    <row r="39" spans="1:6" ht="25.5">
      <c r="A39" s="182" t="s">
        <v>400</v>
      </c>
      <c r="B39" s="123">
        <v>250</v>
      </c>
      <c r="C39" s="133" t="s">
        <v>116</v>
      </c>
      <c r="D39" s="104" t="s">
        <v>117</v>
      </c>
      <c r="E39" s="147"/>
      <c r="F39" s="204">
        <v>0</v>
      </c>
    </row>
    <row r="40" spans="1:6" ht="51">
      <c r="A40" s="182" t="s">
        <v>401</v>
      </c>
      <c r="B40" s="123">
        <v>260</v>
      </c>
      <c r="C40" s="133" t="s">
        <v>451</v>
      </c>
      <c r="D40" s="104" t="s">
        <v>452</v>
      </c>
      <c r="E40" s="147">
        <v>40</v>
      </c>
      <c r="F40" s="204">
        <v>0</v>
      </c>
    </row>
    <row r="41" spans="1:6" ht="12.75">
      <c r="A41" s="182" t="s">
        <v>402</v>
      </c>
      <c r="B41" s="123">
        <v>270</v>
      </c>
      <c r="C41" s="109" t="s">
        <v>118</v>
      </c>
      <c r="D41" s="180"/>
      <c r="E41" s="147"/>
      <c r="F41" s="204">
        <v>173420</v>
      </c>
    </row>
    <row r="42" spans="1:6" ht="51">
      <c r="A42" s="182" t="s">
        <v>403</v>
      </c>
      <c r="B42" s="123">
        <v>280</v>
      </c>
      <c r="C42" s="115" t="s">
        <v>119</v>
      </c>
      <c r="D42" s="104" t="s">
        <v>600</v>
      </c>
      <c r="E42" s="147" t="s">
        <v>120</v>
      </c>
      <c r="F42" s="212">
        <v>162110</v>
      </c>
    </row>
    <row r="43" spans="1:6" ht="51">
      <c r="A43" s="182" t="s">
        <v>404</v>
      </c>
      <c r="B43" s="123">
        <v>290</v>
      </c>
      <c r="C43" s="115" t="s">
        <v>121</v>
      </c>
      <c r="D43" s="104" t="s">
        <v>601</v>
      </c>
      <c r="E43" s="147" t="s">
        <v>120</v>
      </c>
      <c r="F43" s="212">
        <v>11310</v>
      </c>
    </row>
    <row r="44" spans="1:6" ht="51">
      <c r="A44" s="182" t="s">
        <v>405</v>
      </c>
      <c r="B44" s="123">
        <v>300</v>
      </c>
      <c r="C44" s="109" t="s">
        <v>122</v>
      </c>
      <c r="D44" s="104" t="s">
        <v>123</v>
      </c>
      <c r="E44" s="147"/>
      <c r="F44" s="204">
        <v>14167</v>
      </c>
    </row>
    <row r="45" spans="1:6" ht="46.5" customHeight="1">
      <c r="A45" s="182" t="s">
        <v>406</v>
      </c>
      <c r="B45" s="123">
        <v>310</v>
      </c>
      <c r="C45" s="115" t="s">
        <v>69</v>
      </c>
      <c r="D45" s="104" t="s">
        <v>124</v>
      </c>
      <c r="E45" s="181"/>
      <c r="F45" s="211">
        <v>5630</v>
      </c>
    </row>
    <row r="46" spans="1:6" ht="38.25">
      <c r="A46" s="182" t="s">
        <v>407</v>
      </c>
      <c r="B46" s="123">
        <v>320</v>
      </c>
      <c r="C46" s="115" t="s">
        <v>125</v>
      </c>
      <c r="D46" s="104" t="s">
        <v>602</v>
      </c>
      <c r="E46" s="147" t="s">
        <v>120</v>
      </c>
      <c r="F46" s="211">
        <v>8537</v>
      </c>
    </row>
    <row r="47" spans="1:6" ht="25.5">
      <c r="A47" s="182" t="s">
        <v>408</v>
      </c>
      <c r="B47" s="123">
        <v>330</v>
      </c>
      <c r="C47" s="109" t="s">
        <v>126</v>
      </c>
      <c r="D47" s="104" t="s">
        <v>127</v>
      </c>
      <c r="E47" s="147"/>
      <c r="F47" s="204">
        <v>412</v>
      </c>
    </row>
    <row r="48" spans="1:6" ht="38.25">
      <c r="A48" s="182" t="s">
        <v>409</v>
      </c>
      <c r="B48" s="123">
        <v>340</v>
      </c>
      <c r="C48" s="115" t="s">
        <v>128</v>
      </c>
      <c r="D48" s="104" t="s">
        <v>129</v>
      </c>
      <c r="E48" s="147"/>
      <c r="F48" s="211">
        <v>6</v>
      </c>
    </row>
    <row r="49" spans="1:6" ht="63.75">
      <c r="A49" s="182" t="s">
        <v>410</v>
      </c>
      <c r="B49" s="123">
        <v>350</v>
      </c>
      <c r="C49" s="115" t="s">
        <v>130</v>
      </c>
      <c r="D49" s="104" t="s">
        <v>131</v>
      </c>
      <c r="E49" s="147"/>
      <c r="F49" s="211">
        <v>406</v>
      </c>
    </row>
    <row r="50" spans="1:6" ht="25.5">
      <c r="A50" s="182" t="s">
        <v>411</v>
      </c>
      <c r="B50" s="123">
        <v>360</v>
      </c>
      <c r="C50" s="109" t="s">
        <v>132</v>
      </c>
      <c r="D50" s="104" t="s">
        <v>41</v>
      </c>
      <c r="E50" s="147"/>
      <c r="F50" s="204">
        <v>17597</v>
      </c>
    </row>
    <row r="51" spans="1:6" ht="63.75">
      <c r="A51" s="182" t="s">
        <v>412</v>
      </c>
      <c r="B51" s="128">
        <v>370</v>
      </c>
      <c r="C51" s="174" t="s">
        <v>133</v>
      </c>
      <c r="D51" s="104" t="s">
        <v>42</v>
      </c>
      <c r="E51" s="147"/>
      <c r="F51" s="204">
        <v>31394</v>
      </c>
    </row>
    <row r="52" spans="1:6" ht="25.5">
      <c r="A52" s="182" t="s">
        <v>413</v>
      </c>
      <c r="B52" s="108">
        <v>380</v>
      </c>
      <c r="C52" s="110" t="s">
        <v>134</v>
      </c>
      <c r="D52" s="120" t="s">
        <v>135</v>
      </c>
      <c r="E52" s="155"/>
      <c r="F52" s="213">
        <f>F15+F19+F24+F31+F35+F40+F41+F44+F47+F50+F51+F28</f>
        <v>6928881</v>
      </c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3" r:id="rId1"/>
  <headerFooter>
    <oddHeader>&amp;CBG
Приложение III</oddHeader>
    <oddFooter>&amp;C&amp;P</oddFooter>
  </headerFooter>
  <ignoredErrors>
    <ignoredError sqref="F14 B52 B15:B23 B28 B38:B51 B29:B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5"/>
  <sheetViews>
    <sheetView zoomScale="70" zoomScaleNormal="70" zoomScalePageLayoutView="0" workbookViewId="0" topLeftCell="A10">
      <selection activeCell="F31" sqref="F31"/>
    </sheetView>
  </sheetViews>
  <sheetFormatPr defaultColWidth="9.140625" defaultRowHeight="12.75"/>
  <cols>
    <col min="1" max="1" width="2.7109375" style="182" customWidth="1"/>
    <col min="2" max="2" width="12.28125" style="5" customWidth="1"/>
    <col min="3" max="3" width="78.00390625" style="1" customWidth="1"/>
    <col min="4" max="4" width="22.8515625" style="1" customWidth="1"/>
    <col min="5" max="5" width="13.7109375" style="18" customWidth="1"/>
    <col min="6" max="6" width="19.7109375" style="1" customWidth="1"/>
    <col min="7" max="7" width="3.57421875" style="1" customWidth="1"/>
    <col min="8" max="16384" width="9.140625" style="1" customWidth="1"/>
  </cols>
  <sheetData>
    <row r="1" spans="1:5" s="73" customFormat="1" ht="12">
      <c r="A1" s="182" t="s">
        <v>333</v>
      </c>
      <c r="B1" s="195" t="s">
        <v>599</v>
      </c>
      <c r="C1" s="88"/>
      <c r="D1" s="88"/>
      <c r="E1" s="81"/>
    </row>
    <row r="2" spans="1:5" s="73" customFormat="1" ht="12">
      <c r="A2" s="182"/>
      <c r="B2" s="196" t="s">
        <v>70</v>
      </c>
      <c r="C2" s="67" t="str">
        <f>Index!C2</f>
        <v>CECB9790</v>
      </c>
      <c r="D2" s="67" t="str">
        <f>Index!D2</f>
        <v>Централна кооперативна банка АД</v>
      </c>
      <c r="E2" s="81"/>
    </row>
    <row r="3" spans="1:5" s="73" customFormat="1" ht="24">
      <c r="A3" s="182"/>
      <c r="B3" s="196" t="s">
        <v>71</v>
      </c>
      <c r="C3" s="69">
        <f>Index!C3</f>
        <v>44196</v>
      </c>
      <c r="D3" s="70"/>
      <c r="E3" s="81"/>
    </row>
    <row r="4" spans="1:5" s="73" customFormat="1" ht="24">
      <c r="A4" s="182"/>
      <c r="B4" s="196" t="s">
        <v>72</v>
      </c>
      <c r="C4" s="67" t="str">
        <f>Index!C4</f>
        <v>консолидирана</v>
      </c>
      <c r="D4" s="70"/>
      <c r="E4" s="81"/>
    </row>
    <row r="5" spans="1:6" s="73" customFormat="1" ht="24">
      <c r="A5" s="182"/>
      <c r="B5" s="197" t="s">
        <v>73</v>
      </c>
      <c r="C5" s="72" t="s">
        <v>74</v>
      </c>
      <c r="D5" s="74" t="s">
        <v>75</v>
      </c>
      <c r="E5" s="75" t="s">
        <v>76</v>
      </c>
      <c r="F5" s="76" t="s">
        <v>77</v>
      </c>
    </row>
    <row r="6" spans="2:4" ht="32.25" customHeight="1">
      <c r="B6" s="227" t="s">
        <v>477</v>
      </c>
      <c r="C6" s="228"/>
      <c r="D6" s="19"/>
    </row>
    <row r="7" spans="1:6" s="84" customFormat="1" ht="11.25">
      <c r="A7" s="182">
        <v>6</v>
      </c>
      <c r="B7" s="192"/>
      <c r="E7" s="193"/>
      <c r="F7" s="84" t="s">
        <v>376</v>
      </c>
    </row>
    <row r="8" spans="2:3" ht="12.75">
      <c r="B8" s="236" t="s">
        <v>136</v>
      </c>
      <c r="C8" s="228"/>
    </row>
    <row r="9" spans="2:3" ht="12.75">
      <c r="B9" s="95"/>
      <c r="C9" s="90"/>
    </row>
    <row r="10" spans="2:3" ht="12.75">
      <c r="B10" s="95"/>
      <c r="C10" s="90"/>
    </row>
    <row r="11" ht="12.75">
      <c r="C11" s="95"/>
    </row>
    <row r="12" spans="2:6" ht="25.5">
      <c r="B12" s="233"/>
      <c r="C12" s="230"/>
      <c r="D12" s="100" t="s">
        <v>67</v>
      </c>
      <c r="E12" s="57" t="s">
        <v>80</v>
      </c>
      <c r="F12" s="87" t="s">
        <v>81</v>
      </c>
    </row>
    <row r="13" spans="2:6" ht="25.5">
      <c r="B13" s="234"/>
      <c r="C13" s="231"/>
      <c r="D13" s="101"/>
      <c r="E13" s="33"/>
      <c r="F13" s="89" t="s">
        <v>450</v>
      </c>
    </row>
    <row r="14" spans="2:6" ht="12.75" customHeight="1">
      <c r="B14" s="235"/>
      <c r="C14" s="232"/>
      <c r="D14" s="102"/>
      <c r="E14" s="32"/>
      <c r="F14" s="108" t="s">
        <v>82</v>
      </c>
    </row>
    <row r="15" spans="1:6" ht="51">
      <c r="A15" s="182" t="s">
        <v>375</v>
      </c>
      <c r="B15" s="127" t="s">
        <v>82</v>
      </c>
      <c r="C15" s="132" t="s">
        <v>68</v>
      </c>
      <c r="D15" s="117" t="s">
        <v>137</v>
      </c>
      <c r="E15" s="146">
        <v>8</v>
      </c>
      <c r="F15" s="223">
        <v>86</v>
      </c>
    </row>
    <row r="16" spans="1:6" ht="63.75">
      <c r="A16" s="182" t="s">
        <v>377</v>
      </c>
      <c r="B16" s="123" t="s">
        <v>85</v>
      </c>
      <c r="C16" s="125" t="s">
        <v>95</v>
      </c>
      <c r="D16" s="104" t="s">
        <v>138</v>
      </c>
      <c r="E16" s="147">
        <v>10</v>
      </c>
      <c r="F16" s="223">
        <v>86</v>
      </c>
    </row>
    <row r="17" spans="1:6" ht="25.5">
      <c r="A17" s="182" t="s">
        <v>378</v>
      </c>
      <c r="B17" s="123" t="s">
        <v>87</v>
      </c>
      <c r="C17" s="125" t="s">
        <v>139</v>
      </c>
      <c r="D17" s="104" t="s">
        <v>140</v>
      </c>
      <c r="E17" s="147">
        <v>8</v>
      </c>
      <c r="F17" s="223">
        <v>0</v>
      </c>
    </row>
    <row r="18" spans="1:6" ht="63.75">
      <c r="A18" s="182" t="s">
        <v>379</v>
      </c>
      <c r="B18" s="128" t="s">
        <v>89</v>
      </c>
      <c r="C18" s="125" t="s">
        <v>141</v>
      </c>
      <c r="D18" s="104" t="s">
        <v>31</v>
      </c>
      <c r="E18" s="147">
        <v>8</v>
      </c>
      <c r="F18" s="223">
        <v>0</v>
      </c>
    </row>
    <row r="19" spans="1:6" ht="25.5">
      <c r="A19" s="182" t="s">
        <v>380</v>
      </c>
      <c r="B19" s="123" t="s">
        <v>91</v>
      </c>
      <c r="C19" s="125" t="s">
        <v>142</v>
      </c>
      <c r="D19" s="104" t="s">
        <v>32</v>
      </c>
      <c r="E19" s="147">
        <v>8</v>
      </c>
      <c r="F19" s="223">
        <v>0</v>
      </c>
    </row>
    <row r="20" spans="1:6" ht="25.5">
      <c r="A20" s="182" t="s">
        <v>381</v>
      </c>
      <c r="B20" s="123" t="s">
        <v>94</v>
      </c>
      <c r="C20" s="125" t="s">
        <v>143</v>
      </c>
      <c r="D20" s="104" t="s">
        <v>33</v>
      </c>
      <c r="E20" s="147">
        <v>8</v>
      </c>
      <c r="F20" s="223">
        <v>0</v>
      </c>
    </row>
    <row r="21" spans="1:6" ht="38.25">
      <c r="A21" s="182" t="s">
        <v>382</v>
      </c>
      <c r="B21" s="131" t="s">
        <v>96</v>
      </c>
      <c r="C21" s="133" t="s">
        <v>144</v>
      </c>
      <c r="D21" s="104" t="s">
        <v>145</v>
      </c>
      <c r="E21" s="147">
        <v>8</v>
      </c>
      <c r="F21" s="223">
        <v>0</v>
      </c>
    </row>
    <row r="22" spans="1:6" ht="63.75">
      <c r="A22" s="182" t="s">
        <v>383</v>
      </c>
      <c r="B22" s="131" t="s">
        <v>99</v>
      </c>
      <c r="C22" s="125" t="s">
        <v>141</v>
      </c>
      <c r="D22" s="104" t="s">
        <v>31</v>
      </c>
      <c r="E22" s="147">
        <v>8</v>
      </c>
      <c r="F22" s="223">
        <v>0</v>
      </c>
    </row>
    <row r="23" spans="1:6" ht="25.5">
      <c r="A23" s="182" t="s">
        <v>384</v>
      </c>
      <c r="B23" s="131" t="s">
        <v>101</v>
      </c>
      <c r="C23" s="125" t="s">
        <v>142</v>
      </c>
      <c r="D23" s="104" t="s">
        <v>32</v>
      </c>
      <c r="E23" s="147">
        <v>8</v>
      </c>
      <c r="F23" s="223">
        <v>0</v>
      </c>
    </row>
    <row r="24" spans="1:6" ht="25.5">
      <c r="A24" s="182" t="s">
        <v>389</v>
      </c>
      <c r="B24" s="123">
        <v>100</v>
      </c>
      <c r="C24" s="125" t="s">
        <v>143</v>
      </c>
      <c r="D24" s="104" t="s">
        <v>33</v>
      </c>
      <c r="E24" s="147">
        <v>8</v>
      </c>
      <c r="F24" s="223">
        <v>0</v>
      </c>
    </row>
    <row r="25" spans="1:6" ht="38.25">
      <c r="A25" s="182" t="s">
        <v>414</v>
      </c>
      <c r="B25" s="123">
        <v>110</v>
      </c>
      <c r="C25" s="133" t="s">
        <v>453</v>
      </c>
      <c r="D25" s="104" t="s">
        <v>146</v>
      </c>
      <c r="E25" s="147">
        <v>8</v>
      </c>
      <c r="F25" s="223">
        <v>6327549</v>
      </c>
    </row>
    <row r="26" spans="1:6" ht="63.75">
      <c r="A26" s="182" t="s">
        <v>390</v>
      </c>
      <c r="B26" s="123">
        <v>120</v>
      </c>
      <c r="C26" s="125" t="s">
        <v>141</v>
      </c>
      <c r="D26" s="104" t="s">
        <v>31</v>
      </c>
      <c r="E26" s="147">
        <v>8</v>
      </c>
      <c r="F26" s="223">
        <v>6257036</v>
      </c>
    </row>
    <row r="27" spans="1:6" ht="25.5">
      <c r="A27" s="182" t="s">
        <v>391</v>
      </c>
      <c r="B27" s="123">
        <v>130</v>
      </c>
      <c r="C27" s="125" t="s">
        <v>142</v>
      </c>
      <c r="D27" s="104" t="s">
        <v>32</v>
      </c>
      <c r="E27" s="147">
        <v>8</v>
      </c>
      <c r="F27" s="223">
        <v>25451</v>
      </c>
    </row>
    <row r="28" spans="1:6" ht="25.5">
      <c r="A28" s="182" t="s">
        <v>415</v>
      </c>
      <c r="B28" s="123">
        <v>140</v>
      </c>
      <c r="C28" s="125" t="s">
        <v>143</v>
      </c>
      <c r="D28" s="104" t="s">
        <v>33</v>
      </c>
      <c r="E28" s="147">
        <v>8</v>
      </c>
      <c r="F28" s="223">
        <v>45062</v>
      </c>
    </row>
    <row r="29" spans="1:6" ht="29.25" customHeight="1">
      <c r="A29" s="182" t="s">
        <v>416</v>
      </c>
      <c r="B29" s="123">
        <v>150</v>
      </c>
      <c r="C29" s="133" t="s">
        <v>115</v>
      </c>
      <c r="D29" s="104" t="s">
        <v>34</v>
      </c>
      <c r="E29" s="162">
        <v>11</v>
      </c>
      <c r="F29" s="223">
        <v>0</v>
      </c>
    </row>
    <row r="30" spans="1:6" ht="38.25">
      <c r="A30" s="182" t="s">
        <v>417</v>
      </c>
      <c r="B30" s="123">
        <v>160</v>
      </c>
      <c r="C30" s="133" t="s">
        <v>116</v>
      </c>
      <c r="D30" s="104" t="s">
        <v>147</v>
      </c>
      <c r="E30" s="162"/>
      <c r="F30" s="223">
        <v>0</v>
      </c>
    </row>
    <row r="31" spans="1:6" ht="38.25">
      <c r="A31" s="182" t="s">
        <v>418</v>
      </c>
      <c r="B31" s="123">
        <v>170</v>
      </c>
      <c r="C31" s="136" t="s">
        <v>148</v>
      </c>
      <c r="D31" s="104" t="s">
        <v>149</v>
      </c>
      <c r="E31" s="147">
        <v>43</v>
      </c>
      <c r="F31" s="214">
        <v>2461</v>
      </c>
    </row>
    <row r="32" spans="1:6" ht="63.75">
      <c r="A32" s="182" t="s">
        <v>419</v>
      </c>
      <c r="B32" s="123">
        <v>180</v>
      </c>
      <c r="C32" s="115" t="s">
        <v>150</v>
      </c>
      <c r="D32" s="104" t="s">
        <v>35</v>
      </c>
      <c r="E32" s="147">
        <v>43</v>
      </c>
      <c r="F32" s="223">
        <v>1458</v>
      </c>
    </row>
    <row r="33" spans="1:6" ht="63.75">
      <c r="A33" s="182" t="s">
        <v>420</v>
      </c>
      <c r="B33" s="123">
        <v>190</v>
      </c>
      <c r="C33" s="115" t="s">
        <v>151</v>
      </c>
      <c r="D33" s="104" t="s">
        <v>36</v>
      </c>
      <c r="E33" s="147">
        <v>43</v>
      </c>
      <c r="F33" s="223">
        <v>0</v>
      </c>
    </row>
    <row r="34" spans="1:6" ht="25.5">
      <c r="A34" s="182" t="s">
        <v>421</v>
      </c>
      <c r="B34" s="123">
        <v>200</v>
      </c>
      <c r="C34" s="115" t="s">
        <v>152</v>
      </c>
      <c r="D34" s="104" t="s">
        <v>153</v>
      </c>
      <c r="E34" s="147">
        <v>43</v>
      </c>
      <c r="F34" s="223">
        <v>0</v>
      </c>
    </row>
    <row r="35" spans="1:6" ht="25.5">
      <c r="A35" s="182" t="s">
        <v>422</v>
      </c>
      <c r="B35" s="123">
        <v>210</v>
      </c>
      <c r="C35" s="115" t="s">
        <v>154</v>
      </c>
      <c r="D35" s="104" t="s">
        <v>155</v>
      </c>
      <c r="E35" s="147">
        <v>43</v>
      </c>
      <c r="F35" s="223">
        <v>0</v>
      </c>
    </row>
    <row r="36" spans="1:6" ht="63.75">
      <c r="A36" s="182" t="s">
        <v>423</v>
      </c>
      <c r="B36" s="123">
        <v>220</v>
      </c>
      <c r="C36" s="115" t="s">
        <v>156</v>
      </c>
      <c r="D36" s="104" t="s">
        <v>37</v>
      </c>
      <c r="E36" s="147" t="s">
        <v>157</v>
      </c>
      <c r="F36" s="223">
        <v>1003</v>
      </c>
    </row>
    <row r="37" spans="1:6" ht="25.5">
      <c r="A37" s="182" t="s">
        <v>424</v>
      </c>
      <c r="B37" s="123">
        <v>230</v>
      </c>
      <c r="C37" s="115" t="s">
        <v>158</v>
      </c>
      <c r="D37" s="104" t="s">
        <v>159</v>
      </c>
      <c r="E37" s="147">
        <v>43</v>
      </c>
      <c r="F37" s="223">
        <v>0</v>
      </c>
    </row>
    <row r="38" spans="1:6" ht="25.5">
      <c r="A38" s="182" t="s">
        <v>399</v>
      </c>
      <c r="B38" s="123">
        <v>240</v>
      </c>
      <c r="C38" s="136" t="s">
        <v>160</v>
      </c>
      <c r="D38" s="104" t="s">
        <v>127</v>
      </c>
      <c r="E38" s="147"/>
      <c r="F38" s="223">
        <v>502</v>
      </c>
    </row>
    <row r="39" spans="1:6" ht="38.25">
      <c r="A39" s="182" t="s">
        <v>400</v>
      </c>
      <c r="B39" s="123">
        <v>250</v>
      </c>
      <c r="C39" s="135" t="s">
        <v>161</v>
      </c>
      <c r="D39" s="104" t="s">
        <v>129</v>
      </c>
      <c r="E39" s="147"/>
      <c r="F39" s="223">
        <v>232</v>
      </c>
    </row>
    <row r="40" spans="1:6" ht="63.75">
      <c r="A40" s="182" t="s">
        <v>401</v>
      </c>
      <c r="B40" s="123">
        <v>260</v>
      </c>
      <c r="C40" s="173" t="s">
        <v>162</v>
      </c>
      <c r="D40" s="104" t="s">
        <v>163</v>
      </c>
      <c r="E40" s="147"/>
      <c r="F40" s="223">
        <v>270</v>
      </c>
    </row>
    <row r="41" spans="1:6" ht="63.75">
      <c r="A41" s="182" t="s">
        <v>402</v>
      </c>
      <c r="B41" s="123">
        <v>270</v>
      </c>
      <c r="C41" s="133" t="s">
        <v>454</v>
      </c>
      <c r="D41" s="104" t="s">
        <v>38</v>
      </c>
      <c r="E41" s="147"/>
      <c r="F41" s="223">
        <v>0</v>
      </c>
    </row>
    <row r="42" spans="1:6" ht="25.5">
      <c r="A42" s="182" t="s">
        <v>403</v>
      </c>
      <c r="B42" s="123">
        <v>280</v>
      </c>
      <c r="C42" s="174" t="s">
        <v>164</v>
      </c>
      <c r="D42" s="104" t="s">
        <v>39</v>
      </c>
      <c r="E42" s="149"/>
      <c r="F42" s="223">
        <v>11457</v>
      </c>
    </row>
    <row r="43" spans="1:6" ht="63.75">
      <c r="A43" s="182" t="s">
        <v>404</v>
      </c>
      <c r="B43" s="128">
        <v>290</v>
      </c>
      <c r="C43" s="175" t="s">
        <v>165</v>
      </c>
      <c r="D43" s="137" t="s">
        <v>40</v>
      </c>
      <c r="E43" s="149"/>
      <c r="F43" s="223">
        <v>0</v>
      </c>
    </row>
    <row r="44" spans="1:6" ht="25.5">
      <c r="A44" s="182" t="s">
        <v>405</v>
      </c>
      <c r="B44" s="108">
        <v>300</v>
      </c>
      <c r="C44" s="141" t="s">
        <v>166</v>
      </c>
      <c r="D44" s="120" t="s">
        <v>167</v>
      </c>
      <c r="E44" s="155"/>
      <c r="F44" s="213">
        <f>F15+F25+F38+F42+F31</f>
        <v>6342055</v>
      </c>
    </row>
    <row r="45" ht="12.75">
      <c r="B45" s="20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1" r:id="rId1"/>
  <headerFooter>
    <oddHeader>&amp;CBG
Приложение III</oddHeader>
    <oddFooter>&amp;C&amp;P</oddFooter>
  </headerFooter>
  <ignoredErrors>
    <ignoredError sqref="F14 B15:B20 B32:B35 B44 B38:B43 B21:B28 B29:B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5"/>
  <sheetViews>
    <sheetView zoomScale="70" zoomScaleNormal="70" zoomScalePageLayoutView="0" workbookViewId="0" topLeftCell="A36">
      <selection activeCell="I46" sqref="I46"/>
    </sheetView>
  </sheetViews>
  <sheetFormatPr defaultColWidth="9.140625" defaultRowHeight="12.75"/>
  <cols>
    <col min="1" max="1" width="2.7109375" style="182" customWidth="1"/>
    <col min="2" max="2" width="12.28125" style="5" customWidth="1"/>
    <col min="3" max="3" width="70.28125" style="98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73" customFormat="1" ht="12">
      <c r="A1" s="182" t="s">
        <v>334</v>
      </c>
      <c r="B1" s="195" t="s">
        <v>599</v>
      </c>
      <c r="C1" s="88"/>
      <c r="D1" s="88"/>
    </row>
    <row r="2" spans="1:4" s="73" customFormat="1" ht="12">
      <c r="A2" s="182"/>
      <c r="B2" s="196" t="s">
        <v>70</v>
      </c>
      <c r="C2" s="67" t="str">
        <f>Index!C2</f>
        <v>CECB9790</v>
      </c>
      <c r="D2" s="67" t="str">
        <f>Index!D2</f>
        <v>Централна кооперативна банка АД</v>
      </c>
    </row>
    <row r="3" spans="1:4" s="73" customFormat="1" ht="24">
      <c r="A3" s="182"/>
      <c r="B3" s="196" t="s">
        <v>71</v>
      </c>
      <c r="C3" s="69">
        <f>Index!C3</f>
        <v>44196</v>
      </c>
      <c r="D3" s="70"/>
    </row>
    <row r="4" spans="1:4" s="73" customFormat="1" ht="24">
      <c r="A4" s="182"/>
      <c r="B4" s="196" t="s">
        <v>72</v>
      </c>
      <c r="C4" s="67" t="str">
        <f>Index!C4</f>
        <v>консолидирана</v>
      </c>
      <c r="D4" s="70"/>
    </row>
    <row r="5" spans="1:6" s="73" customFormat="1" ht="24">
      <c r="A5" s="182"/>
      <c r="B5" s="197" t="s">
        <v>73</v>
      </c>
      <c r="C5" s="72" t="s">
        <v>74</v>
      </c>
      <c r="D5" s="74" t="s">
        <v>75</v>
      </c>
      <c r="E5" s="75" t="s">
        <v>76</v>
      </c>
      <c r="F5" s="76" t="s">
        <v>77</v>
      </c>
    </row>
    <row r="6" spans="2:3" ht="32.25" customHeight="1">
      <c r="B6" s="237" t="s">
        <v>477</v>
      </c>
      <c r="C6" s="238"/>
    </row>
    <row r="7" spans="1:6" s="84" customFormat="1" ht="11.25">
      <c r="A7" s="182">
        <v>6</v>
      </c>
      <c r="B7" s="189"/>
      <c r="C7" s="190"/>
      <c r="D7" s="191"/>
      <c r="E7" s="191"/>
      <c r="F7" s="84" t="s">
        <v>376</v>
      </c>
    </row>
    <row r="8" spans="2:5" ht="12.75">
      <c r="B8" s="239" t="s">
        <v>168</v>
      </c>
      <c r="C8" s="240"/>
      <c r="D8" s="2"/>
      <c r="E8" s="2"/>
    </row>
    <row r="9" spans="2:5" ht="12.75">
      <c r="B9" s="97"/>
      <c r="D9" s="2"/>
      <c r="E9" s="2"/>
    </row>
    <row r="10" spans="2:5" ht="12.75">
      <c r="B10" s="97"/>
      <c r="D10" s="2"/>
      <c r="E10" s="2"/>
    </row>
    <row r="11" spans="3:5" ht="12.75">
      <c r="C11" s="31"/>
      <c r="D11" s="14"/>
      <c r="E11" s="2"/>
    </row>
    <row r="12" spans="2:6" ht="55.5" customHeight="1">
      <c r="B12" s="15"/>
      <c r="C12" s="86"/>
      <c r="D12" s="100" t="s">
        <v>67</v>
      </c>
      <c r="E12" s="57" t="s">
        <v>80</v>
      </c>
      <c r="F12" s="87" t="s">
        <v>81</v>
      </c>
    </row>
    <row r="13" spans="2:6" ht="17.25" customHeight="1">
      <c r="B13" s="16"/>
      <c r="C13" s="29"/>
      <c r="D13" s="102"/>
      <c r="E13" s="32"/>
      <c r="F13" s="106" t="s">
        <v>82</v>
      </c>
    </row>
    <row r="14" spans="1:6" ht="25.5">
      <c r="A14" s="182" t="s">
        <v>375</v>
      </c>
      <c r="B14" s="130" t="s">
        <v>82</v>
      </c>
      <c r="C14" s="138" t="s">
        <v>169</v>
      </c>
      <c r="D14" s="165" t="s">
        <v>170</v>
      </c>
      <c r="E14" s="166">
        <v>46</v>
      </c>
      <c r="F14" s="204">
        <f>F15+F16</f>
        <v>127130</v>
      </c>
    </row>
    <row r="15" spans="1:6" ht="12.75">
      <c r="A15" s="182" t="s">
        <v>377</v>
      </c>
      <c r="B15" s="123" t="s">
        <v>85</v>
      </c>
      <c r="C15" s="115" t="s">
        <v>171</v>
      </c>
      <c r="D15" s="104" t="s">
        <v>172</v>
      </c>
      <c r="E15" s="146"/>
      <c r="F15" s="204">
        <v>127130</v>
      </c>
    </row>
    <row r="16" spans="1:6" ht="12.75">
      <c r="A16" s="182" t="s">
        <v>378</v>
      </c>
      <c r="B16" s="123" t="s">
        <v>87</v>
      </c>
      <c r="C16" s="115" t="s">
        <v>173</v>
      </c>
      <c r="D16" s="104" t="s">
        <v>15</v>
      </c>
      <c r="E16" s="147"/>
      <c r="F16" s="204">
        <v>0</v>
      </c>
    </row>
    <row r="17" spans="1:6" ht="25.5">
      <c r="A17" s="182" t="s">
        <v>379</v>
      </c>
      <c r="B17" s="128" t="s">
        <v>89</v>
      </c>
      <c r="C17" s="136" t="s">
        <v>174</v>
      </c>
      <c r="D17" s="104" t="s">
        <v>175</v>
      </c>
      <c r="E17" s="147">
        <v>46</v>
      </c>
      <c r="F17" s="204">
        <v>110470</v>
      </c>
    </row>
    <row r="18" spans="1:6" ht="25.5">
      <c r="A18" s="182" t="s">
        <v>380</v>
      </c>
      <c r="B18" s="123" t="s">
        <v>91</v>
      </c>
      <c r="C18" s="136" t="s">
        <v>478</v>
      </c>
      <c r="D18" s="104" t="s">
        <v>16</v>
      </c>
      <c r="E18" s="162">
        <v>46</v>
      </c>
      <c r="F18" s="204">
        <f>F19+F20</f>
        <v>0</v>
      </c>
    </row>
    <row r="19" spans="1:6" ht="25.5">
      <c r="A19" s="182" t="s">
        <v>381</v>
      </c>
      <c r="B19" s="131" t="s">
        <v>94</v>
      </c>
      <c r="C19" s="125" t="s">
        <v>176</v>
      </c>
      <c r="D19" s="104" t="s">
        <v>17</v>
      </c>
      <c r="E19" s="162"/>
      <c r="F19" s="204">
        <v>0</v>
      </c>
    </row>
    <row r="20" spans="1:6" ht="24.75" customHeight="1">
      <c r="A20" s="182" t="s">
        <v>382</v>
      </c>
      <c r="B20" s="131" t="s">
        <v>96</v>
      </c>
      <c r="C20" s="125" t="s">
        <v>177</v>
      </c>
      <c r="D20" s="104" t="s">
        <v>18</v>
      </c>
      <c r="E20" s="162"/>
      <c r="F20" s="204">
        <v>0</v>
      </c>
    </row>
    <row r="21" spans="1:6" ht="25.5">
      <c r="A21" s="182" t="s">
        <v>383</v>
      </c>
      <c r="B21" s="123" t="s">
        <v>99</v>
      </c>
      <c r="C21" s="133" t="s">
        <v>178</v>
      </c>
      <c r="D21" s="104" t="s">
        <v>19</v>
      </c>
      <c r="E21" s="162"/>
      <c r="F21" s="204">
        <v>0</v>
      </c>
    </row>
    <row r="22" spans="1:6" ht="12.75">
      <c r="A22" s="182" t="s">
        <v>384</v>
      </c>
      <c r="B22" s="123" t="s">
        <v>101</v>
      </c>
      <c r="C22" s="136" t="s">
        <v>179</v>
      </c>
      <c r="D22" s="104" t="s">
        <v>180</v>
      </c>
      <c r="E22" s="147">
        <v>46</v>
      </c>
      <c r="F22" s="204">
        <f>F23+F34</f>
        <v>16728</v>
      </c>
    </row>
    <row r="23" spans="1:6" ht="12.75">
      <c r="A23" s="182" t="s">
        <v>425</v>
      </c>
      <c r="B23" s="131" t="s">
        <v>181</v>
      </c>
      <c r="C23" s="115" t="s">
        <v>182</v>
      </c>
      <c r="D23" s="104" t="s">
        <v>183</v>
      </c>
      <c r="E23" s="147"/>
      <c r="F23" s="204">
        <f>F24+F25+F26+F27+F28+F29+F30+F33</f>
        <v>-405</v>
      </c>
    </row>
    <row r="24" spans="1:6" ht="12.75">
      <c r="A24" s="182" t="s">
        <v>389</v>
      </c>
      <c r="B24" s="123" t="s">
        <v>108</v>
      </c>
      <c r="C24" s="139" t="s">
        <v>118</v>
      </c>
      <c r="D24" s="104" t="s">
        <v>184</v>
      </c>
      <c r="E24" s="147"/>
      <c r="F24" s="204">
        <v>0</v>
      </c>
    </row>
    <row r="25" spans="1:6" ht="12.75">
      <c r="A25" s="182" t="s">
        <v>414</v>
      </c>
      <c r="B25" s="123" t="s">
        <v>185</v>
      </c>
      <c r="C25" s="139" t="s">
        <v>122</v>
      </c>
      <c r="D25" s="104" t="s">
        <v>186</v>
      </c>
      <c r="E25" s="147"/>
      <c r="F25" s="204">
        <v>0</v>
      </c>
    </row>
    <row r="26" spans="1:6" ht="25.5">
      <c r="A26" s="182" t="s">
        <v>390</v>
      </c>
      <c r="B26" s="123" t="s">
        <v>111</v>
      </c>
      <c r="C26" s="139" t="s">
        <v>187</v>
      </c>
      <c r="D26" s="118" t="s">
        <v>188</v>
      </c>
      <c r="E26" s="162"/>
      <c r="F26" s="204">
        <v>-510</v>
      </c>
    </row>
    <row r="27" spans="1:6" ht="25.5">
      <c r="A27" s="182" t="s">
        <v>426</v>
      </c>
      <c r="B27" s="123">
        <v>122</v>
      </c>
      <c r="C27" s="142" t="s">
        <v>133</v>
      </c>
      <c r="D27" s="104" t="s">
        <v>189</v>
      </c>
      <c r="E27" s="147"/>
      <c r="F27" s="204">
        <v>0</v>
      </c>
    </row>
    <row r="28" spans="1:6" ht="25.5">
      <c r="A28" s="182" t="s">
        <v>427</v>
      </c>
      <c r="B28" s="123">
        <v>124</v>
      </c>
      <c r="C28" s="142" t="s">
        <v>479</v>
      </c>
      <c r="D28" s="118" t="s">
        <v>455</v>
      </c>
      <c r="E28" s="147"/>
      <c r="F28" s="204">
        <v>0</v>
      </c>
    </row>
    <row r="29" spans="1:6" ht="38.25">
      <c r="A29" s="182" t="s">
        <v>407</v>
      </c>
      <c r="B29" s="123">
        <v>320</v>
      </c>
      <c r="C29" s="142" t="s">
        <v>190</v>
      </c>
      <c r="D29" s="104" t="s">
        <v>20</v>
      </c>
      <c r="E29" s="167"/>
      <c r="F29" s="204">
        <v>105</v>
      </c>
    </row>
    <row r="30" spans="1:6" ht="38.25">
      <c r="A30" s="182" t="s">
        <v>408</v>
      </c>
      <c r="B30" s="123">
        <v>330</v>
      </c>
      <c r="C30" s="142" t="s">
        <v>191</v>
      </c>
      <c r="D30" s="104" t="s">
        <v>21</v>
      </c>
      <c r="E30" s="167"/>
      <c r="F30" s="204">
        <v>0</v>
      </c>
    </row>
    <row r="31" spans="1:6" ht="38.25">
      <c r="A31" s="182" t="s">
        <v>409</v>
      </c>
      <c r="B31" s="168">
        <v>340</v>
      </c>
      <c r="C31" s="169" t="s">
        <v>65</v>
      </c>
      <c r="D31" s="104" t="s">
        <v>22</v>
      </c>
      <c r="E31" s="167"/>
      <c r="F31" s="204">
        <v>0</v>
      </c>
    </row>
    <row r="32" spans="1:6" ht="38.25">
      <c r="A32" s="182" t="s">
        <v>410</v>
      </c>
      <c r="B32" s="168">
        <v>350</v>
      </c>
      <c r="C32" s="169" t="s">
        <v>66</v>
      </c>
      <c r="D32" s="104" t="s">
        <v>480</v>
      </c>
      <c r="E32" s="167"/>
      <c r="F32" s="204">
        <v>0</v>
      </c>
    </row>
    <row r="33" spans="1:6" ht="38.25">
      <c r="A33" s="182" t="s">
        <v>411</v>
      </c>
      <c r="B33" s="123">
        <v>360</v>
      </c>
      <c r="C33" s="142" t="s">
        <v>192</v>
      </c>
      <c r="D33" s="104" t="s">
        <v>481</v>
      </c>
      <c r="E33" s="167"/>
      <c r="F33" s="204">
        <v>0</v>
      </c>
    </row>
    <row r="34" spans="1:6" ht="25.5">
      <c r="A34" s="182" t="s">
        <v>428</v>
      </c>
      <c r="B34" s="123">
        <v>128</v>
      </c>
      <c r="C34" s="115" t="s">
        <v>193</v>
      </c>
      <c r="D34" s="118" t="s">
        <v>456</v>
      </c>
      <c r="E34" s="147"/>
      <c r="F34" s="204">
        <f>SUM(F35:F41)</f>
        <v>17133</v>
      </c>
    </row>
    <row r="35" spans="1:6" ht="79.5" customHeight="1">
      <c r="A35" s="182" t="s">
        <v>391</v>
      </c>
      <c r="B35" s="123" t="s">
        <v>112</v>
      </c>
      <c r="C35" s="142" t="s">
        <v>194</v>
      </c>
      <c r="D35" s="104" t="s">
        <v>23</v>
      </c>
      <c r="E35" s="147"/>
      <c r="F35" s="204">
        <v>0</v>
      </c>
    </row>
    <row r="36" spans="1:6" ht="25.5">
      <c r="A36" s="182" t="s">
        <v>415</v>
      </c>
      <c r="B36" s="123" t="s">
        <v>195</v>
      </c>
      <c r="C36" s="142" t="s">
        <v>196</v>
      </c>
      <c r="D36" s="104" t="s">
        <v>197</v>
      </c>
      <c r="E36" s="147"/>
      <c r="F36" s="204">
        <v>0</v>
      </c>
    </row>
    <row r="37" spans="1:6" ht="67.5" customHeight="1">
      <c r="A37" s="182" t="s">
        <v>416</v>
      </c>
      <c r="B37" s="123" t="s">
        <v>198</v>
      </c>
      <c r="C37" s="142" t="s">
        <v>199</v>
      </c>
      <c r="D37" s="104" t="s">
        <v>24</v>
      </c>
      <c r="E37" s="147"/>
      <c r="F37" s="204">
        <v>0</v>
      </c>
    </row>
    <row r="38" spans="1:6" ht="38.25">
      <c r="A38" s="182" t="s">
        <v>429</v>
      </c>
      <c r="B38" s="123">
        <v>155</v>
      </c>
      <c r="C38" s="142" t="s">
        <v>200</v>
      </c>
      <c r="D38" s="104" t="s">
        <v>25</v>
      </c>
      <c r="E38" s="147"/>
      <c r="F38" s="204">
        <v>17133</v>
      </c>
    </row>
    <row r="39" spans="1:6" ht="13.5" customHeight="1">
      <c r="A39" s="182" t="s">
        <v>430</v>
      </c>
      <c r="B39" s="123">
        <v>165</v>
      </c>
      <c r="C39" s="142" t="s">
        <v>201</v>
      </c>
      <c r="D39" s="118" t="s">
        <v>26</v>
      </c>
      <c r="E39" s="167"/>
      <c r="F39" s="204">
        <v>0</v>
      </c>
    </row>
    <row r="40" spans="1:6" ht="25.5">
      <c r="A40" s="182" t="s">
        <v>418</v>
      </c>
      <c r="B40" s="123" t="s">
        <v>202</v>
      </c>
      <c r="C40" s="142" t="s">
        <v>133</v>
      </c>
      <c r="D40" s="104" t="s">
        <v>189</v>
      </c>
      <c r="E40" s="147"/>
      <c r="F40" s="204">
        <v>0</v>
      </c>
    </row>
    <row r="41" spans="1:6" ht="28.5" customHeight="1">
      <c r="A41" s="182" t="s">
        <v>419</v>
      </c>
      <c r="B41" s="123" t="s">
        <v>203</v>
      </c>
      <c r="C41" s="142" t="s">
        <v>10</v>
      </c>
      <c r="D41" s="118" t="s">
        <v>455</v>
      </c>
      <c r="E41" s="147"/>
      <c r="F41" s="204">
        <v>0</v>
      </c>
    </row>
    <row r="42" spans="1:6" ht="24.75" customHeight="1">
      <c r="A42" s="182" t="s">
        <v>420</v>
      </c>
      <c r="B42" s="123">
        <v>190</v>
      </c>
      <c r="C42" s="109" t="s">
        <v>204</v>
      </c>
      <c r="D42" s="104" t="s">
        <v>205</v>
      </c>
      <c r="E42" s="170"/>
      <c r="F42" s="216">
        <v>0</v>
      </c>
    </row>
    <row r="43" spans="1:6" ht="23.25" customHeight="1">
      <c r="A43" s="182" t="s">
        <v>421</v>
      </c>
      <c r="B43" s="123">
        <v>200</v>
      </c>
      <c r="C43" s="109" t="s">
        <v>206</v>
      </c>
      <c r="D43" s="117" t="s">
        <v>27</v>
      </c>
      <c r="E43" s="170"/>
      <c r="F43" s="204">
        <v>0</v>
      </c>
    </row>
    <row r="44" spans="1:6" ht="23.25" customHeight="1">
      <c r="A44" s="182" t="s">
        <v>422</v>
      </c>
      <c r="B44" s="123">
        <v>210</v>
      </c>
      <c r="C44" s="136" t="s">
        <v>207</v>
      </c>
      <c r="D44" s="104" t="s">
        <v>208</v>
      </c>
      <c r="E44" s="147"/>
      <c r="F44" s="204">
        <f>F45+F46</f>
        <v>305226</v>
      </c>
    </row>
    <row r="45" spans="1:6" ht="25.5">
      <c r="A45" s="182" t="s">
        <v>423</v>
      </c>
      <c r="B45" s="123">
        <v>220</v>
      </c>
      <c r="C45" s="115" t="s">
        <v>209</v>
      </c>
      <c r="D45" s="104" t="s">
        <v>28</v>
      </c>
      <c r="E45" s="147"/>
      <c r="F45" s="204">
        <v>0</v>
      </c>
    </row>
    <row r="46" spans="1:6" ht="12.75">
      <c r="A46" s="182" t="s">
        <v>424</v>
      </c>
      <c r="B46" s="123">
        <v>230</v>
      </c>
      <c r="C46" s="115" t="s">
        <v>210</v>
      </c>
      <c r="D46" s="104" t="s">
        <v>29</v>
      </c>
      <c r="E46" s="147"/>
      <c r="F46" s="204">
        <v>305226</v>
      </c>
    </row>
    <row r="47" spans="1:6" ht="52.5" customHeight="1">
      <c r="A47" s="182" t="s">
        <v>399</v>
      </c>
      <c r="B47" s="123">
        <v>240</v>
      </c>
      <c r="C47" s="136" t="s">
        <v>211</v>
      </c>
      <c r="D47" s="104" t="s">
        <v>30</v>
      </c>
      <c r="E47" s="162">
        <v>46</v>
      </c>
      <c r="F47" s="204">
        <v>0</v>
      </c>
    </row>
    <row r="48" spans="1:6" ht="25.5">
      <c r="A48" s="182" t="s">
        <v>400</v>
      </c>
      <c r="B48" s="123">
        <v>250</v>
      </c>
      <c r="C48" s="136" t="s">
        <v>212</v>
      </c>
      <c r="D48" s="104" t="s">
        <v>213</v>
      </c>
      <c r="E48" s="147">
        <v>2</v>
      </c>
      <c r="F48" s="204">
        <v>21731</v>
      </c>
    </row>
    <row r="49" spans="1:6" ht="12.75">
      <c r="A49" s="182" t="s">
        <v>401</v>
      </c>
      <c r="B49" s="123">
        <v>260</v>
      </c>
      <c r="C49" s="136" t="s">
        <v>214</v>
      </c>
      <c r="D49" s="104" t="s">
        <v>215</v>
      </c>
      <c r="E49" s="147"/>
      <c r="F49" s="204">
        <v>0</v>
      </c>
    </row>
    <row r="50" spans="1:6" ht="12.75">
      <c r="A50" s="182" t="s">
        <v>402</v>
      </c>
      <c r="B50" s="123">
        <v>270</v>
      </c>
      <c r="C50" s="136" t="s">
        <v>216</v>
      </c>
      <c r="D50" s="104" t="s">
        <v>217</v>
      </c>
      <c r="E50" s="147"/>
      <c r="F50" s="204">
        <f>F51+F52</f>
        <v>5541</v>
      </c>
    </row>
    <row r="51" spans="1:6" ht="12.75">
      <c r="A51" s="182" t="s">
        <v>403</v>
      </c>
      <c r="B51" s="123">
        <v>280</v>
      </c>
      <c r="C51" s="135" t="s">
        <v>179</v>
      </c>
      <c r="D51" s="104" t="s">
        <v>180</v>
      </c>
      <c r="E51" s="147">
        <v>46</v>
      </c>
      <c r="F51" s="204">
        <v>0</v>
      </c>
    </row>
    <row r="52" spans="1:6" ht="12.75">
      <c r="A52" s="182" t="s">
        <v>404</v>
      </c>
      <c r="B52" s="123">
        <v>290</v>
      </c>
      <c r="C52" s="171" t="s">
        <v>218</v>
      </c>
      <c r="D52" s="119"/>
      <c r="E52" s="160">
        <v>46</v>
      </c>
      <c r="F52" s="204">
        <v>5541</v>
      </c>
    </row>
    <row r="53" spans="1:6" ht="12.75">
      <c r="A53" s="182" t="s">
        <v>405</v>
      </c>
      <c r="B53" s="108">
        <v>300</v>
      </c>
      <c r="C53" s="172" t="s">
        <v>219</v>
      </c>
      <c r="D53" s="120" t="s">
        <v>220</v>
      </c>
      <c r="E53" s="155">
        <v>46</v>
      </c>
      <c r="F53" s="213">
        <f>F50+F48+F44+F43+F42+F14+F49+F47+F17+F18+F21+F22</f>
        <v>586826</v>
      </c>
    </row>
    <row r="54" spans="1:6" ht="12.75">
      <c r="A54" s="182" t="s">
        <v>406</v>
      </c>
      <c r="B54" s="108">
        <v>310</v>
      </c>
      <c r="C54" s="110" t="s">
        <v>221</v>
      </c>
      <c r="D54" s="120" t="s">
        <v>222</v>
      </c>
      <c r="E54" s="155"/>
      <c r="F54" s="213">
        <f>F53+'F_01.02'!F44</f>
        <v>6928881</v>
      </c>
    </row>
    <row r="55" ht="12.75">
      <c r="B55" s="17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8" r:id="rId1"/>
  <headerFooter>
    <oddHeader>&amp;CBG
Приложение III</oddHeader>
    <oddFooter>&amp;C&amp;P</oddFooter>
  </headerFooter>
  <ignoredErrors>
    <ignoredError sqref="F13 B36 B14:B28 B34 B40:B43 B44 B47 B45:B4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89"/>
  <sheetViews>
    <sheetView zoomScale="70" zoomScaleNormal="70" zoomScalePageLayoutView="0" workbookViewId="0" topLeftCell="A43">
      <selection activeCell="C45" sqref="C45"/>
    </sheetView>
  </sheetViews>
  <sheetFormatPr defaultColWidth="9.140625" defaultRowHeight="12.75"/>
  <cols>
    <col min="1" max="1" width="11.140625" style="182" customWidth="1"/>
    <col min="2" max="2" width="12.28125" style="5" customWidth="1"/>
    <col min="3" max="3" width="64.00390625" style="99" customWidth="1"/>
    <col min="4" max="4" width="48.140625" style="7" customWidth="1"/>
    <col min="5" max="5" width="13.57421875" style="5" customWidth="1"/>
    <col min="6" max="6" width="17.140625" style="7" customWidth="1"/>
    <col min="7" max="7" width="1.8515625" style="99" customWidth="1"/>
    <col min="8" max="16384" width="9.140625" style="99" customWidth="1"/>
  </cols>
  <sheetData>
    <row r="1" spans="1:6" s="80" customFormat="1" ht="12">
      <c r="A1" s="182" t="s">
        <v>603</v>
      </c>
      <c r="B1" s="195" t="s">
        <v>599</v>
      </c>
      <c r="C1" s="88"/>
      <c r="D1" s="88"/>
      <c r="E1" s="78"/>
      <c r="F1" s="79"/>
    </row>
    <row r="2" spans="1:6" s="80" customFormat="1" ht="12">
      <c r="A2" s="182"/>
      <c r="B2" s="196" t="s">
        <v>70</v>
      </c>
      <c r="C2" s="67" t="str">
        <f>Index!C2</f>
        <v>CECB9790</v>
      </c>
      <c r="D2" s="67" t="str">
        <f>Index!D2</f>
        <v>Централна кооперативна банка АД</v>
      </c>
      <c r="E2" s="78"/>
      <c r="F2" s="79"/>
    </row>
    <row r="3" spans="1:6" s="80" customFormat="1" ht="24">
      <c r="A3" s="182"/>
      <c r="B3" s="196" t="s">
        <v>71</v>
      </c>
      <c r="C3" s="69">
        <f>Index!C3</f>
        <v>44196</v>
      </c>
      <c r="D3" s="70"/>
      <c r="E3" s="78"/>
      <c r="F3" s="79"/>
    </row>
    <row r="4" spans="1:6" s="80" customFormat="1" ht="24">
      <c r="A4" s="182"/>
      <c r="B4" s="196" t="s">
        <v>72</v>
      </c>
      <c r="C4" s="67" t="str">
        <f>Index!C4</f>
        <v>консолидирана</v>
      </c>
      <c r="D4" s="70"/>
      <c r="E4" s="78"/>
      <c r="F4" s="79"/>
    </row>
    <row r="5" spans="1:6" s="80" customFormat="1" ht="24">
      <c r="A5" s="182"/>
      <c r="B5" s="197" t="s">
        <v>73</v>
      </c>
      <c r="C5" s="72" t="s">
        <v>74</v>
      </c>
      <c r="D5" s="74" t="s">
        <v>75</v>
      </c>
      <c r="E5" s="75" t="s">
        <v>76</v>
      </c>
      <c r="F5" s="76" t="s">
        <v>77</v>
      </c>
    </row>
    <row r="6" spans="2:7" ht="32.25" customHeight="1">
      <c r="B6" s="237" t="s">
        <v>457</v>
      </c>
      <c r="C6" s="241"/>
      <c r="D6" s="8"/>
      <c r="E6" s="9"/>
      <c r="F6" s="8"/>
      <c r="G6" s="10"/>
    </row>
    <row r="7" spans="1:7" s="185" customFormat="1" ht="11.25">
      <c r="A7" s="182">
        <v>6</v>
      </c>
      <c r="B7" s="184"/>
      <c r="D7" s="186"/>
      <c r="E7" s="187"/>
      <c r="F7" s="186" t="s">
        <v>376</v>
      </c>
      <c r="G7" s="188"/>
    </row>
    <row r="8" spans="2:7" ht="12.75">
      <c r="B8" s="96"/>
      <c r="D8" s="8"/>
      <c r="E8" s="9"/>
      <c r="F8" s="8"/>
      <c r="G8" s="10"/>
    </row>
    <row r="9" spans="2:7" ht="12.75">
      <c r="B9" s="96"/>
      <c r="D9" s="8"/>
      <c r="E9" s="9"/>
      <c r="F9" s="8"/>
      <c r="G9" s="10"/>
    </row>
    <row r="10" spans="2:7" ht="12.75">
      <c r="B10" s="96"/>
      <c r="D10" s="8"/>
      <c r="E10" s="9"/>
      <c r="F10" s="8"/>
      <c r="G10" s="10"/>
    </row>
    <row r="11" spans="4:7" ht="12.75">
      <c r="D11" s="11"/>
      <c r="E11" s="12"/>
      <c r="F11" s="11"/>
      <c r="G11" s="10"/>
    </row>
    <row r="12" spans="2:6" ht="25.5">
      <c r="B12" s="92"/>
      <c r="C12" s="86"/>
      <c r="D12" s="100" t="s">
        <v>67</v>
      </c>
      <c r="E12" s="57" t="s">
        <v>80</v>
      </c>
      <c r="F12" s="103" t="s">
        <v>223</v>
      </c>
    </row>
    <row r="13" spans="2:6" ht="14.25" customHeight="1">
      <c r="B13" s="94"/>
      <c r="C13" s="29"/>
      <c r="D13" s="102"/>
      <c r="E13" s="30"/>
      <c r="F13" s="134" t="s">
        <v>82</v>
      </c>
    </row>
    <row r="14" spans="1:6" ht="25.5">
      <c r="A14" s="182" t="s">
        <v>375</v>
      </c>
      <c r="B14" s="130" t="s">
        <v>82</v>
      </c>
      <c r="C14" s="143" t="s">
        <v>224</v>
      </c>
      <c r="D14" s="111" t="s">
        <v>13</v>
      </c>
      <c r="E14" s="144">
        <v>16</v>
      </c>
      <c r="F14" s="217">
        <v>135804</v>
      </c>
    </row>
    <row r="15" spans="1:6" ht="53.25" customHeight="1">
      <c r="A15" s="182" t="s">
        <v>377</v>
      </c>
      <c r="B15" s="123" t="s">
        <v>85</v>
      </c>
      <c r="C15" s="145" t="s">
        <v>92</v>
      </c>
      <c r="D15" s="113" t="s">
        <v>14</v>
      </c>
      <c r="E15" s="146"/>
      <c r="F15" s="211">
        <v>0</v>
      </c>
    </row>
    <row r="16" spans="1:6" ht="25.5">
      <c r="A16" s="182" t="s">
        <v>604</v>
      </c>
      <c r="B16" s="122" t="s">
        <v>225</v>
      </c>
      <c r="C16" s="145" t="s">
        <v>11</v>
      </c>
      <c r="D16" s="113" t="s">
        <v>226</v>
      </c>
      <c r="E16" s="146"/>
      <c r="F16" s="211">
        <v>0</v>
      </c>
    </row>
    <row r="17" spans="1:6" ht="25.5">
      <c r="A17" s="182" t="s">
        <v>378</v>
      </c>
      <c r="B17" s="128" t="s">
        <v>87</v>
      </c>
      <c r="C17" s="145" t="s">
        <v>227</v>
      </c>
      <c r="D17" s="107" t="s">
        <v>228</v>
      </c>
      <c r="E17" s="147"/>
      <c r="F17" s="211">
        <v>0</v>
      </c>
    </row>
    <row r="18" spans="1:6" ht="25.5">
      <c r="A18" s="182" t="s">
        <v>605</v>
      </c>
      <c r="B18" s="122" t="s">
        <v>229</v>
      </c>
      <c r="C18" s="145" t="s">
        <v>9</v>
      </c>
      <c r="D18" s="107" t="s">
        <v>230</v>
      </c>
      <c r="E18" s="147"/>
      <c r="F18" s="211">
        <v>13477</v>
      </c>
    </row>
    <row r="19" spans="1:6" ht="25.5">
      <c r="A19" s="182" t="s">
        <v>606</v>
      </c>
      <c r="B19" s="131" t="s">
        <v>231</v>
      </c>
      <c r="C19" s="145" t="s">
        <v>12</v>
      </c>
      <c r="D19" s="107" t="s">
        <v>232</v>
      </c>
      <c r="E19" s="147"/>
      <c r="F19" s="211">
        <v>122327</v>
      </c>
    </row>
    <row r="20" spans="1:6" ht="33" customHeight="1">
      <c r="A20" s="182" t="s">
        <v>382</v>
      </c>
      <c r="B20" s="123" t="s">
        <v>96</v>
      </c>
      <c r="C20" s="145" t="s">
        <v>233</v>
      </c>
      <c r="D20" s="107" t="s">
        <v>43</v>
      </c>
      <c r="E20" s="147"/>
      <c r="F20" s="211">
        <v>0</v>
      </c>
    </row>
    <row r="21" spans="1:6" ht="12.75">
      <c r="A21" s="182" t="s">
        <v>383</v>
      </c>
      <c r="B21" s="123" t="s">
        <v>99</v>
      </c>
      <c r="C21" s="148" t="s">
        <v>234</v>
      </c>
      <c r="D21" s="114" t="s">
        <v>44</v>
      </c>
      <c r="E21" s="149"/>
      <c r="F21" s="211">
        <v>0</v>
      </c>
    </row>
    <row r="22" spans="1:6" ht="25.5">
      <c r="A22" s="182" t="s">
        <v>431</v>
      </c>
      <c r="B22" s="131" t="s">
        <v>235</v>
      </c>
      <c r="C22" s="148" t="s">
        <v>236</v>
      </c>
      <c r="D22" s="114" t="s">
        <v>45</v>
      </c>
      <c r="E22" s="149"/>
      <c r="F22" s="211">
        <v>0</v>
      </c>
    </row>
    <row r="23" spans="1:6" ht="30" customHeight="1">
      <c r="A23" s="182" t="s">
        <v>384</v>
      </c>
      <c r="B23" s="123" t="s">
        <v>101</v>
      </c>
      <c r="C23" s="150" t="s">
        <v>458</v>
      </c>
      <c r="D23" s="107" t="s">
        <v>13</v>
      </c>
      <c r="E23" s="147">
        <v>16</v>
      </c>
      <c r="F23" s="211">
        <v>17371</v>
      </c>
    </row>
    <row r="24" spans="1:6" ht="56.25" customHeight="1">
      <c r="A24" s="182" t="s">
        <v>389</v>
      </c>
      <c r="B24" s="123" t="s">
        <v>108</v>
      </c>
      <c r="C24" s="145" t="s">
        <v>237</v>
      </c>
      <c r="D24" s="107" t="s">
        <v>14</v>
      </c>
      <c r="E24" s="147"/>
      <c r="F24" s="211">
        <v>0</v>
      </c>
    </row>
    <row r="25" spans="1:6" ht="25.5">
      <c r="A25" s="182" t="s">
        <v>414</v>
      </c>
      <c r="B25" s="123" t="s">
        <v>185</v>
      </c>
      <c r="C25" s="145" t="s">
        <v>238</v>
      </c>
      <c r="D25" s="107" t="s">
        <v>228</v>
      </c>
      <c r="E25" s="147"/>
      <c r="F25" s="211">
        <v>0</v>
      </c>
    </row>
    <row r="26" spans="1:6" ht="12.75">
      <c r="A26" s="182" t="s">
        <v>390</v>
      </c>
      <c r="B26" s="123" t="s">
        <v>111</v>
      </c>
      <c r="C26" s="145" t="s">
        <v>459</v>
      </c>
      <c r="D26" s="107" t="s">
        <v>239</v>
      </c>
      <c r="E26" s="147"/>
      <c r="F26" s="211">
        <v>10734</v>
      </c>
    </row>
    <row r="27" spans="1:6" ht="27.75" customHeight="1">
      <c r="A27" s="182" t="s">
        <v>391</v>
      </c>
      <c r="B27" s="123" t="s">
        <v>112</v>
      </c>
      <c r="C27" s="145" t="s">
        <v>240</v>
      </c>
      <c r="D27" s="107" t="s">
        <v>46</v>
      </c>
      <c r="E27" s="147"/>
      <c r="F27" s="211">
        <v>0</v>
      </c>
    </row>
    <row r="28" spans="1:6" ht="12.75">
      <c r="A28" s="182" t="s">
        <v>415</v>
      </c>
      <c r="B28" s="123" t="s">
        <v>195</v>
      </c>
      <c r="C28" s="145" t="s">
        <v>241</v>
      </c>
      <c r="D28" s="107" t="s">
        <v>47</v>
      </c>
      <c r="E28" s="147"/>
      <c r="F28" s="211">
        <v>119</v>
      </c>
    </row>
    <row r="29" spans="1:6" ht="27" customHeight="1">
      <c r="A29" s="182" t="s">
        <v>432</v>
      </c>
      <c r="B29" s="123">
        <v>145</v>
      </c>
      <c r="C29" s="145" t="s">
        <v>242</v>
      </c>
      <c r="D29" s="114" t="s">
        <v>48</v>
      </c>
      <c r="E29" s="147"/>
      <c r="F29" s="211">
        <v>6518</v>
      </c>
    </row>
    <row r="30" spans="1:6" ht="12.75">
      <c r="A30" s="182" t="s">
        <v>416</v>
      </c>
      <c r="B30" s="123" t="s">
        <v>198</v>
      </c>
      <c r="C30" s="109" t="s">
        <v>243</v>
      </c>
      <c r="D30" s="107" t="s">
        <v>244</v>
      </c>
      <c r="E30" s="147"/>
      <c r="F30" s="211">
        <v>0</v>
      </c>
    </row>
    <row r="31" spans="1:6" ht="12.75">
      <c r="A31" s="182" t="s">
        <v>417</v>
      </c>
      <c r="B31" s="123" t="s">
        <v>245</v>
      </c>
      <c r="C31" s="150" t="s">
        <v>246</v>
      </c>
      <c r="D31" s="107" t="s">
        <v>49</v>
      </c>
      <c r="E31" s="147">
        <v>31</v>
      </c>
      <c r="F31" s="215">
        <v>602</v>
      </c>
    </row>
    <row r="32" spans="1:6" ht="45" customHeight="1">
      <c r="A32" s="182" t="s">
        <v>418</v>
      </c>
      <c r="B32" s="123" t="s">
        <v>202</v>
      </c>
      <c r="C32" s="145" t="s">
        <v>92</v>
      </c>
      <c r="D32" s="107" t="s">
        <v>50</v>
      </c>
      <c r="E32" s="147"/>
      <c r="F32" s="211">
        <v>198</v>
      </c>
    </row>
    <row r="33" spans="1:6" ht="54" customHeight="1">
      <c r="A33" s="182" t="s">
        <v>607</v>
      </c>
      <c r="B33" s="123">
        <v>175</v>
      </c>
      <c r="C33" s="145" t="s">
        <v>11</v>
      </c>
      <c r="D33" s="107" t="s">
        <v>51</v>
      </c>
      <c r="E33" s="147"/>
      <c r="F33" s="211">
        <v>4</v>
      </c>
    </row>
    <row r="34" spans="1:6" ht="51.75" customHeight="1">
      <c r="A34" s="182" t="s">
        <v>608</v>
      </c>
      <c r="B34" s="123">
        <v>191</v>
      </c>
      <c r="C34" s="145" t="s">
        <v>9</v>
      </c>
      <c r="D34" s="107" t="s">
        <v>52</v>
      </c>
      <c r="E34" s="147"/>
      <c r="F34" s="211">
        <v>400</v>
      </c>
    </row>
    <row r="35" spans="1:6" ht="25.5">
      <c r="A35" s="182" t="s">
        <v>609</v>
      </c>
      <c r="B35" s="123">
        <v>192</v>
      </c>
      <c r="C35" s="145" t="s">
        <v>247</v>
      </c>
      <c r="D35" s="107" t="s">
        <v>248</v>
      </c>
      <c r="E35" s="147"/>
      <c r="F35" s="211">
        <v>0</v>
      </c>
    </row>
    <row r="36" spans="1:6" ht="12.75">
      <c r="A36" s="182" t="s">
        <v>421</v>
      </c>
      <c r="B36" s="123" t="s">
        <v>249</v>
      </c>
      <c r="C36" s="150" t="s">
        <v>250</v>
      </c>
      <c r="D36" s="107" t="s">
        <v>251</v>
      </c>
      <c r="E36" s="147">
        <v>22</v>
      </c>
      <c r="F36" s="204">
        <v>63178</v>
      </c>
    </row>
    <row r="37" spans="1:6" ht="12.75">
      <c r="A37" s="182" t="s">
        <v>422</v>
      </c>
      <c r="B37" s="123" t="s">
        <v>252</v>
      </c>
      <c r="C37" s="150" t="s">
        <v>253</v>
      </c>
      <c r="D37" s="107" t="s">
        <v>251</v>
      </c>
      <c r="E37" s="147">
        <v>22</v>
      </c>
      <c r="F37" s="204">
        <v>13268</v>
      </c>
    </row>
    <row r="38" spans="1:6" ht="38.25">
      <c r="A38" s="182" t="s">
        <v>423</v>
      </c>
      <c r="B38" s="123" t="s">
        <v>254</v>
      </c>
      <c r="C38" s="150" t="s">
        <v>460</v>
      </c>
      <c r="D38" s="107" t="s">
        <v>53</v>
      </c>
      <c r="E38" s="147">
        <v>16</v>
      </c>
      <c r="F38" s="215">
        <v>970</v>
      </c>
    </row>
    <row r="39" spans="1:6" ht="25.5">
      <c r="A39" s="182" t="s">
        <v>433</v>
      </c>
      <c r="B39" s="123">
        <v>231</v>
      </c>
      <c r="C39" s="145" t="s">
        <v>9</v>
      </c>
      <c r="D39" s="107" t="s">
        <v>255</v>
      </c>
      <c r="E39" s="147"/>
      <c r="F39" s="204">
        <v>715</v>
      </c>
    </row>
    <row r="40" spans="1:6" ht="25.5">
      <c r="A40" s="182" t="s">
        <v>434</v>
      </c>
      <c r="B40" s="123">
        <v>241</v>
      </c>
      <c r="C40" s="145" t="s">
        <v>12</v>
      </c>
      <c r="D40" s="107" t="s">
        <v>256</v>
      </c>
      <c r="E40" s="147"/>
      <c r="F40" s="204">
        <v>255</v>
      </c>
    </row>
    <row r="41" spans="1:6" ht="25.5">
      <c r="A41" s="182" t="s">
        <v>401</v>
      </c>
      <c r="B41" s="123" t="s">
        <v>257</v>
      </c>
      <c r="C41" s="151" t="s">
        <v>453</v>
      </c>
      <c r="D41" s="107" t="s">
        <v>258</v>
      </c>
      <c r="E41" s="147"/>
      <c r="F41" s="204">
        <v>0</v>
      </c>
    </row>
    <row r="42" spans="1:6" ht="12.75">
      <c r="A42" s="182" t="s">
        <v>402</v>
      </c>
      <c r="B42" s="123" t="s">
        <v>259</v>
      </c>
      <c r="C42" s="151" t="s">
        <v>210</v>
      </c>
      <c r="D42" s="107"/>
      <c r="E42" s="147"/>
      <c r="F42" s="204">
        <v>0</v>
      </c>
    </row>
    <row r="43" spans="1:6" ht="48" customHeight="1">
      <c r="A43" s="182" t="s">
        <v>403</v>
      </c>
      <c r="B43" s="123" t="s">
        <v>260</v>
      </c>
      <c r="C43" s="150" t="s">
        <v>461</v>
      </c>
      <c r="D43" s="107" t="s">
        <v>54</v>
      </c>
      <c r="E43" s="147">
        <v>16</v>
      </c>
      <c r="F43" s="204">
        <v>10040</v>
      </c>
    </row>
    <row r="44" spans="1:6" ht="38.25">
      <c r="A44" s="182" t="s">
        <v>610</v>
      </c>
      <c r="B44" s="123">
        <v>287</v>
      </c>
      <c r="C44" s="150" t="s">
        <v>462</v>
      </c>
      <c r="D44" s="107" t="s">
        <v>55</v>
      </c>
      <c r="E44" s="147"/>
      <c r="F44" s="204">
        <v>3796</v>
      </c>
    </row>
    <row r="45" spans="1:6" ht="38.25">
      <c r="A45" s="182" t="s">
        <v>404</v>
      </c>
      <c r="B45" s="123">
        <v>290</v>
      </c>
      <c r="C45" s="150" t="s">
        <v>463</v>
      </c>
      <c r="D45" s="107" t="s">
        <v>56</v>
      </c>
      <c r="E45" s="147" t="s">
        <v>261</v>
      </c>
      <c r="F45" s="204">
        <v>0</v>
      </c>
    </row>
    <row r="46" spans="1:6" ht="12.75">
      <c r="A46" s="182" t="s">
        <v>405</v>
      </c>
      <c r="B46" s="123">
        <v>300</v>
      </c>
      <c r="C46" s="150" t="s">
        <v>464</v>
      </c>
      <c r="D46" s="107" t="s">
        <v>57</v>
      </c>
      <c r="E46" s="147">
        <v>16</v>
      </c>
      <c r="F46" s="204">
        <v>0</v>
      </c>
    </row>
    <row r="47" spans="1:6" ht="12.75">
      <c r="A47" s="182" t="s">
        <v>406</v>
      </c>
      <c r="B47" s="123">
        <v>310</v>
      </c>
      <c r="C47" s="150" t="s">
        <v>465</v>
      </c>
      <c r="D47" s="107" t="s">
        <v>262</v>
      </c>
      <c r="E47" s="147"/>
      <c r="F47" s="204">
        <v>-11469</v>
      </c>
    </row>
    <row r="48" spans="1:6" ht="25.5">
      <c r="A48" s="182" t="s">
        <v>408</v>
      </c>
      <c r="B48" s="123" t="s">
        <v>263</v>
      </c>
      <c r="C48" s="152" t="s">
        <v>466</v>
      </c>
      <c r="D48" s="107" t="s">
        <v>58</v>
      </c>
      <c r="E48" s="147">
        <v>45</v>
      </c>
      <c r="F48" s="204">
        <v>18</v>
      </c>
    </row>
    <row r="49" spans="1:6" ht="12.75">
      <c r="A49" s="182" t="s">
        <v>409</v>
      </c>
      <c r="B49" s="123">
        <v>340</v>
      </c>
      <c r="C49" s="150" t="s">
        <v>264</v>
      </c>
      <c r="D49" s="107" t="s">
        <v>59</v>
      </c>
      <c r="E49" s="147">
        <v>45</v>
      </c>
      <c r="F49" s="204">
        <v>3688</v>
      </c>
    </row>
    <row r="50" spans="1:6" ht="12.75">
      <c r="A50" s="182" t="s">
        <v>410</v>
      </c>
      <c r="B50" s="128">
        <v>350</v>
      </c>
      <c r="C50" s="153" t="s">
        <v>265</v>
      </c>
      <c r="D50" s="107" t="s">
        <v>59</v>
      </c>
      <c r="E50" s="149">
        <v>45</v>
      </c>
      <c r="F50" s="204">
        <v>233</v>
      </c>
    </row>
    <row r="51" spans="1:6" ht="12.75">
      <c r="A51" s="182" t="s">
        <v>611</v>
      </c>
      <c r="B51" s="108">
        <v>355</v>
      </c>
      <c r="C51" s="154" t="s">
        <v>467</v>
      </c>
      <c r="D51" s="105"/>
      <c r="E51" s="155"/>
      <c r="F51" s="213">
        <f>F14-F23+F31+F36-F37+F38+F43+F44+F45+F46+F47+F48+F49-F50</f>
        <v>175755</v>
      </c>
    </row>
    <row r="52" spans="1:6" ht="12.75">
      <c r="A52" s="182" t="s">
        <v>411</v>
      </c>
      <c r="B52" s="127" t="s">
        <v>266</v>
      </c>
      <c r="C52" s="156" t="s">
        <v>267</v>
      </c>
      <c r="D52" s="113"/>
      <c r="E52" s="146"/>
      <c r="F52" s="204">
        <v>99026</v>
      </c>
    </row>
    <row r="53" spans="1:6" ht="25.5">
      <c r="A53" s="182" t="s">
        <v>412</v>
      </c>
      <c r="B53" s="123" t="s">
        <v>268</v>
      </c>
      <c r="C53" s="145" t="s">
        <v>269</v>
      </c>
      <c r="D53" s="107" t="s">
        <v>270</v>
      </c>
      <c r="E53" s="147">
        <v>44</v>
      </c>
      <c r="F53" s="214">
        <f>46360+5397</f>
        <v>51757</v>
      </c>
    </row>
    <row r="54" spans="1:6" ht="12.75">
      <c r="A54" s="182" t="s">
        <v>413</v>
      </c>
      <c r="B54" s="123" t="s">
        <v>271</v>
      </c>
      <c r="C54" s="145" t="s">
        <v>272</v>
      </c>
      <c r="D54" s="107"/>
      <c r="E54" s="147">
        <v>16</v>
      </c>
      <c r="F54" s="214">
        <f>52666-5397</f>
        <v>47269</v>
      </c>
    </row>
    <row r="55" spans="1:6" ht="25.5">
      <c r="A55" s="182" t="s">
        <v>612</v>
      </c>
      <c r="B55" s="123">
        <v>385</v>
      </c>
      <c r="C55" s="198" t="s">
        <v>581</v>
      </c>
      <c r="D55" s="199" t="s">
        <v>583</v>
      </c>
      <c r="E55" s="200"/>
      <c r="F55" s="215">
        <v>18565</v>
      </c>
    </row>
    <row r="56" spans="1:6" ht="12.75">
      <c r="A56" s="182" t="s">
        <v>435</v>
      </c>
      <c r="B56" s="123" t="s">
        <v>273</v>
      </c>
      <c r="C56" s="150" t="s">
        <v>468</v>
      </c>
      <c r="D56" s="107" t="s">
        <v>274</v>
      </c>
      <c r="E56" s="147"/>
      <c r="F56" s="215">
        <v>27091</v>
      </c>
    </row>
    <row r="57" spans="1:6" ht="25.5">
      <c r="A57" s="182" t="s">
        <v>436</v>
      </c>
      <c r="B57" s="123" t="s">
        <v>275</v>
      </c>
      <c r="C57" s="145" t="s">
        <v>276</v>
      </c>
      <c r="D57" s="107" t="s">
        <v>277</v>
      </c>
      <c r="E57" s="147"/>
      <c r="F57" s="214">
        <v>25606</v>
      </c>
    </row>
    <row r="58" spans="1:6" ht="25.5">
      <c r="A58" s="182" t="s">
        <v>437</v>
      </c>
      <c r="B58" s="123" t="s">
        <v>278</v>
      </c>
      <c r="C58" s="145" t="s">
        <v>279</v>
      </c>
      <c r="D58" s="114" t="s">
        <v>280</v>
      </c>
      <c r="E58" s="149"/>
      <c r="F58" s="214">
        <v>703</v>
      </c>
    </row>
    <row r="59" spans="1:6" ht="25.5">
      <c r="A59" s="182" t="s">
        <v>438</v>
      </c>
      <c r="B59" s="123" t="s">
        <v>281</v>
      </c>
      <c r="C59" s="145" t="s">
        <v>282</v>
      </c>
      <c r="D59" s="107" t="s">
        <v>283</v>
      </c>
      <c r="E59" s="147"/>
      <c r="F59" s="214">
        <v>782</v>
      </c>
    </row>
    <row r="60" spans="1:6" ht="25.5">
      <c r="A60" s="182" t="s">
        <v>613</v>
      </c>
      <c r="B60" s="123">
        <v>425</v>
      </c>
      <c r="C60" s="109" t="s">
        <v>469</v>
      </c>
      <c r="D60" s="107" t="s">
        <v>60</v>
      </c>
      <c r="E60" s="147"/>
      <c r="F60" s="215">
        <v>-618</v>
      </c>
    </row>
    <row r="61" spans="1:6" ht="25.5">
      <c r="A61" s="182" t="s">
        <v>614</v>
      </c>
      <c r="B61" s="123">
        <v>426</v>
      </c>
      <c r="C61" s="145" t="s">
        <v>9</v>
      </c>
      <c r="D61" s="107" t="s">
        <v>284</v>
      </c>
      <c r="E61" s="147"/>
      <c r="F61" s="214">
        <v>0</v>
      </c>
    </row>
    <row r="62" spans="1:6" ht="12.75">
      <c r="A62" s="182" t="s">
        <v>615</v>
      </c>
      <c r="B62" s="123">
        <v>427</v>
      </c>
      <c r="C62" s="145" t="s">
        <v>12</v>
      </c>
      <c r="D62" s="107" t="s">
        <v>284</v>
      </c>
      <c r="E62" s="147"/>
      <c r="F62" s="214">
        <v>-618</v>
      </c>
    </row>
    <row r="63" spans="1:6" ht="38.25">
      <c r="A63" s="182" t="s">
        <v>439</v>
      </c>
      <c r="B63" s="123" t="s">
        <v>285</v>
      </c>
      <c r="C63" s="150" t="s">
        <v>470</v>
      </c>
      <c r="D63" s="107" t="s">
        <v>286</v>
      </c>
      <c r="E63" s="147" t="s">
        <v>157</v>
      </c>
      <c r="F63" s="214">
        <v>-52</v>
      </c>
    </row>
    <row r="64" spans="1:6" ht="36.75" customHeight="1">
      <c r="A64" s="182" t="s">
        <v>616</v>
      </c>
      <c r="B64" s="123">
        <v>435</v>
      </c>
      <c r="C64" s="201" t="s">
        <v>582</v>
      </c>
      <c r="D64" s="199" t="s">
        <v>583</v>
      </c>
      <c r="E64" s="202"/>
      <c r="F64" s="214"/>
    </row>
    <row r="65" spans="1:6" ht="25.5">
      <c r="A65" s="182" t="s">
        <v>440</v>
      </c>
      <c r="B65" s="123">
        <v>440</v>
      </c>
      <c r="C65" s="145" t="s">
        <v>287</v>
      </c>
      <c r="D65" s="158" t="s">
        <v>61</v>
      </c>
      <c r="E65" s="157"/>
      <c r="F65" s="214">
        <v>-97</v>
      </c>
    </row>
    <row r="66" spans="1:6" ht="12.75">
      <c r="A66" s="182" t="s">
        <v>441</v>
      </c>
      <c r="B66" s="123" t="s">
        <v>288</v>
      </c>
      <c r="C66" s="145" t="s">
        <v>289</v>
      </c>
      <c r="D66" s="107"/>
      <c r="E66" s="147"/>
      <c r="F66" s="214">
        <v>45</v>
      </c>
    </row>
    <row r="67" spans="1:6" ht="38.25">
      <c r="A67" s="182" t="s">
        <v>442</v>
      </c>
      <c r="B67" s="123" t="s">
        <v>290</v>
      </c>
      <c r="C67" s="140" t="s">
        <v>471</v>
      </c>
      <c r="D67" s="107" t="s">
        <v>291</v>
      </c>
      <c r="E67" s="147">
        <v>12</v>
      </c>
      <c r="F67" s="214">
        <v>6167</v>
      </c>
    </row>
    <row r="68" spans="1:6" ht="25.5">
      <c r="A68" s="182" t="s">
        <v>617</v>
      </c>
      <c r="B68" s="123">
        <v>481</v>
      </c>
      <c r="C68" s="145" t="s">
        <v>472</v>
      </c>
      <c r="D68" s="107" t="s">
        <v>292</v>
      </c>
      <c r="E68" s="147">
        <v>12</v>
      </c>
      <c r="F68" s="214">
        <v>-445</v>
      </c>
    </row>
    <row r="69" spans="1:6" ht="12.75">
      <c r="A69" s="182" t="s">
        <v>618</v>
      </c>
      <c r="B69" s="123">
        <v>491</v>
      </c>
      <c r="C69" s="145" t="s">
        <v>473</v>
      </c>
      <c r="D69" s="107" t="s">
        <v>293</v>
      </c>
      <c r="E69" s="147">
        <v>12</v>
      </c>
      <c r="F69" s="214">
        <v>6612</v>
      </c>
    </row>
    <row r="70" spans="1:6" ht="38.25">
      <c r="A70" s="182" t="s">
        <v>443</v>
      </c>
      <c r="B70" s="123" t="s">
        <v>294</v>
      </c>
      <c r="C70" s="140" t="s">
        <v>474</v>
      </c>
      <c r="D70" s="107" t="s">
        <v>295</v>
      </c>
      <c r="E70" s="147">
        <v>16</v>
      </c>
      <c r="F70" s="214">
        <v>0</v>
      </c>
    </row>
    <row r="71" spans="1:6" ht="25.5">
      <c r="A71" s="182" t="s">
        <v>444</v>
      </c>
      <c r="B71" s="123" t="s">
        <v>296</v>
      </c>
      <c r="C71" s="140" t="s">
        <v>475</v>
      </c>
      <c r="D71" s="107" t="s">
        <v>297</v>
      </c>
      <c r="E71" s="147">
        <v>16</v>
      </c>
      <c r="F71" s="215">
        <v>20</v>
      </c>
    </row>
    <row r="72" spans="1:6" ht="12.75">
      <c r="A72" s="182" t="s">
        <v>445</v>
      </c>
      <c r="B72" s="123" t="s">
        <v>298</v>
      </c>
      <c r="C72" s="145" t="s">
        <v>276</v>
      </c>
      <c r="D72" s="107" t="s">
        <v>299</v>
      </c>
      <c r="E72" s="147"/>
      <c r="F72" s="214">
        <v>0</v>
      </c>
    </row>
    <row r="73" spans="1:6" ht="12.75">
      <c r="A73" s="182" t="s">
        <v>446</v>
      </c>
      <c r="B73" s="123" t="s">
        <v>300</v>
      </c>
      <c r="C73" s="145" t="s">
        <v>279</v>
      </c>
      <c r="D73" s="107" t="s">
        <v>301</v>
      </c>
      <c r="E73" s="147"/>
      <c r="F73" s="214">
        <v>0</v>
      </c>
    </row>
    <row r="74" spans="1:6" ht="25.5">
      <c r="A74" s="182" t="s">
        <v>447</v>
      </c>
      <c r="B74" s="123" t="s">
        <v>302</v>
      </c>
      <c r="C74" s="145" t="s">
        <v>303</v>
      </c>
      <c r="D74" s="107" t="s">
        <v>304</v>
      </c>
      <c r="E74" s="147"/>
      <c r="F74" s="214">
        <v>0</v>
      </c>
    </row>
    <row r="75" spans="1:6" ht="25.5">
      <c r="A75" s="182" t="s">
        <v>448</v>
      </c>
      <c r="B75" s="123">
        <v>560</v>
      </c>
      <c r="C75" s="145" t="s">
        <v>282</v>
      </c>
      <c r="D75" s="107" t="s">
        <v>305</v>
      </c>
      <c r="E75" s="147"/>
      <c r="F75" s="214">
        <v>0</v>
      </c>
    </row>
    <row r="76" spans="1:6" ht="12.75">
      <c r="A76" s="182" t="s">
        <v>449</v>
      </c>
      <c r="B76" s="123">
        <v>570</v>
      </c>
      <c r="C76" s="145" t="s">
        <v>306</v>
      </c>
      <c r="D76" s="107" t="s">
        <v>297</v>
      </c>
      <c r="E76" s="147"/>
      <c r="F76" s="214">
        <v>20</v>
      </c>
    </row>
    <row r="77" spans="1:6" ht="27.75" customHeight="1">
      <c r="A77" s="182" t="s">
        <v>619</v>
      </c>
      <c r="B77" s="123">
        <v>580</v>
      </c>
      <c r="C77" s="140" t="s">
        <v>307</v>
      </c>
      <c r="D77" s="107" t="s">
        <v>308</v>
      </c>
      <c r="E77" s="147"/>
      <c r="F77" s="214">
        <v>0</v>
      </c>
    </row>
    <row r="78" spans="1:6" ht="38.25">
      <c r="A78" s="182" t="s">
        <v>620</v>
      </c>
      <c r="B78" s="123">
        <v>590</v>
      </c>
      <c r="C78" s="140" t="s">
        <v>476</v>
      </c>
      <c r="D78" s="107" t="s">
        <v>62</v>
      </c>
      <c r="E78" s="147"/>
      <c r="F78" s="214">
        <v>0</v>
      </c>
    </row>
    <row r="79" spans="1:6" ht="51">
      <c r="A79" s="182" t="s">
        <v>621</v>
      </c>
      <c r="B79" s="128">
        <v>600</v>
      </c>
      <c r="C79" s="159" t="s">
        <v>309</v>
      </c>
      <c r="D79" s="112" t="s">
        <v>63</v>
      </c>
      <c r="E79" s="160"/>
      <c r="F79" s="214">
        <v>-85</v>
      </c>
    </row>
    <row r="80" spans="1:6" ht="25.5">
      <c r="A80" s="182" t="s">
        <v>622</v>
      </c>
      <c r="B80" s="108">
        <v>610</v>
      </c>
      <c r="C80" s="159" t="s">
        <v>310</v>
      </c>
      <c r="D80" s="112" t="s">
        <v>311</v>
      </c>
      <c r="E80" s="160"/>
      <c r="F80" s="215">
        <f>F51-F52-F56+F60-F63-F67-F70-F71-F77+F78+F79-F55</f>
        <v>24235</v>
      </c>
    </row>
    <row r="81" spans="1:6" ht="25.5">
      <c r="A81" s="182" t="s">
        <v>623</v>
      </c>
      <c r="B81" s="126">
        <v>620</v>
      </c>
      <c r="C81" s="159" t="s">
        <v>312</v>
      </c>
      <c r="D81" s="112" t="s">
        <v>313</v>
      </c>
      <c r="E81" s="160"/>
      <c r="F81" s="214">
        <v>2430</v>
      </c>
    </row>
    <row r="82" spans="1:6" ht="25.5">
      <c r="A82" s="182" t="s">
        <v>624</v>
      </c>
      <c r="B82" s="108">
        <v>630</v>
      </c>
      <c r="C82" s="159" t="s">
        <v>314</v>
      </c>
      <c r="D82" s="112" t="s">
        <v>222</v>
      </c>
      <c r="E82" s="161"/>
      <c r="F82" s="218">
        <f>F80-F81</f>
        <v>21805</v>
      </c>
    </row>
    <row r="83" spans="1:6" ht="54" customHeight="1">
      <c r="A83" s="182" t="s">
        <v>625</v>
      </c>
      <c r="B83" s="123">
        <v>640</v>
      </c>
      <c r="C83" s="124" t="s">
        <v>315</v>
      </c>
      <c r="D83" s="107" t="s">
        <v>64</v>
      </c>
      <c r="E83" s="147"/>
      <c r="F83" s="215">
        <f>F84+F85</f>
        <v>0</v>
      </c>
    </row>
    <row r="84" spans="1:6" ht="25.5">
      <c r="A84" s="182" t="s">
        <v>626</v>
      </c>
      <c r="B84" s="123">
        <v>650</v>
      </c>
      <c r="C84" s="151" t="s">
        <v>316</v>
      </c>
      <c r="D84" s="107" t="s">
        <v>317</v>
      </c>
      <c r="E84" s="162"/>
      <c r="F84" s="219">
        <v>0</v>
      </c>
    </row>
    <row r="85" spans="1:6" ht="25.5">
      <c r="A85" s="182" t="s">
        <v>627</v>
      </c>
      <c r="B85" s="128">
        <v>660</v>
      </c>
      <c r="C85" s="163" t="s">
        <v>318</v>
      </c>
      <c r="D85" s="114" t="s">
        <v>319</v>
      </c>
      <c r="E85" s="161"/>
      <c r="F85" s="220">
        <v>0</v>
      </c>
    </row>
    <row r="86" spans="1:6" ht="12.75">
      <c r="A86" s="182" t="s">
        <v>628</v>
      </c>
      <c r="B86" s="108">
        <v>670</v>
      </c>
      <c r="C86" s="159" t="s">
        <v>320</v>
      </c>
      <c r="D86" s="105" t="s">
        <v>321</v>
      </c>
      <c r="E86" s="161"/>
      <c r="F86" s="218">
        <f>F82+F83</f>
        <v>21805</v>
      </c>
    </row>
    <row r="87" spans="1:6" ht="12.75">
      <c r="A87" s="182" t="s">
        <v>629</v>
      </c>
      <c r="B87" s="123">
        <v>680</v>
      </c>
      <c r="C87" s="148" t="s">
        <v>322</v>
      </c>
      <c r="D87" s="137" t="s">
        <v>323</v>
      </c>
      <c r="E87" s="149"/>
      <c r="F87" s="221">
        <v>74</v>
      </c>
    </row>
    <row r="88" spans="1:6" ht="12.75">
      <c r="A88" s="182" t="s">
        <v>630</v>
      </c>
      <c r="B88" s="129">
        <v>690</v>
      </c>
      <c r="C88" s="164" t="s">
        <v>324</v>
      </c>
      <c r="D88" s="119" t="s">
        <v>213</v>
      </c>
      <c r="E88" s="160"/>
      <c r="F88" s="222">
        <f>F86-F87</f>
        <v>21731</v>
      </c>
    </row>
    <row r="89" spans="4:5" ht="12.75">
      <c r="D89" s="13"/>
      <c r="E89" s="9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5" r:id="rId1"/>
  <headerFooter>
    <oddHeader>&amp;CBG
Приложение III</oddHeader>
    <oddFooter>&amp;C&amp;P</oddFooter>
  </headerFooter>
  <rowBreaks count="1" manualBreakCount="1">
    <brk id="51" min="1" max="5" man="1"/>
  </rowBreaks>
  <ignoredErrors>
    <ignoredError sqref="F13 B36:B38 B17 B23:B26 B14:B15 B21 B28 B30:B32 B41:B43 B56:B59 B47:B48 B70:B88 B50:B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Anton F. Filipov</cp:lastModifiedBy>
  <cp:lastPrinted>2018-03-06T07:35:31Z</cp:lastPrinted>
  <dcterms:created xsi:type="dcterms:W3CDTF">2005-12-22T16:09:37Z</dcterms:created>
  <dcterms:modified xsi:type="dcterms:W3CDTF">2021-06-17T13:03:28Z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