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00331\Trimesechni\"/>
    </mc:Choice>
  </mc:AlternateContent>
  <xr:revisionPtr revIDLastSave="0" documentId="8_{DF7CA00C-9E6A-43B8-A772-2D3F6AB8552E}" xr6:coauthVersionLast="36" xr6:coauthVersionMax="36" xr10:uidLastSave="{00000000-0000-0000-0000-000000000000}"/>
  <bookViews>
    <workbookView xWindow="720" yWindow="948" windowWidth="23232" windowHeight="8676" tabRatio="766" xr2:uid="{00000000-000D-0000-FFFF-FFFF00000000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'F_02.00'!$B$1:$F$86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'F_02.00'!$D$6:$F$81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44" i="116" l="1"/>
  <c r="F81" i="143" l="1"/>
  <c r="F52" i="143"/>
  <c r="F31" i="143"/>
  <c r="F23" i="143"/>
  <c r="F14" i="143"/>
  <c r="F50" i="116"/>
  <c r="F34" i="116"/>
  <c r="F23" i="116"/>
  <c r="F22" i="116" s="1"/>
  <c r="F53" i="116" s="1"/>
  <c r="F54" i="116" s="1"/>
  <c r="F14" i="116"/>
  <c r="F44" i="141"/>
  <c r="F52" i="140"/>
  <c r="F51" i="143" l="1"/>
  <c r="F78" i="143" s="1"/>
  <c r="F80" i="143" s="1"/>
  <c r="F84" i="143" s="1"/>
  <c r="F86" i="143" s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<sst xmlns="http://schemas.openxmlformats.org/spreadsheetml/2006/main" count="861" uniqueCount="621">
  <si>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</si>
  <si>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</si>
  <si>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</si>
  <si>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</si>
  <si>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</si>
  <si>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</si>
  <si>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</si>
  <si>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</si>
  <si>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</si>
  <si>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</si>
  <si>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</si>
  <si>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</si>
  <si>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</si>
  <si>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</si>
  <si>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</si>
  <si>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</si>
  <si>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</si>
  <si>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</si>
  <si>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</si>
  <si>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</si>
  <si>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</si>
  <si>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</si>
  <si>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</si>
  <si>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</si>
  <si>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</si>
  <si>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</si>
  <si>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</si>
  <si>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</si>
  <si>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</si>
  <si>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</si>
  <si>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</si>
  <si>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</si>
  <si>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</si>
  <si>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</si>
  <si>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</si>
  <si>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</si>
  <si>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</si>
  <si>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</si>
  <si>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</si>
  <si>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</si>
  <si>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</si>
  <si>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</si>
  <si>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</si>
  <si>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</si>
  <si>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</si>
  <si>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</si>
  <si>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</si>
  <si>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</si>
  <si>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</si>
  <si>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</si>
  <si>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</si>
  <si>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</si>
  <si>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</si>
  <si>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</si>
  <si>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</si>
  <si>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</si>
  <si>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</si>
  <si>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</si>
  <si>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</si>
  <si>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</si>
  <si>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</si>
  <si>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</si>
  <si>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</si>
  <si>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</si>
  <si>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</si>
  <si>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</si>
  <si>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</si>
  <si>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</si>
  <si>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</si>
  <si>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</si>
  <si>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</si>
  <si>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</si>
  <si>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</si>
  <si>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</si>
  <si>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</si>
  <si>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ver2.7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</si>
  <si>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</si>
  <si>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</si>
  <si>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</si>
  <si>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</si>
  <si>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</si>
  <si>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</si>
  <si>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</si>
  <si>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010</t>
  </si>
  <si>
    <t>Пари, парични салда при централни банки и други депозити на виждане</t>
  </si>
  <si>
    <t>параграф 54, буква и) от МСС 1</t>
  </si>
  <si>
    <t>020</t>
  </si>
  <si>
    <t>Парични наличности</t>
  </si>
  <si>
    <t>030</t>
  </si>
  <si>
    <t>Парични салда в централни банки</t>
  </si>
  <si>
    <t>040</t>
  </si>
  <si>
    <t>Други депозити на виждане</t>
  </si>
  <si>
    <t>050</t>
  </si>
  <si>
    <t xml:space="preserve">Финансови активи, държани за търгуване </t>
  </si>
  <si>
    <t>допълнение А от МСФО 9</t>
  </si>
  <si>
    <t>060</t>
  </si>
  <si>
    <t>Деривати</t>
  </si>
  <si>
    <t>070</t>
  </si>
  <si>
    <t>Капиталови инструменти</t>
  </si>
  <si>
    <t>параграф 11 от МСС 32</t>
  </si>
  <si>
    <t>080</t>
  </si>
  <si>
    <t>Дългови ценни книжа</t>
  </si>
  <si>
    <t>090</t>
  </si>
  <si>
    <t>Кредити и аванси</t>
  </si>
  <si>
    <t>096</t>
  </si>
  <si>
    <t>параграф 8, буква a), подточка ii) от МСФО 7; МСФО 9.4.1.4</t>
  </si>
  <si>
    <t>097</t>
  </si>
  <si>
    <t>098</t>
  </si>
  <si>
    <t>099</t>
  </si>
  <si>
    <t>100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</si>
  <si>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</si>
  <si>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</si>
  <si>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120</t>
  </si>
  <si>
    <t>130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</si>
  <si>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</si>
  <si>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</si>
  <si>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</si>
  <si>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</si>
  <si>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</si>
  <si>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</si>
  <si>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</si>
  <si>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параграф 6 от МСС 16; параграф 54, буква а) от МСС 1</t>
  </si>
  <si>
    <t>21, 42</t>
  </si>
  <si>
    <t xml:space="preserve">Инвестиционни имоти </t>
  </si>
  <si>
    <t>параграф 5 от МСС 40; параграф 54, буква б) от МСС 1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</si>
  <si>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</si>
  <si>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</si>
  <si>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</si>
  <si>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</si>
  <si>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>параграфи 8 и 118 от МСС 38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</si>
  <si>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</si>
  <si>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</si>
  <si>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</si>
  <si>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</si>
  <si>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</si>
  <si>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</si>
  <si>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</si>
  <si>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</si>
  <si>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</si>
  <si>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</si>
  <si>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</si>
  <si>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</si>
  <si>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</si>
  <si>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</si>
  <si>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</si>
  <si>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</si>
  <si>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</si>
  <si>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</si>
  <si>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</si>
  <si>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</si>
  <si>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</si>
  <si>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</si>
  <si>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</si>
  <si>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</si>
  <si>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</si>
  <si>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</si>
  <si>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</si>
  <si>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</si>
  <si>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</si>
  <si>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</si>
  <si>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</si>
  <si>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</si>
  <si>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</si>
  <si>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</si>
  <si>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</si>
  <si>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</si>
  <si>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</si>
  <si>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</si>
  <si>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</si>
  <si>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</si>
  <si>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</si>
  <si>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</si>
  <si>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</si>
  <si>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</si>
  <si>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</si>
  <si>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</si>
  <si>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</si>
  <si>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</si>
  <si>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</si>
  <si>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</si>
  <si>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</si>
  <si>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</si>
  <si>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</si>
  <si>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</si>
  <si>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</si>
  <si>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095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</si>
  <si>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</si>
  <si>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</si>
  <si>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</si>
  <si>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110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</si>
  <si>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</si>
  <si>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</si>
  <si>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</si>
  <si>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</si>
  <si>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</si>
  <si>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</si>
  <si>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</si>
  <si>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</si>
  <si>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</si>
  <si>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>140</t>
  </si>
  <si>
    <t xml:space="preserve">Конвертиране на валута </t>
  </si>
  <si>
    <t>параграф 52, буква б) от МСС 21 параграфи 32 и 38-49 от МСС 21</t>
  </si>
  <si>
    <t>150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</si>
  <si>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</si>
  <si>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</si>
  <si>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</si>
  <si>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170</t>
  </si>
  <si>
    <t>180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</si>
  <si>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</si>
  <si>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</si>
  <si>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</si>
  <si>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</si>
  <si>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</si>
  <si>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</si>
  <si>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</si>
  <si>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</si>
  <si>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</si>
  <si>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</si>
  <si>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</si>
  <si>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</si>
  <si>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</si>
  <si>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</si>
  <si>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</si>
  <si>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</si>
  <si>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</si>
  <si>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</si>
  <si>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</si>
  <si>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</si>
  <si>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</si>
  <si>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025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</si>
  <si>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</si>
  <si>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</si>
  <si>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</si>
  <si>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041</t>
  </si>
  <si>
    <t>параграф 20, буква б) от МСФО 7; МСФО 9.5.7.10-11; МСФО 9.4.1.2А</t>
  </si>
  <si>
    <t>051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</si>
  <si>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</si>
  <si>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</si>
  <si>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</si>
  <si>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085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</si>
  <si>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</si>
  <si>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</si>
  <si>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</si>
  <si>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</si>
  <si>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</si>
  <si>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</si>
  <si>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</si>
  <si>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</si>
  <si>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</si>
  <si>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160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</si>
  <si>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</si>
  <si>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</si>
  <si>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</si>
  <si>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200</t>
  </si>
  <si>
    <t>Приходи от такси и комисиони</t>
  </si>
  <si>
    <t>параграф 20, буква в) от МСФО 7</t>
  </si>
  <si>
    <t>210</t>
  </si>
  <si>
    <t>(Разходи за такси и комисиони)</t>
  </si>
  <si>
    <t>220</t>
  </si>
  <si>
    <t>МСФО 9.4.12A; МСФО 9.5.7.10-11</t>
  </si>
  <si>
    <t>параграф 20, буква а), подточка v) от МСФО 7; МСФО 9.4.1.2; МСФО 9.5.7.2</t>
  </si>
  <si>
    <t>260</t>
  </si>
  <si>
    <t>параграф 20, буква a), подточка v) от МСФО 7; МСФО 9.5.7.2</t>
  </si>
  <si>
    <t>270</t>
  </si>
  <si>
    <t>280</t>
  </si>
  <si>
    <t>16, 45</t>
  </si>
  <si>
    <t>параграфи 28 и 52, буква а) от МСС 21</t>
  </si>
  <si>
    <t>330</t>
  </si>
  <si>
    <t xml:space="preserve">Други оперативни приходи </t>
  </si>
  <si>
    <t>(Други оперативни разходи)</t>
  </si>
  <si>
    <t>360</t>
  </si>
  <si>
    <t>(Административни разходи)</t>
  </si>
  <si>
    <t>370</t>
  </si>
  <si>
    <t>(Разходи за персонал)</t>
  </si>
  <si>
    <t>параграф 7 от МСС 19; параграф 102, НИ 6 от МСС 1</t>
  </si>
  <si>
    <t>380</t>
  </si>
  <si>
    <t>(Други административни разходи)</t>
  </si>
  <si>
    <t>390</t>
  </si>
  <si>
    <t>параграфи 102, 104 от МСС 1</t>
  </si>
  <si>
    <t>400</t>
  </si>
  <si>
    <t>(Имоти, машини и съоръжения)</t>
  </si>
  <si>
    <t>параграф 104 от МСС 1; параграф 73, буква д), буква vii) от МСС 16</t>
  </si>
  <si>
    <t>410</t>
  </si>
  <si>
    <t>(Инвестиционни имоти)</t>
  </si>
  <si>
    <t xml:space="preserve">параграф 104 от МСС 1; параграф 79, буква г), подточка iv) от МСС 40 </t>
  </si>
  <si>
    <t>420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</si>
  <si>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</si>
  <si>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</si>
  <si>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</si>
  <si>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430</t>
  </si>
  <si>
    <t>параграф 59, 84 от МСС 37; параграф 98, букви б), е), ж) от МСС 1</t>
  </si>
  <si>
    <t>(Поети задължения и гаранции)</t>
  </si>
  <si>
    <t>450</t>
  </si>
  <si>
    <t>(Други провизии)</t>
  </si>
  <si>
    <t>460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</si>
  <si>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</si>
  <si>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</si>
  <si>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</si>
  <si>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510</t>
  </si>
  <si>
    <t>параграфи 40-43 от МСС 28</t>
  </si>
  <si>
    <t>520</t>
  </si>
  <si>
    <t>параграф 126, букви а) и б) от МСС 36</t>
  </si>
  <si>
    <t>530</t>
  </si>
  <si>
    <t>параграф 73, буква д), подточки v) и vi) от МСС 16</t>
  </si>
  <si>
    <t>540</t>
  </si>
  <si>
    <t>параграф 79, буква г), подточка v) от МСС 40</t>
  </si>
  <si>
    <t>550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</si>
  <si>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</si>
  <si>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</si>
  <si>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</si>
  <si>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</si>
  <si>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</si>
  <si>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</si>
  <si>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</si>
  <si>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</si>
  <si>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</si>
  <si>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</si>
  <si>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</si>
  <si>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</si>
  <si>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</si>
  <si>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</si>
  <si>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</si>
  <si>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</si>
  <si>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</si>
  <si>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</si>
  <si>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</si>
  <si>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</si>
  <si>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</si>
  <si>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</si>
  <si>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</si>
  <si>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</si>
  <si>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</si>
  <si>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</si>
  <si>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</si>
  <si>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</si>
  <si>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</si>
  <si>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</si>
  <si>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</si>
  <si>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</si>
  <si>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F14:F86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</si>
  <si>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</si>
  <si>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</si>
  <si>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</si>
  <si>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</si>
  <si>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</si>
  <si>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</si>
  <si>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</si>
  <si>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</si>
  <si>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</si>
  <si>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</si>
  <si>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</si>
  <si>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</si>
  <si>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</si>
  <si>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</si>
  <si>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</si>
  <si>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</si>
  <si>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</si>
  <si>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</si>
  <si>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</si>
  <si>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</si>
  <si>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</si>
  <si>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</si>
  <si>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</si>
  <si>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</si>
  <si>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</si>
  <si>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F_13.02</t>
  </si>
  <si>
    <t>F_13.03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</si>
  <si>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</si>
  <si>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</si>
  <si>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</si>
  <si>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</si>
  <si>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</si>
  <si>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</si>
  <si>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</si>
  <si>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</si>
  <si>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</si>
  <si>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</si>
  <si>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</si>
  <si>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</si>
  <si>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</si>
  <si>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F_18.00</t>
  </si>
  <si>
    <t>F_19.00</t>
  </si>
  <si>
    <t>Хил.лв.</t>
  </si>
  <si>
    <t>r010</t>
  </si>
  <si>
    <t>c010</t>
  </si>
  <si>
    <t>r020</t>
  </si>
  <si>
    <t>r030</t>
  </si>
  <si>
    <t>r040</t>
  </si>
  <si>
    <t>r050</t>
  </si>
  <si>
    <t>r060</t>
  </si>
  <si>
    <t>r070</t>
  </si>
  <si>
    <t>r080</t>
  </si>
  <si>
    <t>r090</t>
  </si>
  <si>
    <t>r096</t>
  </si>
  <si>
    <t>r097</t>
  </si>
  <si>
    <t>r098</t>
  </si>
  <si>
    <t>r099</t>
  </si>
  <si>
    <t>r100</t>
  </si>
  <si>
    <t>r120</t>
  </si>
  <si>
    <t>r130</t>
  </si>
  <si>
    <t>r141</t>
  </si>
  <si>
    <t>r142</t>
  </si>
  <si>
    <t>r143</t>
  </si>
  <si>
    <t>r144</t>
  </si>
  <si>
    <t>r181</t>
  </si>
  <si>
    <t>r182</t>
  </si>
  <si>
    <t>r183</t>
  </si>
  <si>
    <t>r240</t>
  </si>
  <si>
    <t>r250</t>
  </si>
  <si>
    <t>r260</t>
  </si>
  <si>
    <t>r270</t>
  </si>
  <si>
    <t>r280</t>
  </si>
  <si>
    <t>r290</t>
  </si>
  <si>
    <t>r300</t>
  </si>
  <si>
    <t>r310</t>
  </si>
  <si>
    <t>r320</t>
  </si>
  <si>
    <t>r330</t>
  </si>
  <si>
    <t>r340</t>
  </si>
  <si>
    <t>r350</t>
  </si>
  <si>
    <t>r360</t>
  </si>
  <si>
    <t>r370</t>
  </si>
  <si>
    <t>r380</t>
  </si>
  <si>
    <t>r110</t>
  </si>
  <si>
    <t>r140</t>
  </si>
  <si>
    <t>r150</t>
  </si>
  <si>
    <t>r160</t>
  </si>
  <si>
    <t>r170</t>
  </si>
  <si>
    <t>r180</t>
  </si>
  <si>
    <t>r190</t>
  </si>
  <si>
    <t>r200</t>
  </si>
  <si>
    <t>r210</t>
  </si>
  <si>
    <t>r220</t>
  </si>
  <si>
    <t>r230</t>
  </si>
  <si>
    <t>r095</t>
  </si>
  <si>
    <t>r122</t>
  </si>
  <si>
    <t>r124</t>
  </si>
  <si>
    <t>r128</t>
  </si>
  <si>
    <t>r155</t>
  </si>
  <si>
    <t>r165</t>
  </si>
  <si>
    <t>r025</t>
  </si>
  <si>
    <t>r041</t>
  </si>
  <si>
    <t>r051</t>
  </si>
  <si>
    <t>r085</t>
  </si>
  <si>
    <t>r145</t>
  </si>
  <si>
    <t>r175</t>
  </si>
  <si>
    <t>r191</t>
  </si>
  <si>
    <t>r192</t>
  </si>
  <si>
    <t>r231</t>
  </si>
  <si>
    <t>r241</t>
  </si>
  <si>
    <t>r287</t>
  </si>
  <si>
    <t>r355</t>
  </si>
  <si>
    <t>r390</t>
  </si>
  <si>
    <t>r400</t>
  </si>
  <si>
    <t>r410</t>
  </si>
  <si>
    <t>r420</t>
  </si>
  <si>
    <t>r425</t>
  </si>
  <si>
    <t>r426</t>
  </si>
  <si>
    <t>r427</t>
  </si>
  <si>
    <t>r430</t>
  </si>
  <si>
    <t>r440</t>
  </si>
  <si>
    <t>r450</t>
  </si>
  <si>
    <t>r460</t>
  </si>
  <si>
    <t>r481</t>
  </si>
  <si>
    <t>r491</t>
  </si>
  <si>
    <t>r510</t>
  </si>
  <si>
    <t>r520</t>
  </si>
  <si>
    <t>r530</t>
  </si>
  <si>
    <t>r540</t>
  </si>
  <si>
    <t>r550</t>
  </si>
  <si>
    <t>r560</t>
  </si>
  <si>
    <t>r570</t>
  </si>
  <si>
    <t>r580</t>
  </si>
  <si>
    <t>r590</t>
  </si>
  <si>
    <t>r600</t>
  </si>
  <si>
    <t>r610</t>
  </si>
  <si>
    <t>r620</t>
  </si>
  <si>
    <t>r630</t>
  </si>
  <si>
    <t>r640</t>
  </si>
  <si>
    <t>r650</t>
  </si>
  <si>
    <t>r660</t>
  </si>
  <si>
    <t>r670</t>
  </si>
  <si>
    <t>r680</t>
  </si>
  <si>
    <t>r690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</si>
  <si>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</si>
  <si>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</si>
  <si>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</si>
  <si>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</si>
  <si>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</si>
  <si>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</si>
  <si>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</si>
  <si>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</si>
  <si>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</si>
  <si>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</si>
  <si>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отписване на финансови активи и пасиви, които не се отчитат по справедлива стойност в печалбата или загубата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</si>
  <si>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</si>
  <si>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</si>
  <si>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</si>
  <si>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</si>
  <si>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</si>
  <si>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 xml:space="preserve">Нетни печалби или (-) загуби от отписване на нефинансови активи 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</si>
  <si>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</si>
  <si>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</si>
  <si>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</si>
  <si>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</si>
  <si>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</si>
  <si>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</si>
  <si>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</si>
  <si>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</si>
  <si>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</si>
  <si>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</si>
  <si>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</si>
  <si>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</si>
  <si>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</si>
  <si>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</si>
  <si>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</si>
  <si>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</si>
  <si>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</si>
  <si>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</si>
  <si>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</si>
  <si>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</si>
  <si>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</si>
  <si>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</si>
  <si>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</si>
  <si>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</si>
  <si>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</si>
  <si>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</si>
  <si>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</si>
  <si>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</si>
  <si>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</si>
  <si>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</si>
  <si>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</si>
  <si>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</si>
  <si>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</si>
  <si>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</si>
  <si>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</si>
  <si>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</si>
  <si>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</si>
  <si>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</si>
  <si>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</si>
  <si>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</si>
  <si>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</si>
  <si>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</si>
  <si>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</si>
  <si>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</si>
  <si>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</si>
  <si>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</si>
  <si>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</si>
  <si>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</si>
  <si>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</si>
  <si>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</si>
  <si>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</si>
  <si>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</si>
  <si>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</si>
  <si>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</si>
  <si>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</si>
  <si>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</si>
  <si>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</si>
  <si>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</si>
  <si>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</si>
  <si>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</si>
  <si>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</si>
  <si>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</si>
  <si>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</si>
  <si>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</si>
  <si>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</si>
  <si>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</si>
  <si>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</si>
  <si>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</si>
  <si>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</si>
  <si>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</si>
  <si>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</si>
  <si>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</si>
  <si>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</si>
  <si>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</si>
  <si>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</si>
  <si>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</si>
  <si>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</si>
  <si>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F 13.02</t>
  </si>
  <si>
    <t>Обезпечения, придобити чрез влизане във владение през отчетния период [държани към отчетната дата]</t>
  </si>
  <si>
    <t>F 13.03</t>
  </si>
  <si>
    <t>Натрупани обезпечения, придобити чрез влизане във владение [материални активи]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</si>
  <si>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</si>
  <si>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</si>
  <si>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</si>
  <si>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</si>
  <si>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</si>
  <si>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</si>
  <si>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</si>
  <si>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</si>
  <si>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</si>
  <si>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</si>
  <si>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</si>
  <si>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</si>
  <si>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</si>
  <si>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</si>
  <si>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</si>
  <si>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</si>
  <si>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</si>
  <si>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</si>
  <si>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</si>
  <si>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</si>
  <si>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</si>
  <si>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</si>
  <si>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</si>
  <si>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</si>
  <si>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</si>
  <si>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Обслужвани и необслужвани експозиции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</si>
  <si>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</si>
  <si>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</si>
  <si>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</si>
  <si>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</si>
  <si>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</si>
  <si>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</si>
  <si>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</si>
  <si>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</si>
  <si>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</si>
  <si>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</si>
  <si>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</si>
  <si>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CECB9790</t>
  </si>
  <si>
    <t>Централна кооперативна банка АД</t>
  </si>
  <si>
    <t>консолидирана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</si>
</sst>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65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i/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b/>
      <u/>
      <sz val="10"/>
      <color theme="0" tint="-0.249977111117893"/>
      <name val="Arial"/>
      <family val="2"/>
      <charset val="204"/>
    </font>
    <font>
      <sz val="8"/>
      <name val="Verdana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0" fillId="7" borderId="1" applyNumberFormat="0" applyAlignment="0" applyProtection="0"/>
    <xf numFmtId="0" fontId="25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0" borderId="3" applyNumberFormat="0" applyFill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7" fillId="21" borderId="2" applyNumberFormat="0" applyAlignment="0" applyProtection="0"/>
    <xf numFmtId="0" fontId="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0" fillId="7" borderId="1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3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4" borderId="0" applyNumberFormat="0" applyBorder="0" applyAlignment="0" applyProtection="0"/>
    <xf numFmtId="0" fontId="32" fillId="20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4" fillId="0" borderId="0" applyNumberFormat="0" applyFill="0" applyBorder="0" applyAlignment="0" applyProtection="0"/>
    <xf numFmtId="165" fontId="4" fillId="0" borderId="0" applyFill="0" applyBorder="0" applyAlignment="0" applyProtection="0"/>
    <xf numFmtId="165" fontId="3" fillId="0" borderId="0" applyFill="0" applyBorder="0" applyAlignment="0" applyProtection="0"/>
    <xf numFmtId="16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8" fillId="26" borderId="0" applyNumberFormat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" fillId="0" borderId="0"/>
    <xf numFmtId="0" fontId="2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4" fillId="0" borderId="0"/>
    <xf numFmtId="0" fontId="38" fillId="0" borderId="0"/>
    <xf numFmtId="0" fontId="3" fillId="0" borderId="0"/>
    <xf numFmtId="0" fontId="1" fillId="0" borderId="0"/>
    <xf numFmtId="0" fontId="45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41" fillId="0" borderId="11" applyNumberFormat="0" applyFill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" borderId="0" applyNumberFormat="0" applyBorder="0" applyAlignment="0" applyProtection="0"/>
    <xf numFmtId="0" fontId="32" fillId="20" borderId="10" applyNumberFormat="0" applyAlignment="0" applyProtection="0"/>
    <xf numFmtId="0" fontId="42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6" fillId="20" borderId="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3" fontId="3" fillId="31" borderId="7" applyFont="0">
      <alignment horizontal="right" vertical="center"/>
      <protection locked="0"/>
    </xf>
    <xf numFmtId="0" fontId="46" fillId="0" borderId="0" applyNumberFormat="0" applyFill="0" applyBorder="0" applyAlignment="0" applyProtection="0"/>
    <xf numFmtId="0" fontId="47" fillId="0" borderId="0"/>
    <xf numFmtId="0" fontId="43" fillId="0" borderId="0"/>
    <xf numFmtId="0" fontId="60" fillId="0" borderId="0"/>
  </cellStyleXfs>
  <cellXfs count="225">
    <xf numFmtId="0" fontId="0" fillId="0" borderId="0" xfId="0"/>
    <xf numFmtId="0" fontId="48" fillId="0" borderId="0" xfId="0" applyFont="1"/>
    <xf numFmtId="0" fontId="48" fillId="0" borderId="0" xfId="0" applyFont="1" applyBorder="1"/>
    <xf numFmtId="0" fontId="51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182" applyFont="1"/>
    <xf numFmtId="0" fontId="51" fillId="0" borderId="0" xfId="0" applyFont="1" applyAlignment="1">
      <alignment vertical="center"/>
    </xf>
    <xf numFmtId="0" fontId="51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1" fillId="0" borderId="17" xfId="0" applyFont="1" applyBorder="1" applyAlignment="1">
      <alignment vertical="center"/>
    </xf>
    <xf numFmtId="0" fontId="48" fillId="0" borderId="17" xfId="0" applyFont="1" applyBorder="1" applyAlignment="1">
      <alignment horizontal="center" vertical="center"/>
    </xf>
    <xf numFmtId="0" fontId="51" fillId="0" borderId="21" xfId="0" applyFont="1" applyBorder="1" applyAlignment="1">
      <alignment vertical="center"/>
    </xf>
    <xf numFmtId="0" fontId="48" fillId="0" borderId="17" xfId="0" applyFont="1" applyBorder="1"/>
    <xf numFmtId="0" fontId="48" fillId="29" borderId="26" xfId="0" applyFont="1" applyFill="1" applyBorder="1" applyAlignment="1">
      <alignment vertical="center"/>
    </xf>
    <xf numFmtId="0" fontId="48" fillId="29" borderId="27" xfId="0" applyFont="1" applyFill="1" applyBorder="1" applyAlignment="1">
      <alignment vertical="center"/>
    </xf>
    <xf numFmtId="0" fontId="48" fillId="0" borderId="21" xfId="0" applyFont="1" applyBorder="1"/>
    <xf numFmtId="0" fontId="51" fillId="0" borderId="0" xfId="0" applyFont="1" applyAlignment="1">
      <alignment horizontal="center"/>
    </xf>
    <xf numFmtId="0" fontId="49" fillId="0" borderId="0" xfId="0" applyFont="1"/>
    <xf numFmtId="0" fontId="48" fillId="0" borderId="21" xfId="0" applyFont="1" applyBorder="1" applyAlignment="1">
      <alignment horizontal="center"/>
    </xf>
    <xf numFmtId="0" fontId="52" fillId="30" borderId="17" xfId="0" applyFont="1" applyFill="1" applyBorder="1" applyAlignment="1">
      <alignment horizontal="left"/>
    </xf>
    <xf numFmtId="0" fontId="48" fillId="28" borderId="17" xfId="0" applyFont="1" applyFill="1" applyBorder="1" applyAlignment="1">
      <alignment horizontal="left"/>
    </xf>
    <xf numFmtId="14" fontId="52" fillId="30" borderId="17" xfId="0" applyNumberFormat="1" applyFont="1" applyFill="1" applyBorder="1" applyAlignment="1">
      <alignment horizontal="left"/>
    </xf>
    <xf numFmtId="49" fontId="48" fillId="28" borderId="0" xfId="201" applyNumberFormat="1" applyFont="1" applyFill="1" applyBorder="1" applyAlignment="1">
      <alignment horizontal="center" vertical="center"/>
    </xf>
    <xf numFmtId="49" fontId="52" fillId="30" borderId="17" xfId="0" applyNumberFormat="1" applyFont="1" applyFill="1" applyBorder="1" applyAlignment="1">
      <alignment horizontal="left"/>
    </xf>
    <xf numFmtId="0" fontId="48" fillId="28" borderId="29" xfId="219" applyFont="1" applyFill="1" applyBorder="1" applyAlignment="1">
      <alignment horizontal="left" vertical="top"/>
    </xf>
    <xf numFmtId="0" fontId="50" fillId="29" borderId="21" xfId="0" applyFont="1" applyFill="1" applyBorder="1" applyAlignment="1">
      <alignment horizontal="left" vertical="center" wrapText="1"/>
    </xf>
    <xf numFmtId="0" fontId="50" fillId="29" borderId="0" xfId="0" applyFont="1" applyFill="1" applyBorder="1" applyAlignment="1">
      <alignment horizontal="left" vertical="center" wrapText="1"/>
    </xf>
    <xf numFmtId="0" fontId="48" fillId="29" borderId="19" xfId="0" applyFont="1" applyFill="1" applyBorder="1" applyAlignment="1">
      <alignment horizontal="center" textRotation="90" wrapText="1"/>
    </xf>
    <xf numFmtId="0" fontId="51" fillId="29" borderId="7" xfId="0" applyFont="1" applyFill="1" applyBorder="1" applyAlignment="1">
      <alignment horizontal="center" vertical="center" wrapText="1"/>
    </xf>
    <xf numFmtId="0" fontId="50" fillId="29" borderId="17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textRotation="90" wrapText="1"/>
    </xf>
    <xf numFmtId="0" fontId="51" fillId="0" borderId="14" xfId="0" applyFont="1" applyFill="1" applyBorder="1" applyAlignment="1">
      <alignment horizontal="left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/>
    </xf>
    <xf numFmtId="0" fontId="48" fillId="28" borderId="19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28" borderId="12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51" fillId="28" borderId="17" xfId="0" applyFont="1" applyFill="1" applyBorder="1" applyAlignment="1">
      <alignment horizontal="left" wrapText="1"/>
    </xf>
    <xf numFmtId="0" fontId="50" fillId="28" borderId="14" xfId="0" applyFont="1" applyFill="1" applyBorder="1" applyAlignment="1">
      <alignment horizontal="left" vertical="center" wrapText="1"/>
    </xf>
    <xf numFmtId="0" fontId="48" fillId="28" borderId="12" xfId="0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50" fillId="0" borderId="12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vertical="center" wrapText="1"/>
    </xf>
    <xf numFmtId="0" fontId="48" fillId="0" borderId="12" xfId="0" applyFont="1" applyFill="1" applyBorder="1" applyAlignment="1">
      <alignment horizontal="left" vertical="center" wrapText="1" indent="1"/>
    </xf>
    <xf numFmtId="0" fontId="48" fillId="0" borderId="13" xfId="0" applyFont="1" applyFill="1" applyBorder="1" applyAlignment="1">
      <alignment horizontal="left" vertical="center" wrapText="1" indent="1"/>
    </xf>
    <xf numFmtId="0" fontId="51" fillId="0" borderId="12" xfId="182" applyFont="1" applyFill="1" applyBorder="1" applyAlignment="1">
      <alignment horizontal="left"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50" fillId="29" borderId="7" xfId="182" applyFont="1" applyFill="1" applyBorder="1" applyAlignment="1">
      <alignment horizontal="center" vertical="center" wrapText="1"/>
    </xf>
    <xf numFmtId="0" fontId="48" fillId="28" borderId="16" xfId="0" applyFont="1" applyFill="1" applyBorder="1" applyAlignment="1">
      <alignment horizontal="center" vertical="center" wrapText="1"/>
    </xf>
    <xf numFmtId="0" fontId="48" fillId="29" borderId="24" xfId="0" quotePrefix="1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28" borderId="15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left" vertical="center" wrapText="1"/>
    </xf>
    <xf numFmtId="0" fontId="51" fillId="0" borderId="13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vertical="center" wrapText="1"/>
    </xf>
    <xf numFmtId="0" fontId="48" fillId="0" borderId="20" xfId="182" applyFont="1" applyFill="1" applyBorder="1" applyAlignment="1">
      <alignment horizontal="left" vertical="center" wrapText="1"/>
    </xf>
    <xf numFmtId="0" fontId="50" fillId="29" borderId="24" xfId="0" applyFont="1" applyFill="1" applyBorder="1" applyAlignment="1">
      <alignment horizontal="left" vertical="center" wrapText="1"/>
    </xf>
    <xf numFmtId="0" fontId="50" fillId="29" borderId="25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vertical="center" textRotation="90" wrapText="1"/>
    </xf>
    <xf numFmtId="0" fontId="51" fillId="0" borderId="14" xfId="0" applyFont="1" applyFill="1" applyBorder="1" applyAlignment="1">
      <alignment vertical="center" wrapText="1"/>
    </xf>
    <xf numFmtId="0" fontId="51" fillId="0" borderId="16" xfId="0" applyFont="1" applyFill="1" applyBorder="1" applyAlignment="1">
      <alignment vertical="center" wrapText="1"/>
    </xf>
    <xf numFmtId="0" fontId="51" fillId="0" borderId="19" xfId="0" applyFont="1" applyFill="1" applyBorder="1" applyAlignment="1">
      <alignment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/>
    </xf>
    <xf numFmtId="0" fontId="51" fillId="29" borderId="18" xfId="0" applyFont="1" applyFill="1" applyBorder="1" applyAlignment="1">
      <alignment horizontal="center" textRotation="90" wrapText="1"/>
    </xf>
    <xf numFmtId="0" fontId="51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textRotation="90" wrapText="1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57" fillId="0" borderId="0" xfId="0" applyFont="1" applyAlignment="1"/>
    <xf numFmtId="0" fontId="56" fillId="0" borderId="0" xfId="0" applyFont="1" applyAlignment="1">
      <alignment vertical="center"/>
    </xf>
    <xf numFmtId="0" fontId="59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Border="1" applyAlignment="1"/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6" fillId="0" borderId="0" xfId="0" applyFont="1" applyAlignment="1">
      <alignment shrinkToFit="1"/>
    </xf>
    <xf numFmtId="0" fontId="48" fillId="28" borderId="0" xfId="219" applyFont="1" applyFill="1" applyAlignment="1">
      <alignment horizontal="left" vertical="top"/>
    </xf>
    <xf numFmtId="0" fontId="50" fillId="29" borderId="7" xfId="182" applyFont="1" applyFill="1" applyBorder="1" applyAlignment="1">
      <alignment vertical="center"/>
    </xf>
    <xf numFmtId="0" fontId="50" fillId="29" borderId="7" xfId="182" applyFont="1" applyFill="1" applyBorder="1"/>
    <xf numFmtId="0" fontId="48" fillId="0" borderId="22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48" fillId="0" borderId="19" xfId="182" applyFont="1" applyBorder="1" applyAlignment="1">
      <alignment horizontal="center" vertical="center"/>
    </xf>
    <xf numFmtId="0" fontId="48" fillId="0" borderId="19" xfId="182" applyFont="1" applyBorder="1" applyAlignment="1">
      <alignment horizontal="left" vertical="center"/>
    </xf>
    <xf numFmtId="0" fontId="50" fillId="0" borderId="20" xfId="182" applyFont="1" applyBorder="1" applyAlignment="1">
      <alignment horizontal="left" vertical="center"/>
    </xf>
    <xf numFmtId="0" fontId="48" fillId="0" borderId="19" xfId="182" applyFont="1" applyFill="1" applyBorder="1" applyAlignment="1">
      <alignment horizontal="center" vertical="center"/>
    </xf>
    <xf numFmtId="0" fontId="48" fillId="0" borderId="19" xfId="182" applyFont="1" applyFill="1" applyBorder="1" applyAlignment="1">
      <alignment horizontal="left" vertical="center" wrapText="1"/>
    </xf>
    <xf numFmtId="0" fontId="48" fillId="0" borderId="20" xfId="182" applyFont="1" applyFill="1" applyBorder="1" applyAlignment="1">
      <alignment horizontal="left" vertical="center"/>
    </xf>
    <xf numFmtId="0" fontId="50" fillId="0" borderId="20" xfId="182" applyFont="1" applyFill="1" applyBorder="1" applyAlignment="1">
      <alignment horizontal="left" vertical="center"/>
    </xf>
    <xf numFmtId="0" fontId="48" fillId="0" borderId="19" xfId="182" applyFont="1" applyFill="1" applyBorder="1" applyAlignment="1">
      <alignment horizontal="left" vertical="center"/>
    </xf>
    <xf numFmtId="0" fontId="48" fillId="0" borderId="20" xfId="182" applyFont="1" applyBorder="1" applyAlignment="1">
      <alignment horizontal="left" vertical="center"/>
    </xf>
    <xf numFmtId="0" fontId="48" fillId="0" borderId="0" xfId="182" applyFont="1" applyBorder="1" applyAlignment="1">
      <alignment horizontal="left" vertical="center"/>
    </xf>
    <xf numFmtId="0" fontId="48" fillId="0" borderId="19" xfId="182" applyFont="1" applyBorder="1" applyAlignment="1">
      <alignment horizontal="left" vertical="center" wrapText="1"/>
    </xf>
    <xf numFmtId="0" fontId="48" fillId="29" borderId="7" xfId="182" applyFont="1" applyFill="1" applyBorder="1" applyAlignment="1">
      <alignment horizontal="center" vertical="center"/>
    </xf>
    <xf numFmtId="0" fontId="50" fillId="0" borderId="0" xfId="182" applyFont="1" applyBorder="1" applyAlignment="1">
      <alignment horizontal="left" vertical="center"/>
    </xf>
    <xf numFmtId="0" fontId="51" fillId="28" borderId="17" xfId="0" applyFont="1" applyFill="1" applyBorder="1" applyAlignment="1">
      <alignment horizontal="left"/>
    </xf>
    <xf numFmtId="0" fontId="48" fillId="0" borderId="0" xfId="0" applyFont="1" applyAlignment="1"/>
    <xf numFmtId="0" fontId="50" fillId="0" borderId="0" xfId="0" applyFont="1" applyAlignment="1">
      <alignment horizontal="left" vertical="top"/>
    </xf>
    <xf numFmtId="0" fontId="48" fillId="29" borderId="26" xfId="0" applyFont="1" applyFill="1" applyBorder="1" applyAlignment="1">
      <alignment horizontal="center" vertical="center"/>
    </xf>
    <xf numFmtId="0" fontId="48" fillId="29" borderId="28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3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19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48" fillId="0" borderId="18" xfId="182" applyFont="1" applyFill="1" applyBorder="1" applyAlignment="1">
      <alignment horizontal="center" vertical="center"/>
    </xf>
    <xf numFmtId="0" fontId="50" fillId="0" borderId="25" xfId="182" applyFont="1" applyFill="1" applyBorder="1" applyAlignment="1">
      <alignment horizontal="left" vertical="center"/>
    </xf>
    <xf numFmtId="0" fontId="50" fillId="29" borderId="7" xfId="239" applyFont="1" applyFill="1" applyBorder="1" applyAlignment="1">
      <alignment horizontal="center" vertical="center" wrapText="1"/>
    </xf>
    <xf numFmtId="0" fontId="51" fillId="28" borderId="17" xfId="0" applyFont="1" applyFill="1" applyBorder="1" applyAlignment="1">
      <alignment wrapText="1"/>
    </xf>
    <xf numFmtId="0" fontId="48" fillId="28" borderId="29" xfId="219" applyFont="1" applyFill="1" applyBorder="1" applyAlignment="1">
      <alignment horizontal="left" vertical="top" wrapText="1"/>
    </xf>
    <xf numFmtId="0" fontId="51" fillId="28" borderId="17" xfId="0" applyFont="1" applyFill="1" applyBorder="1" applyAlignment="1">
      <alignment horizontal="right" wrapText="1"/>
    </xf>
    <xf numFmtId="0" fontId="48" fillId="0" borderId="0" xfId="182" applyFont="1" applyBorder="1" applyAlignment="1">
      <alignment horizontal="center" vertical="center"/>
    </xf>
    <xf numFmtId="0" fontId="50" fillId="0" borderId="0" xfId="182" applyFont="1" applyBorder="1" applyAlignment="1">
      <alignment horizontal="center" vertical="center"/>
    </xf>
    <xf numFmtId="0" fontId="48" fillId="0" borderId="24" xfId="182" applyFont="1" applyBorder="1" applyAlignment="1">
      <alignment horizontal="left" vertical="center"/>
    </xf>
    <xf numFmtId="0" fontId="48" fillId="29" borderId="7" xfId="0" quotePrefix="1" applyFont="1" applyFill="1" applyBorder="1" applyAlignment="1">
      <alignment horizontal="center" vertical="center" wrapText="1"/>
    </xf>
    <xf numFmtId="0" fontId="48" fillId="29" borderId="7" xfId="0" applyFont="1" applyFill="1" applyBorder="1" applyAlignment="1">
      <alignment horizontal="center" vertical="center" wrapText="1"/>
    </xf>
    <xf numFmtId="0" fontId="48" fillId="29" borderId="13" xfId="0" quotePrefix="1" applyFont="1" applyFill="1" applyBorder="1" applyAlignment="1">
      <alignment horizontal="center" vertical="center" wrapText="1"/>
    </xf>
    <xf numFmtId="0" fontId="48" fillId="29" borderId="12" xfId="0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vertical="center" wrapText="1"/>
    </xf>
    <xf numFmtId="0" fontId="48" fillId="28" borderId="12" xfId="0" applyFont="1" applyFill="1" applyBorder="1" applyAlignment="1">
      <alignment horizontal="left" vertical="center" wrapText="1" indent="1"/>
    </xf>
    <xf numFmtId="0" fontId="48" fillId="29" borderId="19" xfId="0" applyFont="1" applyFill="1" applyBorder="1" applyAlignment="1">
      <alignment horizontal="center" vertical="center" wrapText="1"/>
    </xf>
    <xf numFmtId="0" fontId="48" fillId="29" borderId="16" xfId="0" applyFont="1" applyFill="1" applyBorder="1" applyAlignment="1">
      <alignment horizontal="center" vertical="center" wrapText="1"/>
    </xf>
    <xf numFmtId="0" fontId="48" fillId="29" borderId="13" xfId="0" applyFont="1" applyFill="1" applyBorder="1" applyAlignment="1">
      <alignment horizontal="center" vertical="center" wrapText="1"/>
    </xf>
    <xf numFmtId="0" fontId="48" fillId="29" borderId="15" xfId="0" applyFont="1" applyFill="1" applyBorder="1" applyAlignment="1">
      <alignment horizontal="center" vertical="center" wrapText="1"/>
    </xf>
    <xf numFmtId="0" fontId="48" fillId="29" borderId="14" xfId="0" applyFont="1" applyFill="1" applyBorder="1" applyAlignment="1">
      <alignment horizontal="center" vertical="center" wrapText="1"/>
    </xf>
    <xf numFmtId="0" fontId="48" fillId="29" borderId="12" xfId="0" quotePrefix="1" applyFont="1" applyFill="1" applyBorder="1" applyAlignment="1">
      <alignment horizontal="center" vertical="center" wrapText="1"/>
    </xf>
    <xf numFmtId="0" fontId="50" fillId="28" borderId="16" xfId="0" applyFont="1" applyFill="1" applyBorder="1" applyAlignment="1">
      <alignment horizontal="left" vertical="center" wrapText="1"/>
    </xf>
    <xf numFmtId="0" fontId="50" fillId="29" borderId="22" xfId="0" applyFont="1" applyFill="1" applyBorder="1" applyAlignment="1">
      <alignment horizontal="center" vertical="center" wrapText="1"/>
    </xf>
    <xf numFmtId="0" fontId="50" fillId="29" borderId="23" xfId="0" applyFont="1" applyFill="1" applyBorder="1" applyAlignment="1">
      <alignment horizontal="center" vertical="center" wrapText="1"/>
    </xf>
    <xf numFmtId="0" fontId="48" fillId="0" borderId="12" xfId="0" applyFont="1" applyBorder="1" applyAlignment="1">
      <alignment horizontal="left" vertical="center" wrapText="1" indent="1"/>
    </xf>
    <xf numFmtId="0" fontId="50" fillId="0" borderId="12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  <xf numFmtId="0" fontId="51" fillId="28" borderId="12" xfId="0" applyFont="1" applyFill="1" applyBorder="1" applyAlignment="1">
      <alignment horizontal="left" vertical="center" wrapText="1" indent="2"/>
    </xf>
    <xf numFmtId="0" fontId="50" fillId="0" borderId="12" xfId="0" applyFont="1" applyFill="1" applyBorder="1" applyAlignment="1">
      <alignment vertical="center" wrapText="1"/>
    </xf>
    <xf numFmtId="0" fontId="50" fillId="0" borderId="7" xfId="0" applyFont="1" applyFill="1" applyBorder="1" applyAlignment="1">
      <alignment vertical="center" wrapText="1"/>
    </xf>
    <xf numFmtId="0" fontId="51" fillId="0" borderId="12" xfId="0" applyFont="1" applyFill="1" applyBorder="1" applyAlignment="1">
      <alignment horizontal="left" vertical="center" wrapText="1" indent="2"/>
    </xf>
    <xf numFmtId="0" fontId="50" fillId="0" borderId="14" xfId="0" applyFont="1" applyFill="1" applyBorder="1" applyAlignment="1">
      <alignment horizontal="justify" vertical="center" wrapText="1"/>
    </xf>
    <xf numFmtId="0" fontId="50" fillId="0" borderId="12" xfId="0" applyFont="1" applyFill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justify" vertical="center" wrapText="1"/>
    </xf>
    <xf numFmtId="0" fontId="50" fillId="0" borderId="13" xfId="0" applyFont="1" applyFill="1" applyBorder="1" applyAlignment="1">
      <alignment horizontal="justify" vertical="center" wrapText="1"/>
    </xf>
    <xf numFmtId="0" fontId="50" fillId="0" borderId="7" xfId="0" applyFont="1" applyFill="1" applyBorder="1" applyAlignment="1">
      <alignment horizontal="justify" vertical="center" wrapText="1"/>
    </xf>
    <xf numFmtId="0" fontId="50" fillId="0" borderId="16" xfId="0" applyFont="1" applyFill="1" applyBorder="1" applyAlignment="1">
      <alignment horizontal="justify" vertical="center" wrapText="1"/>
    </xf>
    <xf numFmtId="0" fontId="50" fillId="0" borderId="15" xfId="0" applyFont="1" applyFill="1" applyBorder="1" applyAlignment="1">
      <alignment vertical="center" wrapText="1"/>
    </xf>
    <xf numFmtId="0" fontId="48" fillId="28" borderId="15" xfId="0" applyFont="1" applyFill="1" applyBorder="1" applyAlignment="1">
      <alignment horizontal="left" vertical="center" wrapText="1"/>
    </xf>
    <xf numFmtId="1" fontId="48" fillId="29" borderId="12" xfId="0" applyNumberFormat="1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 indent="4"/>
    </xf>
    <xf numFmtId="0" fontId="48" fillId="0" borderId="15" xfId="0" applyFont="1" applyBorder="1" applyAlignment="1">
      <alignment horizontal="left" vertical="center" wrapText="1" indent="1"/>
    </xf>
    <xf numFmtId="0" fontId="50" fillId="0" borderId="0" xfId="0" applyFont="1" applyAlignment="1">
      <alignment horizontal="justify"/>
    </xf>
    <xf numFmtId="0" fontId="48" fillId="0" borderId="13" xfId="0" applyFont="1" applyBorder="1" applyAlignment="1">
      <alignment horizontal="left" vertical="center" wrapText="1" indent="1"/>
    </xf>
    <xf numFmtId="0" fontId="50" fillId="28" borderId="13" xfId="0" applyFont="1" applyFill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48" fillId="28" borderId="13" xfId="0" applyFont="1" applyFill="1" applyBorder="1" applyAlignment="1">
      <alignment horizontal="left" vertical="center" wrapText="1" indent="1"/>
    </xf>
    <xf numFmtId="0" fontId="62" fillId="27" borderId="0" xfId="141" applyFont="1" applyFill="1" applyBorder="1" applyAlignment="1"/>
    <xf numFmtId="0" fontId="61" fillId="0" borderId="0" xfId="182" applyFont="1" applyBorder="1" applyAlignment="1">
      <alignment horizontal="left" vertical="center"/>
    </xf>
    <xf numFmtId="0" fontId="61" fillId="0" borderId="0" xfId="0" applyFont="1" applyAlignment="1">
      <alignment shrinkToFit="1"/>
    </xf>
    <xf numFmtId="0" fontId="61" fillId="0" borderId="0" xfId="0" applyFont="1"/>
    <xf numFmtId="0" fontId="63" fillId="0" borderId="0" xfId="0" applyFont="1"/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3" fontId="48" fillId="0" borderId="16" xfId="0" applyNumberFormat="1" applyFont="1" applyFill="1" applyBorder="1" applyAlignment="1"/>
    <xf numFmtId="3" fontId="48" fillId="0" borderId="12" xfId="0" applyNumberFormat="1" applyFont="1" applyFill="1" applyBorder="1" applyAlignment="1"/>
    <xf numFmtId="3" fontId="48" fillId="28" borderId="12" xfId="0" applyNumberFormat="1" applyFont="1" applyFill="1" applyBorder="1" applyAlignment="1"/>
    <xf numFmtId="3" fontId="50" fillId="0" borderId="16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0" fillId="0" borderId="7" xfId="0" applyNumberFormat="1" applyFont="1" applyFill="1" applyBorder="1" applyAlignment="1"/>
    <xf numFmtId="3" fontId="48" fillId="0" borderId="13" xfId="0" applyNumberFormat="1" applyFont="1" applyFill="1" applyBorder="1" applyAlignment="1"/>
    <xf numFmtId="0" fontId="61" fillId="0" borderId="0" xfId="0" applyFont="1" applyAlignment="1"/>
    <xf numFmtId="3" fontId="48" fillId="0" borderId="15" xfId="0" applyNumberFormat="1" applyFont="1" applyFill="1" applyBorder="1" applyAlignment="1"/>
    <xf numFmtId="0" fontId="63" fillId="0" borderId="0" xfId="0" applyFont="1" applyBorder="1" applyAlignment="1">
      <alignment vertical="center"/>
    </xf>
    <xf numFmtId="0" fontId="52" fillId="29" borderId="22" xfId="0" applyFont="1" applyFill="1" applyBorder="1" applyAlignment="1">
      <alignment horizontal="center" wrapText="1"/>
    </xf>
    <xf numFmtId="3" fontId="48" fillId="28" borderId="15" xfId="0" applyNumberFormat="1" applyFont="1" applyFill="1" applyBorder="1" applyAlignment="1"/>
    <xf numFmtId="3" fontId="50" fillId="0" borderId="14" xfId="0" applyNumberFormat="1" applyFont="1" applyFill="1" applyBorder="1" applyAlignment="1"/>
    <xf numFmtId="3" fontId="50" fillId="28" borderId="15" xfId="0" applyNumberFormat="1" applyFont="1" applyFill="1" applyBorder="1" applyAlignment="1"/>
    <xf numFmtId="0" fontId="48" fillId="27" borderId="0" xfId="180" applyFont="1" applyFill="1" applyBorder="1" applyAlignment="1">
      <alignment vertical="center"/>
    </xf>
    <xf numFmtId="3" fontId="48" fillId="0" borderId="0" xfId="0" applyNumberFormat="1" applyFont="1"/>
    <xf numFmtId="3" fontId="48" fillId="0" borderId="0" xfId="0" applyNumberFormat="1" applyFont="1" applyAlignment="1">
      <alignment vertical="center"/>
    </xf>
    <xf numFmtId="3" fontId="64" fillId="0" borderId="0" xfId="0" applyNumberFormat="1" applyFont="1"/>
    <xf numFmtId="3" fontId="64" fillId="0" borderId="0" xfId="0" applyNumberFormat="1" applyFont="1" applyAlignment="1">
      <alignment vertical="center"/>
    </xf>
    <xf numFmtId="0" fontId="50" fillId="29" borderId="8" xfId="182" applyFont="1" applyFill="1" applyBorder="1" applyAlignment="1">
      <alignment horizontal="center" vertical="center"/>
    </xf>
    <xf numFmtId="0" fontId="50" fillId="29" borderId="29" xfId="182" applyFont="1" applyFill="1" applyBorder="1" applyAlignment="1">
      <alignment horizontal="center" vertical="center"/>
    </xf>
    <xf numFmtId="0" fontId="50" fillId="29" borderId="23" xfId="182" applyFont="1" applyFill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48" fillId="0" borderId="0" xfId="0" applyFont="1" applyAlignment="1"/>
    <xf numFmtId="0" fontId="50" fillId="0" borderId="0" xfId="0" applyFont="1" applyAlignment="1">
      <alignment horizontal="left" vertical="top"/>
    </xf>
    <xf numFmtId="0" fontId="48" fillId="29" borderId="24" xfId="0" applyFont="1" applyFill="1" applyBorder="1" applyAlignment="1">
      <alignment horizontal="center" vertical="center"/>
    </xf>
    <xf numFmtId="0" fontId="48" fillId="29" borderId="20" xfId="0" applyFont="1" applyFill="1" applyBorder="1" applyAlignment="1">
      <alignment horizontal="center" vertical="center"/>
    </xf>
    <xf numFmtId="0" fontId="48" fillId="29" borderId="25" xfId="0" applyFont="1" applyFill="1" applyBorder="1" applyAlignment="1">
      <alignment horizontal="center" vertical="center"/>
    </xf>
    <xf numFmtId="0" fontId="48" fillId="29" borderId="26" xfId="0" applyFont="1" applyFill="1" applyBorder="1" applyAlignment="1">
      <alignment horizontal="center" vertical="center"/>
    </xf>
    <xf numFmtId="0" fontId="48" fillId="29" borderId="28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3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</cellXfs>
  <cellStyles count="240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9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_~0149226" xfId="188" xr:uid="{00000000-0005-0000-0000-0000BD000000}"/>
    <cellStyle name="Normal 3" xfId="189" xr:uid="{00000000-0005-0000-0000-0000C0000000}"/>
    <cellStyle name="Normal 3 2" xfId="190" xr:uid="{00000000-0005-0000-0000-0000C1000000}"/>
    <cellStyle name="Normal 3 2 2" xfId="238" xr:uid="{00000000-0005-0000-0000-0000C2000000}"/>
    <cellStyle name="Normal 3 3" xfId="191" xr:uid="{00000000-0005-0000-0000-0000C3000000}"/>
    <cellStyle name="Normal 3 4" xfId="192" xr:uid="{00000000-0005-0000-0000-0000C4000000}"/>
    <cellStyle name="Normal 3_~1520012" xfId="193" xr:uid="{00000000-0005-0000-0000-0000C5000000}"/>
    <cellStyle name="Normal 4" xfId="194" xr:uid="{00000000-0005-0000-0000-0000C6000000}"/>
    <cellStyle name="Normal 4 2" xfId="237" xr:uid="{00000000-0005-0000-0000-0000C7000000}"/>
    <cellStyle name="Normal 5" xfId="195" xr:uid="{00000000-0005-0000-0000-0000C8000000}"/>
    <cellStyle name="Normal 5 2" xfId="196" xr:uid="{00000000-0005-0000-0000-0000C9000000}"/>
    <cellStyle name="Normal 5_20130128_ITS on reporting_Annex I_CA" xfId="197" xr:uid="{00000000-0005-0000-0000-0000CA000000}"/>
    <cellStyle name="Normal 6" xfId="198" xr:uid="{00000000-0005-0000-0000-0000CB000000}"/>
    <cellStyle name="Normal 7" xfId="199" xr:uid="{00000000-0005-0000-0000-0000CC000000}"/>
    <cellStyle name="Normal 7 2" xfId="200" xr:uid="{00000000-0005-0000-0000-0000CD000000}"/>
    <cellStyle name="Normal 8" xfId="201" xr:uid="{00000000-0005-0000-0000-0000CE000000}"/>
    <cellStyle name="Normal 8 2" xfId="234" xr:uid="{00000000-0005-0000-0000-0000CF000000}"/>
    <cellStyle name="Normale_2011 04 14 Templates for stress test_bcl" xfId="202" xr:uid="{00000000-0005-0000-0000-0000D1000000}"/>
    <cellStyle name="Notas" xfId="203" xr:uid="{00000000-0005-0000-0000-0000D2000000}"/>
    <cellStyle name="Note" xfId="204" xr:uid="{00000000-0005-0000-0000-0000D3000000}"/>
    <cellStyle name="Note 2" xfId="205" xr:uid="{00000000-0005-0000-0000-0000D4000000}"/>
    <cellStyle name="optionalExposure" xfId="235" xr:uid="{00000000-0005-0000-0000-0000D5000000}"/>
    <cellStyle name="Összesen" xfId="206" xr:uid="{00000000-0005-0000-0000-0000D6000000}"/>
    <cellStyle name="Output" xfId="207" xr:uid="{00000000-0005-0000-0000-0000D7000000}"/>
    <cellStyle name="Output 2" xfId="208" xr:uid="{00000000-0005-0000-0000-0000D8000000}"/>
    <cellStyle name="Porcentual 2" xfId="209" xr:uid="{00000000-0005-0000-0000-0000D9000000}"/>
    <cellStyle name="Porcentual 2 2" xfId="210" xr:uid="{00000000-0005-0000-0000-0000DA000000}"/>
    <cellStyle name="Prozent 2" xfId="211" xr:uid="{00000000-0005-0000-0000-0000DB000000}"/>
    <cellStyle name="Rossz" xfId="212" xr:uid="{00000000-0005-0000-0000-0000DC000000}"/>
    <cellStyle name="Salida" xfId="213" xr:uid="{00000000-0005-0000-0000-0000DD000000}"/>
    <cellStyle name="Semleges" xfId="214" xr:uid="{00000000-0005-0000-0000-0000DE000000}"/>
    <cellStyle name="showExposure" xfId="215" xr:uid="{00000000-0005-0000-0000-0000DF000000}"/>
    <cellStyle name="Standard 2" xfId="216" xr:uid="{00000000-0005-0000-0000-0000E0000000}"/>
    <cellStyle name="Standard 3" xfId="217" xr:uid="{00000000-0005-0000-0000-0000E1000000}"/>
    <cellStyle name="Standard 3 2" xfId="218" xr:uid="{00000000-0005-0000-0000-0000E2000000}"/>
    <cellStyle name="Standard 4" xfId="219" xr:uid="{00000000-0005-0000-0000-0000E3000000}"/>
    <cellStyle name="Standard_20100129_1559 Jentsch_COREP ON 20100129 COREP preliminary proposal_CR SA" xfId="220" xr:uid="{00000000-0005-0000-0000-0000E4000000}"/>
    <cellStyle name="Számítás" xfId="221" xr:uid="{00000000-0005-0000-0000-0000E5000000}"/>
    <cellStyle name="Texto de advertencia" xfId="222" xr:uid="{00000000-0005-0000-0000-0000E6000000}"/>
    <cellStyle name="Texto explicativo" xfId="223" xr:uid="{00000000-0005-0000-0000-0000E7000000}"/>
    <cellStyle name="Title" xfId="224" xr:uid="{00000000-0005-0000-0000-0000E8000000}"/>
    <cellStyle name="Title 2" xfId="225" xr:uid="{00000000-0005-0000-0000-0000E9000000}"/>
    <cellStyle name="Titolo" xfId="236" xr:uid="{00000000-0005-0000-0000-0000EA000000}"/>
    <cellStyle name="Título" xfId="226" xr:uid="{00000000-0005-0000-0000-0000EB000000}"/>
    <cellStyle name="Título 1" xfId="227" xr:uid="{00000000-0005-0000-0000-0000EC000000}"/>
    <cellStyle name="Título 2" xfId="228" xr:uid="{00000000-0005-0000-0000-0000ED000000}"/>
    <cellStyle name="Título 3" xfId="229" xr:uid="{00000000-0005-0000-0000-0000EE000000}"/>
    <cellStyle name="Título_20091015 DE_Proposed amendments to CR SEC_MKR" xfId="230" xr:uid="{00000000-0005-0000-0000-0000EF000000}"/>
    <cellStyle name="Total 2" xfId="231" xr:uid="{00000000-0005-0000-0000-0000F0000000}"/>
    <cellStyle name="Warning Text" xfId="232" xr:uid="{00000000-0005-0000-0000-0000F1000000}"/>
    <cellStyle name="Warning Text 2" xfId="233" xr:uid="{00000000-0005-0000-0000-0000F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6"/>
  <sheetViews>
    <sheetView tabSelected="1" workbookViewId="0">
      <selection activeCell="C5" sqref="C5"/>
    </sheetView>
  </sheetViews>
  <sheetFormatPr defaultColWidth="5.109375" defaultRowHeight="18" customHeight="1"/>
  <cols>
    <col min="1" max="1" width="1.44140625" style="113" customWidth="1"/>
    <col min="2" max="2" width="23.5546875" style="113" customWidth="1"/>
    <col min="3" max="3" width="14.88671875" style="137" bestFit="1" customWidth="1"/>
    <col min="4" max="4" width="132" style="113" customWidth="1"/>
    <col min="5" max="5" width="11.6640625" style="113" customWidth="1"/>
    <col min="6" max="16384" width="5.109375" style="113"/>
  </cols>
  <sheetData>
    <row r="1" spans="2:5" s="179" customFormat="1" ht="13.2">
      <c r="B1" s="202" t="s">
        <v>75</v>
      </c>
      <c r="C1" s="178"/>
      <c r="D1" s="178"/>
    </row>
    <row r="2" spans="2:5" ht="13.2">
      <c r="B2" s="134" t="s">
        <v>70</v>
      </c>
      <c r="C2" s="21" t="s">
        <v>618</v>
      </c>
      <c r="D2" s="22" t="s">
        <v>619</v>
      </c>
    </row>
    <row r="3" spans="2:5" ht="13.2">
      <c r="B3" s="134" t="s">
        <v>71</v>
      </c>
      <c r="C3" s="23">
        <v>43921</v>
      </c>
      <c r="D3" s="24"/>
    </row>
    <row r="4" spans="2:5" ht="13.2">
      <c r="B4" s="134" t="s">
        <v>72</v>
      </c>
      <c r="C4" s="25" t="s">
        <v>620</v>
      </c>
      <c r="D4" s="24"/>
    </row>
    <row r="5" spans="2:5" ht="13.2">
      <c r="B5" s="135" t="s">
        <v>73</v>
      </c>
      <c r="C5" s="26" t="s">
        <v>74</v>
      </c>
      <c r="D5" s="99"/>
    </row>
    <row r="6" spans="2:5" ht="6.75" customHeight="1"/>
    <row r="7" spans="2:5" s="116" customFormat="1" ht="17.25" customHeight="1">
      <c r="B7" s="116" t="s">
        <v>611</v>
      </c>
      <c r="C7" s="138"/>
    </row>
    <row r="8" spans="2:5" ht="6.75" customHeight="1"/>
    <row r="9" spans="2:5" ht="18" customHeight="1">
      <c r="B9" s="207" t="s">
        <v>515</v>
      </c>
      <c r="C9" s="208"/>
      <c r="D9" s="209"/>
      <c r="E9" s="139"/>
    </row>
    <row r="10" spans="2:5" ht="40.5" customHeight="1">
      <c r="B10" s="60" t="s">
        <v>516</v>
      </c>
      <c r="C10" s="60" t="s">
        <v>517</v>
      </c>
      <c r="D10" s="100" t="s">
        <v>518</v>
      </c>
      <c r="E10" s="133" t="s">
        <v>610</v>
      </c>
    </row>
    <row r="11" spans="2:5" ht="13.2">
      <c r="B11" s="115"/>
      <c r="C11" s="115"/>
      <c r="D11" s="101" t="s">
        <v>519</v>
      </c>
      <c r="E11" s="115"/>
    </row>
    <row r="12" spans="2:5" ht="13.2">
      <c r="B12" s="102"/>
      <c r="C12" s="102"/>
      <c r="D12" s="103" t="s">
        <v>520</v>
      </c>
      <c r="E12" s="102"/>
    </row>
    <row r="13" spans="2:5" ht="13.2">
      <c r="B13" s="104" t="s">
        <v>521</v>
      </c>
      <c r="C13" s="104" t="s">
        <v>522</v>
      </c>
      <c r="D13" s="105" t="s">
        <v>523</v>
      </c>
      <c r="E13" s="104" t="s">
        <v>340</v>
      </c>
    </row>
    <row r="14" spans="2:5" ht="13.2">
      <c r="B14" s="104" t="s">
        <v>524</v>
      </c>
      <c r="C14" s="104" t="s">
        <v>525</v>
      </c>
      <c r="D14" s="105" t="s">
        <v>526</v>
      </c>
      <c r="E14" s="104" t="s">
        <v>341</v>
      </c>
    </row>
    <row r="15" spans="2:5" ht="13.2">
      <c r="B15" s="104" t="s">
        <v>527</v>
      </c>
      <c r="C15" s="104" t="s">
        <v>528</v>
      </c>
      <c r="D15" s="105" t="s">
        <v>0</v>
      </c>
      <c r="E15" s="104" t="s">
        <v>342</v>
      </c>
    </row>
    <row r="16" spans="2:5" ht="13.2">
      <c r="B16" s="104">
        <v>2</v>
      </c>
      <c r="C16" s="104" t="s">
        <v>529</v>
      </c>
      <c r="D16" s="103" t="s">
        <v>530</v>
      </c>
      <c r="E16" s="104" t="s">
        <v>343</v>
      </c>
    </row>
    <row r="17" spans="2:5" ht="13.2">
      <c r="B17" s="104">
        <v>3</v>
      </c>
      <c r="C17" s="104" t="s">
        <v>531</v>
      </c>
      <c r="D17" s="106" t="s">
        <v>532</v>
      </c>
      <c r="E17" s="104" t="s">
        <v>344</v>
      </c>
    </row>
    <row r="18" spans="2:5" ht="13.2">
      <c r="B18" s="104"/>
      <c r="C18" s="104"/>
      <c r="D18" s="103" t="s">
        <v>533</v>
      </c>
      <c r="E18" s="104"/>
    </row>
    <row r="19" spans="2:5" ht="13.2">
      <c r="B19" s="104">
        <v>4.0999999999999996</v>
      </c>
      <c r="C19" s="104" t="s">
        <v>534</v>
      </c>
      <c r="D19" s="105" t="s">
        <v>535</v>
      </c>
      <c r="E19" s="104" t="s">
        <v>345</v>
      </c>
    </row>
    <row r="20" spans="2:5" ht="26.4">
      <c r="B20" s="107" t="s">
        <v>536</v>
      </c>
      <c r="C20" s="107" t="s">
        <v>537</v>
      </c>
      <c r="D20" s="108" t="s">
        <v>538</v>
      </c>
      <c r="E20" s="107" t="s">
        <v>346</v>
      </c>
    </row>
    <row r="21" spans="2:5" ht="26.4">
      <c r="B21" s="107" t="s">
        <v>539</v>
      </c>
      <c r="C21" s="107" t="s">
        <v>540</v>
      </c>
      <c r="D21" s="108" t="s">
        <v>541</v>
      </c>
      <c r="E21" s="107" t="s">
        <v>347</v>
      </c>
    </row>
    <row r="22" spans="2:5" ht="26.4">
      <c r="B22" s="107" t="s">
        <v>542</v>
      </c>
      <c r="C22" s="107" t="s">
        <v>543</v>
      </c>
      <c r="D22" s="108" t="s">
        <v>544</v>
      </c>
      <c r="E22" s="107" t="s">
        <v>348</v>
      </c>
    </row>
    <row r="23" spans="2:5" ht="13.2">
      <c r="B23" s="107" t="s">
        <v>545</v>
      </c>
      <c r="C23" s="107" t="s">
        <v>546</v>
      </c>
      <c r="D23" s="108" t="s">
        <v>547</v>
      </c>
      <c r="E23" s="107" t="s">
        <v>349</v>
      </c>
    </row>
    <row r="24" spans="2:5" ht="13.2">
      <c r="B24" s="104">
        <v>4.5</v>
      </c>
      <c r="C24" s="104" t="s">
        <v>548</v>
      </c>
      <c r="D24" s="109" t="s">
        <v>549</v>
      </c>
      <c r="E24" s="104" t="s">
        <v>350</v>
      </c>
    </row>
    <row r="25" spans="2:5" ht="13.2">
      <c r="B25" s="104"/>
      <c r="C25" s="104"/>
      <c r="D25" s="110" t="s">
        <v>1</v>
      </c>
      <c r="E25" s="104"/>
    </row>
    <row r="26" spans="2:5" ht="13.2">
      <c r="B26" s="107">
        <v>5.0999999999999996</v>
      </c>
      <c r="C26" s="107" t="s">
        <v>550</v>
      </c>
      <c r="D26" s="109" t="s">
        <v>4</v>
      </c>
      <c r="E26" s="107" t="s">
        <v>351</v>
      </c>
    </row>
    <row r="27" spans="2:5" ht="13.2">
      <c r="B27" s="107"/>
      <c r="C27" s="107"/>
      <c r="D27" s="110" t="s">
        <v>2</v>
      </c>
      <c r="E27" s="107"/>
    </row>
    <row r="28" spans="2:5" ht="13.2">
      <c r="B28" s="107">
        <v>6.1</v>
      </c>
      <c r="C28" s="107" t="s">
        <v>551</v>
      </c>
      <c r="D28" s="111" t="s">
        <v>3</v>
      </c>
      <c r="E28" s="107" t="s">
        <v>352</v>
      </c>
    </row>
    <row r="29" spans="2:5" ht="13.2">
      <c r="B29" s="104"/>
      <c r="C29" s="104" t="s">
        <v>552</v>
      </c>
      <c r="D29" s="103" t="s">
        <v>553</v>
      </c>
      <c r="E29" s="104" t="s">
        <v>609</v>
      </c>
    </row>
    <row r="30" spans="2:5" ht="13.2">
      <c r="B30" s="104">
        <v>7.1</v>
      </c>
      <c r="C30" s="107" t="s">
        <v>554</v>
      </c>
      <c r="D30" s="111" t="s">
        <v>555</v>
      </c>
      <c r="E30" s="107" t="s">
        <v>353</v>
      </c>
    </row>
    <row r="31" spans="2:5" s="116" customFormat="1" ht="13.2">
      <c r="B31" s="104"/>
      <c r="C31" s="104"/>
      <c r="D31" s="103" t="s">
        <v>556</v>
      </c>
      <c r="E31" s="104"/>
    </row>
    <row r="32" spans="2:5" s="116" customFormat="1" ht="13.2">
      <c r="B32" s="104">
        <v>8.1</v>
      </c>
      <c r="C32" s="104" t="s">
        <v>557</v>
      </c>
      <c r="D32" s="105" t="s">
        <v>558</v>
      </c>
      <c r="E32" s="104" t="s">
        <v>354</v>
      </c>
    </row>
    <row r="33" spans="2:5" s="116" customFormat="1" ht="13.2">
      <c r="B33" s="107">
        <v>8.1999999999999993</v>
      </c>
      <c r="C33" s="104" t="s">
        <v>559</v>
      </c>
      <c r="D33" s="111" t="s">
        <v>560</v>
      </c>
      <c r="E33" s="104" t="s">
        <v>355</v>
      </c>
    </row>
    <row r="34" spans="2:5" ht="13.2">
      <c r="B34" s="104"/>
      <c r="C34" s="104"/>
      <c r="D34" s="103" t="s">
        <v>612</v>
      </c>
      <c r="E34" s="104"/>
    </row>
    <row r="35" spans="2:5" ht="13.2">
      <c r="B35" s="107" t="s">
        <v>561</v>
      </c>
      <c r="C35" s="107" t="s">
        <v>562</v>
      </c>
      <c r="D35" s="111" t="s">
        <v>5</v>
      </c>
      <c r="E35" s="107" t="s">
        <v>356</v>
      </c>
    </row>
    <row r="36" spans="2:5" ht="13.2">
      <c r="B36" s="107">
        <v>9.1999999999999993</v>
      </c>
      <c r="C36" s="104" t="s">
        <v>563</v>
      </c>
      <c r="D36" s="105" t="s">
        <v>6</v>
      </c>
      <c r="E36" s="104" t="s">
        <v>357</v>
      </c>
    </row>
    <row r="37" spans="2:5" ht="13.2">
      <c r="B37" s="104">
        <v>10</v>
      </c>
      <c r="C37" s="104" t="s">
        <v>564</v>
      </c>
      <c r="D37" s="103" t="s">
        <v>565</v>
      </c>
      <c r="E37" s="104" t="s">
        <v>358</v>
      </c>
    </row>
    <row r="38" spans="2:5" ht="13.2">
      <c r="B38" s="104"/>
      <c r="C38" s="104"/>
      <c r="D38" s="103" t="s">
        <v>329</v>
      </c>
      <c r="E38" s="104"/>
    </row>
    <row r="39" spans="2:5" ht="13.2">
      <c r="B39" s="104">
        <v>11.1</v>
      </c>
      <c r="C39" s="104" t="s">
        <v>566</v>
      </c>
      <c r="D39" s="112" t="s">
        <v>567</v>
      </c>
      <c r="E39" s="104" t="s">
        <v>359</v>
      </c>
    </row>
    <row r="40" spans="2:5" ht="13.2">
      <c r="B40" s="107">
        <v>11.3</v>
      </c>
      <c r="C40" s="107" t="s">
        <v>568</v>
      </c>
      <c r="D40" s="105" t="s">
        <v>569</v>
      </c>
      <c r="E40" s="107" t="s">
        <v>360</v>
      </c>
    </row>
    <row r="41" spans="2:5" ht="13.2">
      <c r="B41" s="107">
        <v>11.4</v>
      </c>
      <c r="C41" s="107" t="s">
        <v>570</v>
      </c>
      <c r="D41" s="109" t="s">
        <v>571</v>
      </c>
      <c r="E41" s="107" t="s">
        <v>361</v>
      </c>
    </row>
    <row r="42" spans="2:5" ht="13.2">
      <c r="B42" s="104"/>
      <c r="C42" s="113"/>
      <c r="D42" s="103" t="s">
        <v>7</v>
      </c>
      <c r="E42" s="112"/>
    </row>
    <row r="43" spans="2:5" ht="13.2">
      <c r="B43" s="104">
        <v>12.1</v>
      </c>
      <c r="C43" s="107" t="s">
        <v>572</v>
      </c>
      <c r="D43" s="109" t="s">
        <v>7</v>
      </c>
      <c r="E43" s="107" t="s">
        <v>362</v>
      </c>
    </row>
    <row r="44" spans="2:5" ht="13.2">
      <c r="B44" s="104">
        <v>12.2</v>
      </c>
      <c r="C44" s="107" t="s">
        <v>573</v>
      </c>
      <c r="D44" s="109" t="s">
        <v>574</v>
      </c>
      <c r="E44" s="107" t="s">
        <v>363</v>
      </c>
    </row>
    <row r="45" spans="2:5" ht="13.2">
      <c r="B45" s="104"/>
      <c r="C45" s="104"/>
      <c r="D45" s="106" t="s">
        <v>575</v>
      </c>
      <c r="E45" s="104"/>
    </row>
    <row r="46" spans="2:5" ht="13.2">
      <c r="B46" s="104">
        <v>13.1</v>
      </c>
      <c r="C46" s="104" t="s">
        <v>576</v>
      </c>
      <c r="D46" s="112" t="s">
        <v>613</v>
      </c>
      <c r="E46" s="104" t="s">
        <v>364</v>
      </c>
    </row>
    <row r="47" spans="2:5" ht="13.2">
      <c r="B47" s="104">
        <v>13.2</v>
      </c>
      <c r="C47" s="104" t="s">
        <v>577</v>
      </c>
      <c r="D47" s="112" t="s">
        <v>578</v>
      </c>
      <c r="E47" s="104" t="s">
        <v>365</v>
      </c>
    </row>
    <row r="48" spans="2:5" ht="13.2">
      <c r="B48" s="104">
        <v>13.3</v>
      </c>
      <c r="C48" s="104" t="s">
        <v>579</v>
      </c>
      <c r="D48" s="112" t="s">
        <v>580</v>
      </c>
      <c r="E48" s="104" t="s">
        <v>366</v>
      </c>
    </row>
    <row r="49" spans="2:5" ht="13.2">
      <c r="B49" s="104">
        <v>14</v>
      </c>
      <c r="C49" s="104" t="s">
        <v>581</v>
      </c>
      <c r="D49" s="103" t="s">
        <v>582</v>
      </c>
      <c r="E49" s="104" t="s">
        <v>367</v>
      </c>
    </row>
    <row r="50" spans="2:5" ht="13.2">
      <c r="B50" s="104">
        <v>15</v>
      </c>
      <c r="C50" s="104" t="s">
        <v>583</v>
      </c>
      <c r="D50" s="103" t="s">
        <v>584</v>
      </c>
      <c r="E50" s="104" t="s">
        <v>368</v>
      </c>
    </row>
    <row r="51" spans="2:5" ht="13.2">
      <c r="B51" s="104"/>
      <c r="C51" s="104"/>
      <c r="D51" s="106" t="s">
        <v>585</v>
      </c>
      <c r="E51" s="104"/>
    </row>
    <row r="52" spans="2:5" ht="13.2">
      <c r="B52" s="104">
        <v>16.100000000000001</v>
      </c>
      <c r="C52" s="104" t="s">
        <v>586</v>
      </c>
      <c r="D52" s="105" t="s">
        <v>587</v>
      </c>
      <c r="E52" s="104" t="s">
        <v>369</v>
      </c>
    </row>
    <row r="53" spans="2:5" ht="26.4">
      <c r="B53" s="104">
        <v>16.2</v>
      </c>
      <c r="C53" s="104" t="s">
        <v>588</v>
      </c>
      <c r="D53" s="114" t="s">
        <v>589</v>
      </c>
      <c r="E53" s="104" t="s">
        <v>370</v>
      </c>
    </row>
    <row r="54" spans="2:5" ht="13.2">
      <c r="B54" s="104">
        <v>16.3</v>
      </c>
      <c r="C54" s="104" t="s">
        <v>590</v>
      </c>
      <c r="D54" s="105" t="s">
        <v>614</v>
      </c>
      <c r="E54" s="104" t="s">
        <v>371</v>
      </c>
    </row>
    <row r="55" spans="2:5" ht="13.2">
      <c r="B55" s="104">
        <v>16.399999999999999</v>
      </c>
      <c r="C55" s="104" t="s">
        <v>591</v>
      </c>
      <c r="D55" s="105" t="s">
        <v>615</v>
      </c>
      <c r="E55" s="104" t="s">
        <v>372</v>
      </c>
    </row>
    <row r="56" spans="2:5" ht="13.2">
      <c r="B56" s="107" t="s">
        <v>592</v>
      </c>
      <c r="C56" s="107" t="s">
        <v>593</v>
      </c>
      <c r="D56" s="111" t="s">
        <v>8</v>
      </c>
      <c r="E56" s="107" t="s">
        <v>373</v>
      </c>
    </row>
    <row r="57" spans="2:5" ht="13.2">
      <c r="B57" s="104">
        <v>16.5</v>
      </c>
      <c r="C57" s="104" t="s">
        <v>594</v>
      </c>
      <c r="D57" s="105" t="s">
        <v>595</v>
      </c>
      <c r="E57" s="104" t="s">
        <v>374</v>
      </c>
    </row>
    <row r="58" spans="2:5" ht="13.2">
      <c r="B58" s="104">
        <v>16.600000000000001</v>
      </c>
      <c r="C58" s="104" t="s">
        <v>596</v>
      </c>
      <c r="D58" s="105" t="s">
        <v>597</v>
      </c>
      <c r="E58" s="104" t="s">
        <v>375</v>
      </c>
    </row>
    <row r="59" spans="2:5" ht="13.2">
      <c r="B59" s="104">
        <v>16.7</v>
      </c>
      <c r="C59" s="104" t="s">
        <v>598</v>
      </c>
      <c r="D59" s="111" t="s">
        <v>599</v>
      </c>
      <c r="E59" s="104" t="s">
        <v>376</v>
      </c>
    </row>
    <row r="60" spans="2:5" ht="13.2">
      <c r="B60" s="107"/>
      <c r="C60" s="107"/>
      <c r="D60" s="110" t="s">
        <v>600</v>
      </c>
      <c r="E60" s="107"/>
    </row>
    <row r="61" spans="2:5" ht="13.2">
      <c r="B61" s="107">
        <v>17.100000000000001</v>
      </c>
      <c r="C61" s="107" t="s">
        <v>601</v>
      </c>
      <c r="D61" s="109" t="s">
        <v>602</v>
      </c>
      <c r="E61" s="107" t="s">
        <v>377</v>
      </c>
    </row>
    <row r="62" spans="2:5" ht="26.4">
      <c r="B62" s="107">
        <v>17.2</v>
      </c>
      <c r="C62" s="107" t="s">
        <v>603</v>
      </c>
      <c r="D62" s="70" t="s">
        <v>616</v>
      </c>
      <c r="E62" s="107" t="s">
        <v>378</v>
      </c>
    </row>
    <row r="63" spans="2:5" ht="13.2">
      <c r="B63" s="107">
        <v>17.3</v>
      </c>
      <c r="C63" s="107" t="s">
        <v>604</v>
      </c>
      <c r="D63" s="109" t="s">
        <v>617</v>
      </c>
      <c r="E63" s="107" t="s">
        <v>379</v>
      </c>
    </row>
    <row r="64" spans="2:5" ht="13.2">
      <c r="B64" s="107">
        <v>18</v>
      </c>
      <c r="C64" s="107" t="s">
        <v>605</v>
      </c>
      <c r="D64" s="110" t="s">
        <v>606</v>
      </c>
      <c r="E64" s="107" t="s">
        <v>380</v>
      </c>
    </row>
    <row r="65" spans="1:5" ht="13.2">
      <c r="B65" s="131">
        <v>19</v>
      </c>
      <c r="C65" s="131" t="s">
        <v>607</v>
      </c>
      <c r="D65" s="132" t="s">
        <v>608</v>
      </c>
      <c r="E65" s="131" t="s">
        <v>381</v>
      </c>
    </row>
    <row r="66" spans="1:5" ht="13.2">
      <c r="A66" s="6"/>
      <c r="B66" s="6"/>
      <c r="D66" s="116"/>
    </row>
  </sheetData>
  <mergeCells count="1">
    <mergeCell ref="B9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J52"/>
  <sheetViews>
    <sheetView zoomScale="85" zoomScaleNormal="85" workbookViewId="0">
      <selection activeCell="F1" sqref="F1:F1048576"/>
    </sheetView>
  </sheetViews>
  <sheetFormatPr defaultColWidth="9.109375" defaultRowHeight="13.2"/>
  <cols>
    <col min="1" max="1" width="2.6640625" style="98" customWidth="1"/>
    <col min="2" max="2" width="14.33203125" style="5" customWidth="1"/>
    <col min="3" max="3" width="60.33203125" style="1" customWidth="1"/>
    <col min="4" max="4" width="25.5546875" style="3" customWidth="1"/>
    <col min="5" max="5" width="14.109375" style="3" customWidth="1"/>
    <col min="6" max="6" width="16.109375" style="4" customWidth="1"/>
    <col min="7" max="7" width="2.44140625" style="1" customWidth="1"/>
    <col min="8" max="8" width="9.33203125" style="1" bestFit="1" customWidth="1"/>
    <col min="9" max="16384" width="9.109375" style="1"/>
  </cols>
  <sheetData>
    <row r="1" spans="1:10" s="181" customFormat="1">
      <c r="A1" s="180" t="s">
        <v>336</v>
      </c>
      <c r="B1" s="202" t="s">
        <v>75</v>
      </c>
      <c r="C1" s="178"/>
      <c r="D1" s="178"/>
      <c r="E1" s="182"/>
      <c r="F1" s="187"/>
    </row>
    <row r="2" spans="1:10">
      <c r="B2" s="134" t="s">
        <v>70</v>
      </c>
      <c r="C2" s="21" t="str">
        <f>Index!C2</f>
        <v>CECB9790</v>
      </c>
      <c r="D2" s="22" t="str">
        <f>Index!D2</f>
        <v>Централна кооперативна банка АД</v>
      </c>
    </row>
    <row r="3" spans="1:10" ht="26.4">
      <c r="B3" s="134" t="s">
        <v>71</v>
      </c>
      <c r="C3" s="23">
        <f>Index!C3</f>
        <v>43921</v>
      </c>
      <c r="D3" s="24"/>
    </row>
    <row r="4" spans="1:10" ht="26.4">
      <c r="B4" s="134" t="s">
        <v>72</v>
      </c>
      <c r="C4" s="25" t="str">
        <f>Index!C4</f>
        <v>консолидирана</v>
      </c>
      <c r="D4" s="24"/>
    </row>
    <row r="5" spans="1:10" ht="26.4">
      <c r="B5" s="135" t="s">
        <v>73</v>
      </c>
      <c r="C5" s="26" t="s">
        <v>74</v>
      </c>
      <c r="D5" s="136" t="s">
        <v>76</v>
      </c>
      <c r="E5" s="117" t="s">
        <v>382</v>
      </c>
      <c r="F5" s="6"/>
    </row>
    <row r="6" spans="1:10" ht="32.25" customHeight="1">
      <c r="B6" s="210" t="s">
        <v>79</v>
      </c>
      <c r="C6" s="211"/>
      <c r="D6" s="211"/>
      <c r="E6" s="211"/>
    </row>
    <row r="7" spans="1:10" s="85" customFormat="1">
      <c r="A7" s="98">
        <v>6</v>
      </c>
      <c r="B7" s="86"/>
      <c r="D7" s="87"/>
      <c r="E7" s="87"/>
      <c r="F7" s="187" t="s">
        <v>384</v>
      </c>
    </row>
    <row r="8" spans="1:10">
      <c r="B8" s="212" t="s">
        <v>80</v>
      </c>
      <c r="C8" s="211"/>
    </row>
    <row r="9" spans="1:10">
      <c r="B9" s="119"/>
      <c r="C9" s="118"/>
    </row>
    <row r="10" spans="1:10">
      <c r="B10" s="119"/>
      <c r="C10" s="118"/>
    </row>
    <row r="12" spans="1:10" ht="26.4">
      <c r="B12" s="120"/>
      <c r="C12" s="27"/>
      <c r="D12" s="128" t="s">
        <v>67</v>
      </c>
      <c r="E12" s="198" t="s">
        <v>81</v>
      </c>
      <c r="F12" s="66" t="s">
        <v>82</v>
      </c>
    </row>
    <row r="13" spans="1:10" ht="39.6">
      <c r="B13" s="121"/>
      <c r="C13" s="28"/>
      <c r="D13" s="129"/>
      <c r="E13" s="29"/>
      <c r="F13" s="30" t="s">
        <v>483</v>
      </c>
    </row>
    <row r="14" spans="1:10">
      <c r="B14" s="122"/>
      <c r="C14" s="31"/>
      <c r="D14" s="130"/>
      <c r="E14" s="32"/>
      <c r="F14" s="140" t="s">
        <v>83</v>
      </c>
    </row>
    <row r="15" spans="1:10" ht="26.4">
      <c r="A15" s="98" t="s">
        <v>383</v>
      </c>
      <c r="B15" s="150" t="s">
        <v>83</v>
      </c>
      <c r="C15" s="47" t="s">
        <v>84</v>
      </c>
      <c r="D15" s="33" t="s">
        <v>85</v>
      </c>
      <c r="E15" s="34"/>
      <c r="F15" s="191">
        <v>1691469</v>
      </c>
      <c r="I15" s="203"/>
      <c r="J15" s="203"/>
    </row>
    <row r="16" spans="1:10" ht="26.4">
      <c r="A16" s="98" t="s">
        <v>385</v>
      </c>
      <c r="B16" s="143" t="s">
        <v>86</v>
      </c>
      <c r="C16" s="56" t="s">
        <v>87</v>
      </c>
      <c r="D16" s="35" t="s">
        <v>333</v>
      </c>
      <c r="E16" s="34"/>
      <c r="F16" s="188">
        <v>315435</v>
      </c>
      <c r="I16" s="203"/>
      <c r="J16" s="203"/>
    </row>
    <row r="17" spans="1:10" ht="26.4">
      <c r="A17" s="98" t="s">
        <v>386</v>
      </c>
      <c r="B17" s="148" t="s">
        <v>88</v>
      </c>
      <c r="C17" s="177" t="s">
        <v>89</v>
      </c>
      <c r="D17" s="37" t="s">
        <v>334</v>
      </c>
      <c r="E17" s="38"/>
      <c r="F17" s="188">
        <v>1273135</v>
      </c>
      <c r="H17" s="203"/>
      <c r="I17" s="203"/>
      <c r="J17" s="203"/>
    </row>
    <row r="18" spans="1:10" ht="26.4">
      <c r="A18" s="98" t="s">
        <v>387</v>
      </c>
      <c r="B18" s="148" t="s">
        <v>90</v>
      </c>
      <c r="C18" s="177" t="s">
        <v>91</v>
      </c>
      <c r="D18" s="37" t="s">
        <v>335</v>
      </c>
      <c r="E18" s="39">
        <v>5</v>
      </c>
      <c r="F18" s="188">
        <v>102899</v>
      </c>
      <c r="H18" s="203"/>
      <c r="I18" s="203"/>
      <c r="J18" s="203"/>
    </row>
    <row r="19" spans="1:10">
      <c r="A19" s="98" t="s">
        <v>388</v>
      </c>
      <c r="B19" s="143" t="s">
        <v>92</v>
      </c>
      <c r="C19" s="51" t="s">
        <v>93</v>
      </c>
      <c r="D19" s="37" t="s">
        <v>94</v>
      </c>
      <c r="E19" s="36"/>
      <c r="F19" s="191">
        <v>7635</v>
      </c>
      <c r="I19" s="203"/>
      <c r="J19" s="203"/>
    </row>
    <row r="20" spans="1:10">
      <c r="A20" s="98" t="s">
        <v>389</v>
      </c>
      <c r="B20" s="143" t="s">
        <v>95</v>
      </c>
      <c r="C20" s="145" t="s">
        <v>96</v>
      </c>
      <c r="D20" s="37" t="s">
        <v>94</v>
      </c>
      <c r="E20" s="36">
        <v>10</v>
      </c>
      <c r="F20" s="188">
        <v>1157</v>
      </c>
      <c r="I20" s="203"/>
      <c r="J20" s="203"/>
    </row>
    <row r="21" spans="1:10">
      <c r="A21" s="98" t="s">
        <v>390</v>
      </c>
      <c r="B21" s="143" t="s">
        <v>97</v>
      </c>
      <c r="C21" s="145" t="s">
        <v>98</v>
      </c>
      <c r="D21" s="37" t="s">
        <v>99</v>
      </c>
      <c r="E21" s="36">
        <v>4</v>
      </c>
      <c r="F21" s="188">
        <v>6478</v>
      </c>
      <c r="I21" s="203"/>
      <c r="J21" s="203"/>
    </row>
    <row r="22" spans="1:10" ht="26.4">
      <c r="A22" s="98" t="s">
        <v>391</v>
      </c>
      <c r="B22" s="143" t="s">
        <v>100</v>
      </c>
      <c r="C22" s="145" t="s">
        <v>101</v>
      </c>
      <c r="D22" s="37" t="s">
        <v>330</v>
      </c>
      <c r="E22" s="36">
        <v>4</v>
      </c>
      <c r="F22" s="188">
        <v>0</v>
      </c>
      <c r="I22" s="203"/>
      <c r="J22" s="203"/>
    </row>
    <row r="23" spans="1:10" ht="26.4">
      <c r="A23" s="98" t="s">
        <v>392</v>
      </c>
      <c r="B23" s="143" t="s">
        <v>102</v>
      </c>
      <c r="C23" s="145" t="s">
        <v>103</v>
      </c>
      <c r="D23" s="37" t="s">
        <v>331</v>
      </c>
      <c r="E23" s="36">
        <v>4</v>
      </c>
      <c r="F23" s="191">
        <v>0</v>
      </c>
      <c r="I23" s="203"/>
      <c r="J23" s="203"/>
    </row>
    <row r="24" spans="1:10" ht="38.25">
      <c r="A24" s="98" t="s">
        <v>393</v>
      </c>
      <c r="B24" s="142" t="s">
        <v>104</v>
      </c>
      <c r="C24" s="52" t="s">
        <v>11</v>
      </c>
      <c r="D24" s="37" t="s">
        <v>105</v>
      </c>
      <c r="E24" s="40">
        <v>4</v>
      </c>
      <c r="F24" s="191">
        <v>227600</v>
      </c>
      <c r="I24" s="203"/>
      <c r="J24" s="203"/>
    </row>
    <row r="25" spans="1:10">
      <c r="A25" s="98" t="s">
        <v>394</v>
      </c>
      <c r="B25" s="142" t="s">
        <v>106</v>
      </c>
      <c r="C25" s="57" t="s">
        <v>98</v>
      </c>
      <c r="D25" s="37" t="s">
        <v>99</v>
      </c>
      <c r="E25" s="40">
        <v>4</v>
      </c>
      <c r="F25" s="205">
        <v>227600</v>
      </c>
      <c r="I25" s="203"/>
      <c r="J25" s="203"/>
    </row>
    <row r="26" spans="1:10" ht="25.5">
      <c r="A26" s="98" t="s">
        <v>395</v>
      </c>
      <c r="B26" s="142" t="s">
        <v>107</v>
      </c>
      <c r="C26" s="57" t="s">
        <v>101</v>
      </c>
      <c r="D26" s="37" t="s">
        <v>330</v>
      </c>
      <c r="E26" s="40">
        <v>4</v>
      </c>
      <c r="F26" s="205">
        <v>0</v>
      </c>
      <c r="I26" s="203"/>
      <c r="J26" s="203"/>
    </row>
    <row r="27" spans="1:10" ht="25.5">
      <c r="A27" s="98" t="s">
        <v>396</v>
      </c>
      <c r="B27" s="142" t="s">
        <v>108</v>
      </c>
      <c r="C27" s="57" t="s">
        <v>103</v>
      </c>
      <c r="D27" s="37" t="s">
        <v>331</v>
      </c>
      <c r="E27" s="40">
        <v>4</v>
      </c>
      <c r="F27" s="191">
        <v>0</v>
      </c>
      <c r="I27" s="203"/>
      <c r="J27" s="203"/>
    </row>
    <row r="28" spans="1:10" ht="38.25">
      <c r="A28" s="98" t="s">
        <v>397</v>
      </c>
      <c r="B28" s="143" t="s">
        <v>109</v>
      </c>
      <c r="C28" s="52" t="s">
        <v>110</v>
      </c>
      <c r="D28" s="37" t="s">
        <v>111</v>
      </c>
      <c r="E28" s="41">
        <v>4</v>
      </c>
      <c r="F28" s="191">
        <v>0</v>
      </c>
      <c r="I28" s="203"/>
      <c r="J28" s="203"/>
    </row>
    <row r="29" spans="1:10" ht="25.5">
      <c r="A29" s="98" t="s">
        <v>398</v>
      </c>
      <c r="B29" s="148" t="s">
        <v>112</v>
      </c>
      <c r="C29" s="145" t="s">
        <v>101</v>
      </c>
      <c r="D29" s="37" t="s">
        <v>330</v>
      </c>
      <c r="E29" s="41">
        <v>4</v>
      </c>
      <c r="F29" s="191">
        <v>0</v>
      </c>
      <c r="I29" s="203"/>
      <c r="J29" s="203"/>
    </row>
    <row r="30" spans="1:10" ht="25.5">
      <c r="A30" s="98" t="s">
        <v>399</v>
      </c>
      <c r="B30" s="148" t="s">
        <v>113</v>
      </c>
      <c r="C30" s="145" t="s">
        <v>103</v>
      </c>
      <c r="D30" s="37" t="s">
        <v>331</v>
      </c>
      <c r="E30" s="41">
        <v>4</v>
      </c>
      <c r="F30" s="191">
        <v>0</v>
      </c>
      <c r="I30" s="203"/>
      <c r="J30" s="203"/>
    </row>
    <row r="31" spans="1:10" ht="25.5">
      <c r="A31" s="98" t="s">
        <v>400</v>
      </c>
      <c r="B31" s="143">
        <v>141</v>
      </c>
      <c r="C31" s="52" t="s">
        <v>9</v>
      </c>
      <c r="D31" s="37" t="s">
        <v>114</v>
      </c>
      <c r="E31" s="36">
        <v>4</v>
      </c>
      <c r="F31" s="191">
        <v>618869</v>
      </c>
      <c r="I31" s="203"/>
      <c r="J31" s="203"/>
    </row>
    <row r="32" spans="1:10">
      <c r="A32" s="98" t="s">
        <v>401</v>
      </c>
      <c r="B32" s="143">
        <v>142</v>
      </c>
      <c r="C32" s="56" t="s">
        <v>98</v>
      </c>
      <c r="D32" s="37" t="s">
        <v>99</v>
      </c>
      <c r="E32" s="36">
        <v>4</v>
      </c>
      <c r="F32" s="188">
        <v>16437</v>
      </c>
      <c r="I32" s="203"/>
      <c r="J32" s="203"/>
    </row>
    <row r="33" spans="1:10" ht="25.5">
      <c r="A33" s="98" t="s">
        <v>402</v>
      </c>
      <c r="B33" s="143">
        <v>143</v>
      </c>
      <c r="C33" s="56" t="s">
        <v>101</v>
      </c>
      <c r="D33" s="37" t="s">
        <v>330</v>
      </c>
      <c r="E33" s="36">
        <v>4</v>
      </c>
      <c r="F33" s="188">
        <v>602432</v>
      </c>
      <c r="I33" s="203"/>
      <c r="J33" s="203"/>
    </row>
    <row r="34" spans="1:10" ht="25.5">
      <c r="A34" s="98" t="s">
        <v>403</v>
      </c>
      <c r="B34" s="143">
        <v>144</v>
      </c>
      <c r="C34" s="56" t="s">
        <v>103</v>
      </c>
      <c r="D34" s="37" t="s">
        <v>331</v>
      </c>
      <c r="E34" s="36">
        <v>4</v>
      </c>
      <c r="F34" s="191">
        <v>0</v>
      </c>
      <c r="I34" s="203"/>
      <c r="J34" s="203"/>
    </row>
    <row r="35" spans="1:10" ht="25.5">
      <c r="A35" s="98" t="s">
        <v>404</v>
      </c>
      <c r="B35" s="143">
        <v>181</v>
      </c>
      <c r="C35" s="52" t="s">
        <v>12</v>
      </c>
      <c r="D35" s="37" t="s">
        <v>115</v>
      </c>
      <c r="E35" s="36">
        <v>4</v>
      </c>
      <c r="F35" s="191">
        <v>3667922</v>
      </c>
      <c r="I35" s="203"/>
      <c r="J35" s="203"/>
    </row>
    <row r="36" spans="1:10" ht="25.5">
      <c r="A36" s="98" t="s">
        <v>405</v>
      </c>
      <c r="B36" s="143">
        <v>182</v>
      </c>
      <c r="C36" s="56" t="s">
        <v>101</v>
      </c>
      <c r="D36" s="37" t="s">
        <v>330</v>
      </c>
      <c r="E36" s="36">
        <v>4</v>
      </c>
      <c r="F36" s="188">
        <v>414849</v>
      </c>
      <c r="I36" s="203"/>
      <c r="J36" s="203"/>
    </row>
    <row r="37" spans="1:10" ht="25.5">
      <c r="A37" s="98" t="s">
        <v>406</v>
      </c>
      <c r="B37" s="143">
        <v>183</v>
      </c>
      <c r="C37" s="56" t="s">
        <v>103</v>
      </c>
      <c r="D37" s="37" t="s">
        <v>331</v>
      </c>
      <c r="E37" s="36">
        <v>4</v>
      </c>
      <c r="F37" s="188">
        <v>3253073</v>
      </c>
      <c r="I37" s="203"/>
      <c r="J37" s="203"/>
    </row>
    <row r="38" spans="1:10" ht="38.25">
      <c r="A38" s="98" t="s">
        <v>407</v>
      </c>
      <c r="B38" s="143">
        <v>240</v>
      </c>
      <c r="C38" s="52" t="s">
        <v>116</v>
      </c>
      <c r="D38" s="37" t="s">
        <v>332</v>
      </c>
      <c r="E38" s="36">
        <v>11</v>
      </c>
      <c r="F38" s="191">
        <v>0</v>
      </c>
      <c r="I38" s="203"/>
      <c r="J38" s="203"/>
    </row>
    <row r="39" spans="1:10" ht="25.5">
      <c r="A39" s="98" t="s">
        <v>408</v>
      </c>
      <c r="B39" s="143">
        <v>250</v>
      </c>
      <c r="C39" s="51" t="s">
        <v>117</v>
      </c>
      <c r="D39" s="37" t="s">
        <v>118</v>
      </c>
      <c r="E39" s="36"/>
      <c r="F39" s="191">
        <v>0</v>
      </c>
      <c r="I39" s="203"/>
      <c r="J39" s="203"/>
    </row>
    <row r="40" spans="1:10" ht="51">
      <c r="A40" s="98" t="s">
        <v>409</v>
      </c>
      <c r="B40" s="143">
        <v>260</v>
      </c>
      <c r="C40" s="51" t="s">
        <v>484</v>
      </c>
      <c r="D40" s="37" t="s">
        <v>485</v>
      </c>
      <c r="E40" s="36">
        <v>40</v>
      </c>
      <c r="F40" s="191">
        <v>0</v>
      </c>
      <c r="I40" s="203"/>
      <c r="J40" s="203"/>
    </row>
    <row r="41" spans="1:10">
      <c r="A41" s="98" t="s">
        <v>410</v>
      </c>
      <c r="B41" s="143">
        <v>270</v>
      </c>
      <c r="C41" s="52" t="s">
        <v>119</v>
      </c>
      <c r="D41" s="42"/>
      <c r="E41" s="36"/>
      <c r="F41" s="191">
        <v>182292</v>
      </c>
      <c r="I41" s="203"/>
      <c r="J41" s="203"/>
    </row>
    <row r="42" spans="1:10" ht="38.25">
      <c r="A42" s="98" t="s">
        <v>411</v>
      </c>
      <c r="B42" s="143">
        <v>280</v>
      </c>
      <c r="C42" s="56" t="s">
        <v>120</v>
      </c>
      <c r="D42" s="37" t="s">
        <v>121</v>
      </c>
      <c r="E42" s="36" t="s">
        <v>122</v>
      </c>
      <c r="F42" s="188">
        <v>170607</v>
      </c>
      <c r="I42" s="203"/>
      <c r="J42" s="203"/>
    </row>
    <row r="43" spans="1:10" ht="38.25">
      <c r="A43" s="98" t="s">
        <v>412</v>
      </c>
      <c r="B43" s="143">
        <v>290</v>
      </c>
      <c r="C43" s="56" t="s">
        <v>123</v>
      </c>
      <c r="D43" s="37" t="s">
        <v>124</v>
      </c>
      <c r="E43" s="36" t="s">
        <v>122</v>
      </c>
      <c r="F43" s="188">
        <v>11685</v>
      </c>
      <c r="I43" s="203"/>
      <c r="J43" s="203"/>
    </row>
    <row r="44" spans="1:10" ht="51">
      <c r="A44" s="98" t="s">
        <v>413</v>
      </c>
      <c r="B44" s="143">
        <v>300</v>
      </c>
      <c r="C44" s="52" t="s">
        <v>125</v>
      </c>
      <c r="D44" s="37" t="s">
        <v>126</v>
      </c>
      <c r="E44" s="36"/>
      <c r="F44" s="191">
        <v>14424</v>
      </c>
      <c r="I44" s="203"/>
      <c r="J44" s="203"/>
    </row>
    <row r="45" spans="1:10" ht="46.5" customHeight="1">
      <c r="A45" s="98" t="s">
        <v>414</v>
      </c>
      <c r="B45" s="143">
        <v>310</v>
      </c>
      <c r="C45" s="56" t="s">
        <v>69</v>
      </c>
      <c r="D45" s="37" t="s">
        <v>127</v>
      </c>
      <c r="E45" s="43"/>
      <c r="F45" s="188">
        <v>5630</v>
      </c>
      <c r="I45" s="203"/>
      <c r="J45" s="203"/>
    </row>
    <row r="46" spans="1:10" ht="25.5">
      <c r="A46" s="98" t="s">
        <v>415</v>
      </c>
      <c r="B46" s="143">
        <v>320</v>
      </c>
      <c r="C46" s="56" t="s">
        <v>128</v>
      </c>
      <c r="D46" s="37" t="s">
        <v>129</v>
      </c>
      <c r="E46" s="36" t="s">
        <v>122</v>
      </c>
      <c r="F46" s="188">
        <v>8794</v>
      </c>
      <c r="I46" s="203"/>
      <c r="J46" s="203"/>
    </row>
    <row r="47" spans="1:10" ht="25.5">
      <c r="A47" s="98" t="s">
        <v>416</v>
      </c>
      <c r="B47" s="143">
        <v>330</v>
      </c>
      <c r="C47" s="52" t="s">
        <v>130</v>
      </c>
      <c r="D47" s="37" t="s">
        <v>131</v>
      </c>
      <c r="E47" s="36"/>
      <c r="F47" s="191">
        <v>406</v>
      </c>
      <c r="I47" s="203"/>
      <c r="J47" s="203"/>
    </row>
    <row r="48" spans="1:10" ht="38.25">
      <c r="A48" s="98" t="s">
        <v>417</v>
      </c>
      <c r="B48" s="143">
        <v>340</v>
      </c>
      <c r="C48" s="56" t="s">
        <v>132</v>
      </c>
      <c r="D48" s="37" t="s">
        <v>133</v>
      </c>
      <c r="E48" s="36"/>
      <c r="F48" s="188">
        <v>12</v>
      </c>
      <c r="I48" s="203"/>
      <c r="J48" s="203"/>
    </row>
    <row r="49" spans="1:10" ht="63.75">
      <c r="A49" s="98" t="s">
        <v>418</v>
      </c>
      <c r="B49" s="143">
        <v>350</v>
      </c>
      <c r="C49" s="56" t="s">
        <v>134</v>
      </c>
      <c r="D49" s="37" t="s">
        <v>135</v>
      </c>
      <c r="E49" s="36"/>
      <c r="F49" s="188">
        <v>394</v>
      </c>
      <c r="I49" s="203"/>
      <c r="J49" s="203"/>
    </row>
    <row r="50" spans="1:10" ht="25.5">
      <c r="A50" s="98" t="s">
        <v>419</v>
      </c>
      <c r="B50" s="143">
        <v>360</v>
      </c>
      <c r="C50" s="52" t="s">
        <v>136</v>
      </c>
      <c r="D50" s="37" t="s">
        <v>41</v>
      </c>
      <c r="E50" s="36"/>
      <c r="F50" s="191">
        <v>14411</v>
      </c>
      <c r="I50" s="203"/>
      <c r="J50" s="203"/>
    </row>
    <row r="51" spans="1:10" ht="63.75">
      <c r="A51" s="98" t="s">
        <v>420</v>
      </c>
      <c r="B51" s="148">
        <v>370</v>
      </c>
      <c r="C51" s="175" t="s">
        <v>137</v>
      </c>
      <c r="D51" s="37" t="s">
        <v>42</v>
      </c>
      <c r="E51" s="36"/>
      <c r="F51" s="191">
        <v>34038</v>
      </c>
      <c r="I51" s="203"/>
      <c r="J51" s="203"/>
    </row>
    <row r="52" spans="1:10" ht="25.5">
      <c r="A52" s="98" t="s">
        <v>421</v>
      </c>
      <c r="B52" s="141">
        <v>380</v>
      </c>
      <c r="C52" s="54" t="s">
        <v>138</v>
      </c>
      <c r="D52" s="44" t="s">
        <v>139</v>
      </c>
      <c r="E52" s="45"/>
      <c r="F52" s="193">
        <f>F15+F19+F24+F31+F35+F40+F41+F44+F47+F50+F51</f>
        <v>6459066</v>
      </c>
      <c r="I52" s="203"/>
      <c r="J52" s="203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cellComments="asDisplayed" r:id="rId1"/>
  <headerFooter>
    <oddHeader>&amp;CBG
Приложение III</oddHeader>
    <oddFooter>&amp;C&amp;P</oddFooter>
  </headerFooter>
  <ignoredErrors>
    <ignoredError sqref="F14 B52 B15:B23 B28 B38:B51 B29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I45"/>
  <sheetViews>
    <sheetView topLeftCell="A28" zoomScale="70" zoomScaleNormal="70" workbookViewId="0">
      <selection activeCell="C37" sqref="C37"/>
    </sheetView>
  </sheetViews>
  <sheetFormatPr defaultColWidth="9.109375" defaultRowHeight="13.2"/>
  <cols>
    <col min="1" max="1" width="2.6640625" style="98" customWidth="1"/>
    <col min="2" max="2" width="14.33203125" style="5" customWidth="1"/>
    <col min="3" max="3" width="78" style="1" customWidth="1"/>
    <col min="4" max="4" width="22.88671875" style="1" customWidth="1"/>
    <col min="5" max="5" width="13.6640625" style="18" customWidth="1"/>
    <col min="6" max="6" width="19.6640625" style="1" customWidth="1"/>
    <col min="7" max="7" width="3.5546875" style="1" customWidth="1"/>
    <col min="8" max="16384" width="9.109375" style="1"/>
  </cols>
  <sheetData>
    <row r="1" spans="1:9" s="181" customFormat="1">
      <c r="A1" s="180" t="s">
        <v>337</v>
      </c>
      <c r="B1" s="202" t="s">
        <v>75</v>
      </c>
      <c r="C1" s="178"/>
      <c r="D1" s="178"/>
      <c r="E1" s="186"/>
    </row>
    <row r="2" spans="1:9">
      <c r="B2" s="134" t="s">
        <v>70</v>
      </c>
      <c r="C2" s="21" t="str">
        <f>Index!C2</f>
        <v>CECB9790</v>
      </c>
      <c r="D2" s="22" t="str">
        <f>Index!D2</f>
        <v>Централна кооперативна банка АД</v>
      </c>
    </row>
    <row r="3" spans="1:9" ht="26.4">
      <c r="B3" s="134" t="s">
        <v>71</v>
      </c>
      <c r="C3" s="23">
        <f>Index!C3</f>
        <v>43921</v>
      </c>
      <c r="D3" s="24"/>
    </row>
    <row r="4" spans="1:9" ht="26.4">
      <c r="B4" s="134" t="s">
        <v>72</v>
      </c>
      <c r="C4" s="25" t="str">
        <f>Index!C4</f>
        <v>консолидирана</v>
      </c>
      <c r="D4" s="24"/>
    </row>
    <row r="5" spans="1:9" ht="26.4">
      <c r="B5" s="135" t="s">
        <v>73</v>
      </c>
      <c r="C5" s="26" t="s">
        <v>74</v>
      </c>
      <c r="D5" s="136" t="s">
        <v>76</v>
      </c>
      <c r="E5" s="117" t="s">
        <v>77</v>
      </c>
      <c r="F5" s="46" t="s">
        <v>78</v>
      </c>
    </row>
    <row r="6" spans="1:9" ht="32.25" customHeight="1">
      <c r="B6" s="210" t="s">
        <v>510</v>
      </c>
      <c r="C6" s="211"/>
      <c r="D6" s="19"/>
    </row>
    <row r="7" spans="1:9" s="85" customFormat="1">
      <c r="A7" s="98">
        <v>6</v>
      </c>
      <c r="B7" s="96"/>
      <c r="E7" s="97"/>
      <c r="F7" s="195" t="s">
        <v>384</v>
      </c>
    </row>
    <row r="8" spans="1:9">
      <c r="B8" s="219" t="s">
        <v>140</v>
      </c>
      <c r="C8" s="211"/>
    </row>
    <row r="9" spans="1:9">
      <c r="B9" s="123"/>
      <c r="C9" s="118"/>
    </row>
    <row r="10" spans="1:9">
      <c r="B10" s="123"/>
      <c r="C10" s="118"/>
    </row>
    <row r="11" spans="1:9">
      <c r="C11" s="123"/>
    </row>
    <row r="12" spans="1:9" ht="26.4">
      <c r="B12" s="216"/>
      <c r="C12" s="213"/>
      <c r="D12" s="128" t="s">
        <v>67</v>
      </c>
      <c r="E12" s="198" t="s">
        <v>81</v>
      </c>
      <c r="F12" s="153" t="s">
        <v>82</v>
      </c>
    </row>
    <row r="13" spans="1:9" ht="26.4">
      <c r="B13" s="217"/>
      <c r="C13" s="214"/>
      <c r="D13" s="129"/>
      <c r="E13" s="84"/>
      <c r="F13" s="30" t="s">
        <v>483</v>
      </c>
    </row>
    <row r="14" spans="1:9" ht="13.2" customHeight="1">
      <c r="B14" s="218"/>
      <c r="C14" s="215"/>
      <c r="D14" s="130"/>
      <c r="E14" s="80"/>
      <c r="F14" s="141" t="s">
        <v>83</v>
      </c>
    </row>
    <row r="15" spans="1:9" ht="52.8">
      <c r="A15" s="98" t="s">
        <v>383</v>
      </c>
      <c r="B15" s="147" t="s">
        <v>83</v>
      </c>
      <c r="C15" s="152" t="s">
        <v>68</v>
      </c>
      <c r="D15" s="35" t="s">
        <v>141</v>
      </c>
      <c r="E15" s="34">
        <v>8</v>
      </c>
      <c r="F15" s="191">
        <v>172</v>
      </c>
      <c r="I15" s="203"/>
    </row>
    <row r="16" spans="1:9" ht="52.8">
      <c r="A16" s="98" t="s">
        <v>385</v>
      </c>
      <c r="B16" s="143" t="s">
        <v>86</v>
      </c>
      <c r="C16" s="145" t="s">
        <v>96</v>
      </c>
      <c r="D16" s="37" t="s">
        <v>142</v>
      </c>
      <c r="E16" s="36">
        <v>10</v>
      </c>
      <c r="F16" s="189">
        <v>172</v>
      </c>
      <c r="I16" s="203"/>
    </row>
    <row r="17" spans="1:9" ht="26.4">
      <c r="A17" s="98" t="s">
        <v>386</v>
      </c>
      <c r="B17" s="143" t="s">
        <v>88</v>
      </c>
      <c r="C17" s="145" t="s">
        <v>143</v>
      </c>
      <c r="D17" s="37" t="s">
        <v>144</v>
      </c>
      <c r="E17" s="36">
        <v>8</v>
      </c>
      <c r="F17" s="189">
        <v>0</v>
      </c>
      <c r="I17" s="203"/>
    </row>
    <row r="18" spans="1:9" ht="66">
      <c r="A18" s="98" t="s">
        <v>387</v>
      </c>
      <c r="B18" s="148" t="s">
        <v>90</v>
      </c>
      <c r="C18" s="145" t="s">
        <v>145</v>
      </c>
      <c r="D18" s="37" t="s">
        <v>31</v>
      </c>
      <c r="E18" s="36">
        <v>8</v>
      </c>
      <c r="F18" s="189">
        <v>0</v>
      </c>
      <c r="I18" s="203"/>
    </row>
    <row r="19" spans="1:9" ht="26.4">
      <c r="A19" s="98" t="s">
        <v>388</v>
      </c>
      <c r="B19" s="143" t="s">
        <v>92</v>
      </c>
      <c r="C19" s="145" t="s">
        <v>146</v>
      </c>
      <c r="D19" s="37" t="s">
        <v>32</v>
      </c>
      <c r="E19" s="36">
        <v>8</v>
      </c>
      <c r="F19" s="189">
        <v>0</v>
      </c>
      <c r="I19" s="203"/>
    </row>
    <row r="20" spans="1:9" ht="26.4">
      <c r="A20" s="98" t="s">
        <v>389</v>
      </c>
      <c r="B20" s="143" t="s">
        <v>95</v>
      </c>
      <c r="C20" s="145" t="s">
        <v>147</v>
      </c>
      <c r="D20" s="37" t="s">
        <v>33</v>
      </c>
      <c r="E20" s="36">
        <v>8</v>
      </c>
      <c r="F20" s="189">
        <v>0</v>
      </c>
      <c r="I20" s="203"/>
    </row>
    <row r="21" spans="1:9" ht="39.6">
      <c r="A21" s="98" t="s">
        <v>390</v>
      </c>
      <c r="B21" s="151" t="s">
        <v>97</v>
      </c>
      <c r="C21" s="51" t="s">
        <v>148</v>
      </c>
      <c r="D21" s="37" t="s">
        <v>149</v>
      </c>
      <c r="E21" s="36">
        <v>8</v>
      </c>
      <c r="F21" s="189">
        <v>0</v>
      </c>
      <c r="I21" s="203"/>
    </row>
    <row r="22" spans="1:9" ht="66">
      <c r="A22" s="98" t="s">
        <v>391</v>
      </c>
      <c r="B22" s="151" t="s">
        <v>100</v>
      </c>
      <c r="C22" s="145" t="s">
        <v>145</v>
      </c>
      <c r="D22" s="37" t="s">
        <v>31</v>
      </c>
      <c r="E22" s="36">
        <v>8</v>
      </c>
      <c r="F22" s="189">
        <v>0</v>
      </c>
      <c r="I22" s="203"/>
    </row>
    <row r="23" spans="1:9" ht="26.4">
      <c r="A23" s="98" t="s">
        <v>392</v>
      </c>
      <c r="B23" s="151" t="s">
        <v>102</v>
      </c>
      <c r="C23" s="145" t="s">
        <v>146</v>
      </c>
      <c r="D23" s="37" t="s">
        <v>32</v>
      </c>
      <c r="E23" s="36">
        <v>8</v>
      </c>
      <c r="F23" s="189">
        <v>0</v>
      </c>
      <c r="I23" s="203"/>
    </row>
    <row r="24" spans="1:9" ht="26.4">
      <c r="A24" s="98" t="s">
        <v>397</v>
      </c>
      <c r="B24" s="143">
        <v>100</v>
      </c>
      <c r="C24" s="145" t="s">
        <v>147</v>
      </c>
      <c r="D24" s="37" t="s">
        <v>33</v>
      </c>
      <c r="E24" s="36">
        <v>8</v>
      </c>
      <c r="F24" s="189">
        <v>0</v>
      </c>
      <c r="I24" s="203"/>
    </row>
    <row r="25" spans="1:9" ht="39.6">
      <c r="A25" s="98" t="s">
        <v>422</v>
      </c>
      <c r="B25" s="143">
        <v>110</v>
      </c>
      <c r="C25" s="51" t="s">
        <v>486</v>
      </c>
      <c r="D25" s="37" t="s">
        <v>150</v>
      </c>
      <c r="E25" s="36">
        <v>8</v>
      </c>
      <c r="F25" s="192">
        <v>5817613</v>
      </c>
      <c r="I25" s="203"/>
    </row>
    <row r="26" spans="1:9" ht="66">
      <c r="A26" s="98" t="s">
        <v>398</v>
      </c>
      <c r="B26" s="143">
        <v>120</v>
      </c>
      <c r="C26" s="145" t="s">
        <v>145</v>
      </c>
      <c r="D26" s="37" t="s">
        <v>31</v>
      </c>
      <c r="E26" s="36">
        <v>8</v>
      </c>
      <c r="F26" s="189">
        <v>5791952</v>
      </c>
      <c r="I26" s="203"/>
    </row>
    <row r="27" spans="1:9" ht="26.4">
      <c r="A27" s="98" t="s">
        <v>399</v>
      </c>
      <c r="B27" s="143">
        <v>130</v>
      </c>
      <c r="C27" s="145" t="s">
        <v>146</v>
      </c>
      <c r="D27" s="37" t="s">
        <v>32</v>
      </c>
      <c r="E27" s="36">
        <v>8</v>
      </c>
      <c r="F27" s="189">
        <v>25661</v>
      </c>
      <c r="I27" s="203"/>
    </row>
    <row r="28" spans="1:9" ht="26.4">
      <c r="A28" s="98" t="s">
        <v>423</v>
      </c>
      <c r="B28" s="143">
        <v>140</v>
      </c>
      <c r="C28" s="145" t="s">
        <v>147</v>
      </c>
      <c r="D28" s="37" t="s">
        <v>33</v>
      </c>
      <c r="E28" s="36">
        <v>8</v>
      </c>
      <c r="F28" s="189">
        <v>0</v>
      </c>
      <c r="I28" s="203"/>
    </row>
    <row r="29" spans="1:9" ht="29.25" customHeight="1">
      <c r="A29" s="98" t="s">
        <v>424</v>
      </c>
      <c r="B29" s="143">
        <v>150</v>
      </c>
      <c r="C29" s="51" t="s">
        <v>116</v>
      </c>
      <c r="D29" s="37" t="s">
        <v>34</v>
      </c>
      <c r="E29" s="41">
        <v>11</v>
      </c>
      <c r="F29" s="189">
        <v>0</v>
      </c>
      <c r="I29" s="203"/>
    </row>
    <row r="30" spans="1:9" ht="39.6">
      <c r="A30" s="98" t="s">
        <v>425</v>
      </c>
      <c r="B30" s="143">
        <v>160</v>
      </c>
      <c r="C30" s="51" t="s">
        <v>117</v>
      </c>
      <c r="D30" s="37" t="s">
        <v>151</v>
      </c>
      <c r="E30" s="41"/>
      <c r="F30" s="189">
        <v>0</v>
      </c>
      <c r="I30" s="203"/>
    </row>
    <row r="31" spans="1:9" ht="39.6">
      <c r="A31" s="98" t="s">
        <v>426</v>
      </c>
      <c r="B31" s="143">
        <v>170</v>
      </c>
      <c r="C31" s="156" t="s">
        <v>152</v>
      </c>
      <c r="D31" s="37" t="s">
        <v>153</v>
      </c>
      <c r="E31" s="36">
        <v>43</v>
      </c>
      <c r="F31" s="189">
        <v>2198</v>
      </c>
      <c r="I31" s="203"/>
    </row>
    <row r="32" spans="1:9" ht="66">
      <c r="A32" s="98" t="s">
        <v>427</v>
      </c>
      <c r="B32" s="143">
        <v>180</v>
      </c>
      <c r="C32" s="56" t="s">
        <v>154</v>
      </c>
      <c r="D32" s="37" t="s">
        <v>35</v>
      </c>
      <c r="E32" s="36">
        <v>43</v>
      </c>
      <c r="F32" s="189">
        <v>1184</v>
      </c>
      <c r="I32" s="203"/>
    </row>
    <row r="33" spans="1:9" ht="66">
      <c r="A33" s="98" t="s">
        <v>428</v>
      </c>
      <c r="B33" s="143">
        <v>190</v>
      </c>
      <c r="C33" s="56" t="s">
        <v>155</v>
      </c>
      <c r="D33" s="37" t="s">
        <v>36</v>
      </c>
      <c r="E33" s="36">
        <v>43</v>
      </c>
      <c r="F33" s="189">
        <v>0</v>
      </c>
      <c r="I33" s="203"/>
    </row>
    <row r="34" spans="1:9" ht="26.4">
      <c r="A34" s="98" t="s">
        <v>429</v>
      </c>
      <c r="B34" s="143">
        <v>200</v>
      </c>
      <c r="C34" s="56" t="s">
        <v>156</v>
      </c>
      <c r="D34" s="37" t="s">
        <v>157</v>
      </c>
      <c r="E34" s="36">
        <v>43</v>
      </c>
      <c r="F34" s="189">
        <v>0</v>
      </c>
      <c r="I34" s="203"/>
    </row>
    <row r="35" spans="1:9" ht="26.4">
      <c r="A35" s="98" t="s">
        <v>430</v>
      </c>
      <c r="B35" s="143">
        <v>210</v>
      </c>
      <c r="C35" s="56" t="s">
        <v>158</v>
      </c>
      <c r="D35" s="37" t="s">
        <v>159</v>
      </c>
      <c r="E35" s="36">
        <v>43</v>
      </c>
      <c r="F35" s="189">
        <v>0</v>
      </c>
      <c r="I35" s="203"/>
    </row>
    <row r="36" spans="1:9" ht="66">
      <c r="A36" s="98" t="s">
        <v>431</v>
      </c>
      <c r="B36" s="143">
        <v>220</v>
      </c>
      <c r="C36" s="56" t="s">
        <v>160</v>
      </c>
      <c r="D36" s="37" t="s">
        <v>37</v>
      </c>
      <c r="E36" s="36" t="s">
        <v>161</v>
      </c>
      <c r="F36" s="189">
        <v>1014</v>
      </c>
      <c r="I36" s="203"/>
    </row>
    <row r="37" spans="1:9" ht="26.4">
      <c r="A37" s="98" t="s">
        <v>432</v>
      </c>
      <c r="B37" s="143">
        <v>230</v>
      </c>
      <c r="C37" s="56" t="s">
        <v>162</v>
      </c>
      <c r="D37" s="37" t="s">
        <v>163</v>
      </c>
      <c r="E37" s="36">
        <v>43</v>
      </c>
      <c r="F37" s="189">
        <v>0</v>
      </c>
      <c r="I37" s="203"/>
    </row>
    <row r="38" spans="1:9" ht="26.4">
      <c r="A38" s="98" t="s">
        <v>407</v>
      </c>
      <c r="B38" s="143">
        <v>240</v>
      </c>
      <c r="C38" s="156" t="s">
        <v>164</v>
      </c>
      <c r="D38" s="37" t="s">
        <v>131</v>
      </c>
      <c r="E38" s="36"/>
      <c r="F38" s="192">
        <v>3429</v>
      </c>
      <c r="I38" s="203"/>
    </row>
    <row r="39" spans="1:9" ht="39.6">
      <c r="A39" s="98" t="s">
        <v>408</v>
      </c>
      <c r="B39" s="143">
        <v>250</v>
      </c>
      <c r="C39" s="155" t="s">
        <v>165</v>
      </c>
      <c r="D39" s="37" t="s">
        <v>133</v>
      </c>
      <c r="E39" s="36"/>
      <c r="F39" s="189">
        <v>3159</v>
      </c>
      <c r="I39" s="203"/>
    </row>
    <row r="40" spans="1:9" ht="66">
      <c r="A40" s="98" t="s">
        <v>409</v>
      </c>
      <c r="B40" s="143">
        <v>260</v>
      </c>
      <c r="C40" s="174" t="s">
        <v>166</v>
      </c>
      <c r="D40" s="37" t="s">
        <v>167</v>
      </c>
      <c r="E40" s="36"/>
      <c r="F40" s="189">
        <v>270</v>
      </c>
      <c r="I40" s="203"/>
    </row>
    <row r="41" spans="1:9" ht="66">
      <c r="A41" s="98" t="s">
        <v>410</v>
      </c>
      <c r="B41" s="143">
        <v>270</v>
      </c>
      <c r="C41" s="51" t="s">
        <v>487</v>
      </c>
      <c r="D41" s="37" t="s">
        <v>38</v>
      </c>
      <c r="E41" s="36"/>
      <c r="F41" s="192">
        <v>0</v>
      </c>
      <c r="I41" s="203"/>
    </row>
    <row r="42" spans="1:9" ht="25.5">
      <c r="A42" s="98" t="s">
        <v>411</v>
      </c>
      <c r="B42" s="143">
        <v>280</v>
      </c>
      <c r="C42" s="175" t="s">
        <v>168</v>
      </c>
      <c r="D42" s="37" t="s">
        <v>39</v>
      </c>
      <c r="E42" s="40"/>
      <c r="F42" s="192">
        <v>53179</v>
      </c>
      <c r="I42" s="203"/>
    </row>
    <row r="43" spans="1:9" ht="63.75">
      <c r="A43" s="98" t="s">
        <v>412</v>
      </c>
      <c r="B43" s="148">
        <v>290</v>
      </c>
      <c r="C43" s="176" t="s">
        <v>169</v>
      </c>
      <c r="D43" s="67" t="s">
        <v>40</v>
      </c>
      <c r="E43" s="40"/>
      <c r="F43" s="189">
        <v>0</v>
      </c>
      <c r="I43" s="203"/>
    </row>
    <row r="44" spans="1:9" ht="25.5">
      <c r="A44" s="98" t="s">
        <v>413</v>
      </c>
      <c r="B44" s="141">
        <v>300</v>
      </c>
      <c r="C44" s="160" t="s">
        <v>170</v>
      </c>
      <c r="D44" s="44" t="s">
        <v>171</v>
      </c>
      <c r="E44" s="45"/>
      <c r="F44" s="193">
        <f>F15+F25+F38+F42+F31</f>
        <v>5876591</v>
      </c>
      <c r="I44" s="203"/>
    </row>
    <row r="45" spans="1:9">
      <c r="B45" s="20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  <ignoredErrors>
    <ignoredError sqref="F14 B15:B20 B32:B35 B44 B38:B43 B21:B28 B29:B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J57"/>
  <sheetViews>
    <sheetView topLeftCell="A23" zoomScale="70" zoomScaleNormal="70" workbookViewId="0">
      <selection activeCell="F14" sqref="F14:F54"/>
    </sheetView>
  </sheetViews>
  <sheetFormatPr defaultColWidth="9.109375" defaultRowHeight="13.2"/>
  <cols>
    <col min="1" max="1" width="2.6640625" style="98" customWidth="1"/>
    <col min="2" max="2" width="14.33203125" style="5" customWidth="1"/>
    <col min="3" max="3" width="70.33203125" style="126" customWidth="1"/>
    <col min="4" max="4" width="40.44140625" style="1" customWidth="1"/>
    <col min="5" max="5" width="12.88671875" style="1" customWidth="1"/>
    <col min="6" max="6" width="17.109375" style="1" customWidth="1"/>
    <col min="7" max="7" width="4" style="1" customWidth="1"/>
    <col min="8" max="16384" width="9.109375" style="1"/>
  </cols>
  <sheetData>
    <row r="1" spans="1:6" s="181" customFormat="1">
      <c r="A1" s="180" t="s">
        <v>338</v>
      </c>
      <c r="B1" s="202" t="s">
        <v>75</v>
      </c>
      <c r="C1" s="178"/>
      <c r="D1" s="178"/>
    </row>
    <row r="2" spans="1:6">
      <c r="B2" s="134" t="s">
        <v>70</v>
      </c>
      <c r="C2" s="21" t="str">
        <f>Index!C2</f>
        <v>CECB9790</v>
      </c>
      <c r="D2" s="22" t="str">
        <f>Index!D2</f>
        <v>Централна кооперативна банка АД</v>
      </c>
    </row>
    <row r="3" spans="1:6" ht="26.4">
      <c r="B3" s="134" t="s">
        <v>71</v>
      </c>
      <c r="C3" s="23">
        <f>Index!C3</f>
        <v>43921</v>
      </c>
      <c r="D3" s="24"/>
    </row>
    <row r="4" spans="1:6" ht="26.4">
      <c r="B4" s="134" t="s">
        <v>72</v>
      </c>
      <c r="C4" s="25" t="str">
        <f>Index!C4</f>
        <v>консолидирана</v>
      </c>
      <c r="D4" s="24"/>
    </row>
    <row r="5" spans="1:6" ht="26.4">
      <c r="B5" s="135" t="s">
        <v>73</v>
      </c>
      <c r="C5" s="26" t="s">
        <v>74</v>
      </c>
      <c r="D5" s="136" t="s">
        <v>76</v>
      </c>
      <c r="E5" s="117" t="s">
        <v>77</v>
      </c>
      <c r="F5" s="46" t="s">
        <v>78</v>
      </c>
    </row>
    <row r="6" spans="1:6" ht="32.25" customHeight="1">
      <c r="B6" s="220" t="s">
        <v>510</v>
      </c>
      <c r="C6" s="221"/>
    </row>
    <row r="7" spans="1:6" s="85" customFormat="1">
      <c r="A7" s="98">
        <v>6</v>
      </c>
      <c r="B7" s="93"/>
      <c r="C7" s="94"/>
      <c r="D7" s="95"/>
      <c r="E7" s="95"/>
      <c r="F7" s="195" t="s">
        <v>384</v>
      </c>
    </row>
    <row r="8" spans="1:6">
      <c r="B8" s="222" t="s">
        <v>172</v>
      </c>
      <c r="C8" s="223"/>
      <c r="D8" s="2"/>
      <c r="E8" s="2"/>
    </row>
    <row r="9" spans="1:6">
      <c r="B9" s="125"/>
      <c r="D9" s="2"/>
      <c r="E9" s="2"/>
    </row>
    <row r="10" spans="1:6">
      <c r="B10" s="125"/>
      <c r="D10" s="2"/>
      <c r="E10" s="2"/>
    </row>
    <row r="11" spans="1:6">
      <c r="C11" s="79"/>
      <c r="D11" s="14"/>
      <c r="E11" s="2"/>
    </row>
    <row r="12" spans="1:6" ht="55.5" customHeight="1">
      <c r="B12" s="15"/>
      <c r="C12" s="71"/>
      <c r="D12" s="128" t="s">
        <v>67</v>
      </c>
      <c r="E12" s="198" t="s">
        <v>81</v>
      </c>
      <c r="F12" s="153" t="s">
        <v>82</v>
      </c>
    </row>
    <row r="13" spans="1:6" ht="17.399999999999999" customHeight="1">
      <c r="B13" s="16"/>
      <c r="C13" s="72"/>
      <c r="D13" s="130"/>
      <c r="E13" s="80"/>
      <c r="F13" s="140" t="s">
        <v>83</v>
      </c>
    </row>
    <row r="14" spans="1:6" ht="26.4">
      <c r="A14" s="98" t="s">
        <v>383</v>
      </c>
      <c r="B14" s="150" t="s">
        <v>83</v>
      </c>
      <c r="C14" s="157" t="s">
        <v>173</v>
      </c>
      <c r="D14" s="81" t="s">
        <v>174</v>
      </c>
      <c r="E14" s="82">
        <v>46</v>
      </c>
      <c r="F14" s="191">
        <f>F15+F16</f>
        <v>127130</v>
      </c>
    </row>
    <row r="15" spans="1:6">
      <c r="A15" s="98" t="s">
        <v>385</v>
      </c>
      <c r="B15" s="143" t="s">
        <v>86</v>
      </c>
      <c r="C15" s="56" t="s">
        <v>175</v>
      </c>
      <c r="D15" s="37" t="s">
        <v>176</v>
      </c>
      <c r="E15" s="34"/>
      <c r="F15" s="191">
        <v>127130</v>
      </c>
    </row>
    <row r="16" spans="1:6">
      <c r="A16" s="98" t="s">
        <v>386</v>
      </c>
      <c r="B16" s="143" t="s">
        <v>88</v>
      </c>
      <c r="C16" s="56" t="s">
        <v>177</v>
      </c>
      <c r="D16" s="37" t="s">
        <v>15</v>
      </c>
      <c r="E16" s="36"/>
      <c r="F16" s="191">
        <v>0</v>
      </c>
    </row>
    <row r="17" spans="1:6" ht="26.4">
      <c r="A17" s="98" t="s">
        <v>387</v>
      </c>
      <c r="B17" s="148" t="s">
        <v>90</v>
      </c>
      <c r="C17" s="156" t="s">
        <v>178</v>
      </c>
      <c r="D17" s="37" t="s">
        <v>179</v>
      </c>
      <c r="E17" s="36">
        <v>46</v>
      </c>
      <c r="F17" s="191">
        <v>110470</v>
      </c>
    </row>
    <row r="18" spans="1:6">
      <c r="A18" s="98" t="s">
        <v>388</v>
      </c>
      <c r="B18" s="143" t="s">
        <v>92</v>
      </c>
      <c r="C18" s="156" t="s">
        <v>511</v>
      </c>
      <c r="D18" s="37" t="s">
        <v>16</v>
      </c>
      <c r="E18" s="41">
        <v>46</v>
      </c>
      <c r="F18" s="191">
        <v>0</v>
      </c>
    </row>
    <row r="19" spans="1:6" ht="26.4">
      <c r="A19" s="98" t="s">
        <v>389</v>
      </c>
      <c r="B19" s="151" t="s">
        <v>95</v>
      </c>
      <c r="C19" s="145" t="s">
        <v>180</v>
      </c>
      <c r="D19" s="37" t="s">
        <v>17</v>
      </c>
      <c r="E19" s="41"/>
      <c r="F19" s="191">
        <v>0</v>
      </c>
    </row>
    <row r="20" spans="1:6" ht="24.75" customHeight="1">
      <c r="A20" s="98" t="s">
        <v>390</v>
      </c>
      <c r="B20" s="151" t="s">
        <v>97</v>
      </c>
      <c r="C20" s="145" t="s">
        <v>181</v>
      </c>
      <c r="D20" s="37" t="s">
        <v>18</v>
      </c>
      <c r="E20" s="41"/>
      <c r="F20" s="191">
        <v>0</v>
      </c>
    </row>
    <row r="21" spans="1:6" ht="26.4">
      <c r="A21" s="98" t="s">
        <v>391</v>
      </c>
      <c r="B21" s="143" t="s">
        <v>100</v>
      </c>
      <c r="C21" s="51" t="s">
        <v>182</v>
      </c>
      <c r="D21" s="37" t="s">
        <v>19</v>
      </c>
      <c r="E21" s="41"/>
      <c r="F21" s="191">
        <v>0</v>
      </c>
    </row>
    <row r="22" spans="1:6">
      <c r="A22" s="98" t="s">
        <v>392</v>
      </c>
      <c r="B22" s="143" t="s">
        <v>102</v>
      </c>
      <c r="C22" s="156" t="s">
        <v>183</v>
      </c>
      <c r="D22" s="37" t="s">
        <v>184</v>
      </c>
      <c r="E22" s="36">
        <v>46</v>
      </c>
      <c r="F22" s="191">
        <f>F23+F34</f>
        <v>28397</v>
      </c>
    </row>
    <row r="23" spans="1:6">
      <c r="A23" s="98" t="s">
        <v>433</v>
      </c>
      <c r="B23" s="151" t="s">
        <v>185</v>
      </c>
      <c r="C23" s="56" t="s">
        <v>186</v>
      </c>
      <c r="D23" s="37" t="s">
        <v>187</v>
      </c>
      <c r="E23" s="36"/>
      <c r="F23" s="191">
        <f>F24+F25+F26+F27+F28+F29+F30+F33</f>
        <v>3510</v>
      </c>
    </row>
    <row r="24" spans="1:6">
      <c r="A24" s="98" t="s">
        <v>397</v>
      </c>
      <c r="B24" s="143" t="s">
        <v>109</v>
      </c>
      <c r="C24" s="158" t="s">
        <v>119</v>
      </c>
      <c r="D24" s="37" t="s">
        <v>188</v>
      </c>
      <c r="E24" s="36"/>
      <c r="F24" s="191">
        <v>0</v>
      </c>
    </row>
    <row r="25" spans="1:6">
      <c r="A25" s="98" t="s">
        <v>422</v>
      </c>
      <c r="B25" s="143" t="s">
        <v>189</v>
      </c>
      <c r="C25" s="158" t="s">
        <v>125</v>
      </c>
      <c r="D25" s="37" t="s">
        <v>190</v>
      </c>
      <c r="E25" s="36"/>
      <c r="F25" s="191">
        <v>0</v>
      </c>
    </row>
    <row r="26" spans="1:6" ht="26.4">
      <c r="A26" s="98" t="s">
        <v>398</v>
      </c>
      <c r="B26" s="143" t="s">
        <v>112</v>
      </c>
      <c r="C26" s="158" t="s">
        <v>191</v>
      </c>
      <c r="D26" s="58" t="s">
        <v>192</v>
      </c>
      <c r="E26" s="41"/>
      <c r="F26" s="191">
        <v>-320</v>
      </c>
    </row>
    <row r="27" spans="1:6" ht="26.4">
      <c r="A27" s="98" t="s">
        <v>434</v>
      </c>
      <c r="B27" s="143">
        <v>122</v>
      </c>
      <c r="C27" s="161" t="s">
        <v>137</v>
      </c>
      <c r="D27" s="37" t="s">
        <v>193</v>
      </c>
      <c r="E27" s="36"/>
      <c r="F27" s="191">
        <v>0</v>
      </c>
    </row>
    <row r="28" spans="1:6" ht="26.4">
      <c r="A28" s="98" t="s">
        <v>435</v>
      </c>
      <c r="B28" s="143">
        <v>124</v>
      </c>
      <c r="C28" s="161" t="s">
        <v>512</v>
      </c>
      <c r="D28" s="58" t="s">
        <v>488</v>
      </c>
      <c r="E28" s="36"/>
      <c r="F28" s="191">
        <v>0</v>
      </c>
    </row>
    <row r="29" spans="1:6" ht="39.6">
      <c r="A29" s="98" t="s">
        <v>415</v>
      </c>
      <c r="B29" s="143">
        <v>320</v>
      </c>
      <c r="C29" s="161" t="s">
        <v>194</v>
      </c>
      <c r="D29" s="37" t="s">
        <v>20</v>
      </c>
      <c r="E29" s="83"/>
      <c r="F29" s="191">
        <v>3830</v>
      </c>
    </row>
    <row r="30" spans="1:6" ht="39.6">
      <c r="A30" s="98" t="s">
        <v>416</v>
      </c>
      <c r="B30" s="143">
        <v>330</v>
      </c>
      <c r="C30" s="161" t="s">
        <v>195</v>
      </c>
      <c r="D30" s="37" t="s">
        <v>21</v>
      </c>
      <c r="E30" s="83"/>
      <c r="F30" s="191">
        <v>0</v>
      </c>
    </row>
    <row r="31" spans="1:6" ht="39.6">
      <c r="A31" s="98" t="s">
        <v>417</v>
      </c>
      <c r="B31" s="170">
        <v>340</v>
      </c>
      <c r="C31" s="171" t="s">
        <v>65</v>
      </c>
      <c r="D31" s="37" t="s">
        <v>22</v>
      </c>
      <c r="E31" s="83"/>
      <c r="F31" s="191">
        <v>0</v>
      </c>
    </row>
    <row r="32" spans="1:6" ht="39.6">
      <c r="A32" s="98" t="s">
        <v>418</v>
      </c>
      <c r="B32" s="170">
        <v>350</v>
      </c>
      <c r="C32" s="171" t="s">
        <v>66</v>
      </c>
      <c r="D32" s="37" t="s">
        <v>513</v>
      </c>
      <c r="E32" s="83"/>
      <c r="F32" s="191">
        <v>0</v>
      </c>
    </row>
    <row r="33" spans="1:10" ht="39.6">
      <c r="A33" s="98" t="s">
        <v>419</v>
      </c>
      <c r="B33" s="143">
        <v>360</v>
      </c>
      <c r="C33" s="161" t="s">
        <v>196</v>
      </c>
      <c r="D33" s="37" t="s">
        <v>514</v>
      </c>
      <c r="E33" s="83"/>
      <c r="F33" s="191">
        <v>0</v>
      </c>
    </row>
    <row r="34" spans="1:10" ht="26.4">
      <c r="A34" s="98" t="s">
        <v>436</v>
      </c>
      <c r="B34" s="143">
        <v>128</v>
      </c>
      <c r="C34" s="56" t="s">
        <v>197</v>
      </c>
      <c r="D34" s="58" t="s">
        <v>489</v>
      </c>
      <c r="E34" s="36"/>
      <c r="F34" s="191">
        <f>SUM(F35:F41)</f>
        <v>24887</v>
      </c>
    </row>
    <row r="35" spans="1:10" ht="79.5" customHeight="1">
      <c r="A35" s="98" t="s">
        <v>399</v>
      </c>
      <c r="B35" s="143" t="s">
        <v>113</v>
      </c>
      <c r="C35" s="161" t="s">
        <v>198</v>
      </c>
      <c r="D35" s="37" t="s">
        <v>23</v>
      </c>
      <c r="E35" s="36"/>
      <c r="F35" s="191">
        <v>0</v>
      </c>
    </row>
    <row r="36" spans="1:10" ht="26.4">
      <c r="A36" s="98" t="s">
        <v>423</v>
      </c>
      <c r="B36" s="143" t="s">
        <v>199</v>
      </c>
      <c r="C36" s="161" t="s">
        <v>200</v>
      </c>
      <c r="D36" s="37" t="s">
        <v>201</v>
      </c>
      <c r="E36" s="36"/>
      <c r="F36" s="191">
        <v>0</v>
      </c>
    </row>
    <row r="37" spans="1:10" ht="67.5" customHeight="1">
      <c r="A37" s="98" t="s">
        <v>424</v>
      </c>
      <c r="B37" s="143" t="s">
        <v>202</v>
      </c>
      <c r="C37" s="161" t="s">
        <v>203</v>
      </c>
      <c r="D37" s="37" t="s">
        <v>24</v>
      </c>
      <c r="E37" s="36"/>
      <c r="F37" s="191">
        <v>0</v>
      </c>
    </row>
    <row r="38" spans="1:10" ht="39.6">
      <c r="A38" s="98" t="s">
        <v>437</v>
      </c>
      <c r="B38" s="143">
        <v>155</v>
      </c>
      <c r="C38" s="161" t="s">
        <v>204</v>
      </c>
      <c r="D38" s="37" t="s">
        <v>25</v>
      </c>
      <c r="E38" s="36"/>
      <c r="F38" s="191">
        <v>24887</v>
      </c>
    </row>
    <row r="39" spans="1:10" ht="13.5" customHeight="1">
      <c r="A39" s="98" t="s">
        <v>438</v>
      </c>
      <c r="B39" s="143">
        <v>165</v>
      </c>
      <c r="C39" s="161" t="s">
        <v>205</v>
      </c>
      <c r="D39" s="58" t="s">
        <v>26</v>
      </c>
      <c r="E39" s="83"/>
      <c r="F39" s="191">
        <v>0</v>
      </c>
    </row>
    <row r="40" spans="1:10" ht="26.4">
      <c r="A40" s="98" t="s">
        <v>426</v>
      </c>
      <c r="B40" s="143" t="s">
        <v>206</v>
      </c>
      <c r="C40" s="161" t="s">
        <v>137</v>
      </c>
      <c r="D40" s="37" t="s">
        <v>193</v>
      </c>
      <c r="E40" s="36"/>
      <c r="F40" s="191">
        <v>0</v>
      </c>
    </row>
    <row r="41" spans="1:10" ht="28.5" customHeight="1">
      <c r="A41" s="98" t="s">
        <v>427</v>
      </c>
      <c r="B41" s="143" t="s">
        <v>207</v>
      </c>
      <c r="C41" s="161" t="s">
        <v>10</v>
      </c>
      <c r="D41" s="58" t="s">
        <v>488</v>
      </c>
      <c r="E41" s="36"/>
      <c r="F41" s="191">
        <v>0</v>
      </c>
    </row>
    <row r="42" spans="1:10" ht="24.75" customHeight="1">
      <c r="A42" s="98" t="s">
        <v>428</v>
      </c>
      <c r="B42" s="143">
        <v>190</v>
      </c>
      <c r="C42" s="52" t="s">
        <v>208</v>
      </c>
      <c r="D42" s="37" t="s">
        <v>209</v>
      </c>
      <c r="E42" s="61"/>
      <c r="F42" s="191">
        <v>33682</v>
      </c>
      <c r="I42" s="203"/>
      <c r="J42" s="203"/>
    </row>
    <row r="43" spans="1:10" ht="23.25" customHeight="1">
      <c r="A43" s="98" t="s">
        <v>429</v>
      </c>
      <c r="B43" s="143">
        <v>200</v>
      </c>
      <c r="C43" s="52" t="s">
        <v>210</v>
      </c>
      <c r="D43" s="35" t="s">
        <v>27</v>
      </c>
      <c r="E43" s="61"/>
      <c r="F43" s="191"/>
    </row>
    <row r="44" spans="1:10" ht="23.25" customHeight="1">
      <c r="A44" s="98" t="s">
        <v>430</v>
      </c>
      <c r="B44" s="143">
        <v>210</v>
      </c>
      <c r="C44" s="156" t="s">
        <v>211</v>
      </c>
      <c r="D44" s="37" t="s">
        <v>212</v>
      </c>
      <c r="E44" s="36"/>
      <c r="F44" s="191">
        <f>SUM(F45:F46)</f>
        <v>267356</v>
      </c>
      <c r="H44" s="203"/>
    </row>
    <row r="45" spans="1:10" ht="25.5">
      <c r="A45" s="98" t="s">
        <v>431</v>
      </c>
      <c r="B45" s="143">
        <v>220</v>
      </c>
      <c r="C45" s="56" t="s">
        <v>213</v>
      </c>
      <c r="D45" s="37" t="s">
        <v>28</v>
      </c>
      <c r="E45" s="36"/>
      <c r="F45" s="191">
        <v>0</v>
      </c>
    </row>
    <row r="46" spans="1:10">
      <c r="A46" s="98" t="s">
        <v>432</v>
      </c>
      <c r="B46" s="143">
        <v>230</v>
      </c>
      <c r="C46" s="56" t="s">
        <v>214</v>
      </c>
      <c r="D46" s="37" t="s">
        <v>29</v>
      </c>
      <c r="E46" s="36"/>
      <c r="F46" s="191">
        <v>267356</v>
      </c>
    </row>
    <row r="47" spans="1:10" ht="52.5" customHeight="1">
      <c r="A47" s="98" t="s">
        <v>407</v>
      </c>
      <c r="B47" s="143">
        <v>240</v>
      </c>
      <c r="C47" s="156" t="s">
        <v>215</v>
      </c>
      <c r="D47" s="37" t="s">
        <v>30</v>
      </c>
      <c r="E47" s="41">
        <v>46</v>
      </c>
      <c r="F47" s="191">
        <v>0</v>
      </c>
    </row>
    <row r="48" spans="1:10" ht="25.5">
      <c r="A48" s="98" t="s">
        <v>408</v>
      </c>
      <c r="B48" s="143">
        <v>250</v>
      </c>
      <c r="C48" s="156" t="s">
        <v>216</v>
      </c>
      <c r="D48" s="37" t="s">
        <v>217</v>
      </c>
      <c r="E48" s="36">
        <v>2</v>
      </c>
      <c r="F48" s="191">
        <v>9968</v>
      </c>
    </row>
    <row r="49" spans="1:6">
      <c r="A49" s="98" t="s">
        <v>409</v>
      </c>
      <c r="B49" s="143">
        <v>260</v>
      </c>
      <c r="C49" s="156" t="s">
        <v>218</v>
      </c>
      <c r="D49" s="37" t="s">
        <v>219</v>
      </c>
      <c r="E49" s="36"/>
      <c r="F49" s="191">
        <v>0</v>
      </c>
    </row>
    <row r="50" spans="1:6">
      <c r="A50" s="98" t="s">
        <v>410</v>
      </c>
      <c r="B50" s="143">
        <v>270</v>
      </c>
      <c r="C50" s="156" t="s">
        <v>220</v>
      </c>
      <c r="D50" s="37" t="s">
        <v>221</v>
      </c>
      <c r="E50" s="36"/>
      <c r="F50" s="191">
        <f>F51+F52</f>
        <v>5472</v>
      </c>
    </row>
    <row r="51" spans="1:6">
      <c r="A51" s="98" t="s">
        <v>411</v>
      </c>
      <c r="B51" s="143">
        <v>280</v>
      </c>
      <c r="C51" s="155" t="s">
        <v>183</v>
      </c>
      <c r="D51" s="37" t="s">
        <v>184</v>
      </c>
      <c r="E51" s="36">
        <v>46</v>
      </c>
      <c r="F51" s="191">
        <v>0</v>
      </c>
    </row>
    <row r="52" spans="1:6">
      <c r="A52" s="98" t="s">
        <v>412</v>
      </c>
      <c r="B52" s="143">
        <v>290</v>
      </c>
      <c r="C52" s="172" t="s">
        <v>222</v>
      </c>
      <c r="D52" s="59"/>
      <c r="E52" s="65">
        <v>46</v>
      </c>
      <c r="F52" s="191">
        <v>5472</v>
      </c>
    </row>
    <row r="53" spans="1:6">
      <c r="A53" s="98" t="s">
        <v>413</v>
      </c>
      <c r="B53" s="141">
        <v>300</v>
      </c>
      <c r="C53" s="173" t="s">
        <v>223</v>
      </c>
      <c r="D53" s="44" t="s">
        <v>224</v>
      </c>
      <c r="E53" s="45">
        <v>46</v>
      </c>
      <c r="F53" s="193">
        <f>F50+F48+F44+F43+F42+F14+F49+F47+F17+F18+F21+F22</f>
        <v>582475</v>
      </c>
    </row>
    <row r="54" spans="1:6">
      <c r="A54" s="98" t="s">
        <v>414</v>
      </c>
      <c r="B54" s="141">
        <v>310</v>
      </c>
      <c r="C54" s="54" t="s">
        <v>225</v>
      </c>
      <c r="D54" s="44" t="s">
        <v>226</v>
      </c>
      <c r="E54" s="45"/>
      <c r="F54" s="193">
        <f>F53+'F_01.02'!F44</f>
        <v>6459066</v>
      </c>
    </row>
    <row r="55" spans="1:6">
      <c r="B55" s="17"/>
    </row>
    <row r="57" spans="1:6">
      <c r="F57" s="203"/>
    </row>
  </sheetData>
  <mergeCells count="2">
    <mergeCell ref="B6:C6"/>
    <mergeCell ref="B8:C8"/>
  </mergeCells>
  <phoneticPr fontId="3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cellComments="asDisplayed" r:id="rId1"/>
  <headerFooter>
    <oddHeader>&amp;CBG
Приложение III</oddHeader>
    <oddFooter>&amp;C&amp;P</oddFooter>
  </headerFooter>
  <ignoredErrors>
    <ignoredError sqref="F13 B36 B14:B28 B34 B40:B43 B44 B47 B45:B4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I87"/>
  <sheetViews>
    <sheetView zoomScale="85" zoomScaleNormal="85" workbookViewId="0">
      <selection activeCell="C12" sqref="C12"/>
    </sheetView>
  </sheetViews>
  <sheetFormatPr defaultColWidth="9.109375" defaultRowHeight="13.2"/>
  <cols>
    <col min="1" max="1" width="2.6640625" style="98" customWidth="1"/>
    <col min="2" max="2" width="14.33203125" style="5" customWidth="1"/>
    <col min="3" max="3" width="64" style="127" customWidth="1"/>
    <col min="4" max="4" width="48.109375" style="7" customWidth="1"/>
    <col min="5" max="5" width="13.5546875" style="5" customWidth="1"/>
    <col min="6" max="6" width="17.109375" style="7" customWidth="1"/>
    <col min="7" max="7" width="1.88671875" style="127" customWidth="1"/>
    <col min="8" max="16384" width="9.109375" style="127"/>
  </cols>
  <sheetData>
    <row r="1" spans="1:9" s="185" customFormat="1">
      <c r="A1" s="180" t="s">
        <v>339</v>
      </c>
      <c r="B1" s="202" t="s">
        <v>75</v>
      </c>
      <c r="C1" s="178"/>
      <c r="D1" s="178"/>
      <c r="E1" s="183"/>
      <c r="F1" s="184"/>
    </row>
    <row r="2" spans="1:9">
      <c r="B2" s="134" t="s">
        <v>70</v>
      </c>
      <c r="C2" s="21" t="str">
        <f>Index!C2</f>
        <v>CECB9790</v>
      </c>
      <c r="D2" s="22" t="str">
        <f>Index!D2</f>
        <v>Централна кооперативна банка АД</v>
      </c>
    </row>
    <row r="3" spans="1:9" ht="26.4">
      <c r="B3" s="134" t="s">
        <v>71</v>
      </c>
      <c r="C3" s="23">
        <f>Index!C3</f>
        <v>43921</v>
      </c>
      <c r="D3" s="24"/>
    </row>
    <row r="4" spans="1:9" ht="26.4">
      <c r="B4" s="134" t="s">
        <v>72</v>
      </c>
      <c r="C4" s="25" t="str">
        <f>Index!C4</f>
        <v>консолидирана</v>
      </c>
      <c r="D4" s="24"/>
    </row>
    <row r="5" spans="1:9" ht="26.4">
      <c r="B5" s="135" t="s">
        <v>73</v>
      </c>
      <c r="C5" s="26" t="s">
        <v>74</v>
      </c>
      <c r="D5" s="136" t="s">
        <v>76</v>
      </c>
      <c r="E5" s="117" t="s">
        <v>77</v>
      </c>
      <c r="F5" s="46" t="s">
        <v>78</v>
      </c>
    </row>
    <row r="6" spans="1:9" ht="32.25" customHeight="1">
      <c r="B6" s="220" t="s">
        <v>490</v>
      </c>
      <c r="C6" s="224"/>
      <c r="D6" s="8"/>
      <c r="E6" s="9"/>
      <c r="F6" s="8"/>
      <c r="G6" s="10"/>
    </row>
    <row r="7" spans="1:9" s="88" customFormat="1">
      <c r="A7" s="98">
        <v>6</v>
      </c>
      <c r="B7" s="89"/>
      <c r="D7" s="90"/>
      <c r="E7" s="91"/>
      <c r="F7" s="197" t="s">
        <v>384</v>
      </c>
      <c r="G7" s="92"/>
    </row>
    <row r="8" spans="1:9">
      <c r="B8" s="124"/>
      <c r="D8" s="8"/>
      <c r="E8" s="9"/>
      <c r="F8" s="8"/>
      <c r="G8" s="10"/>
    </row>
    <row r="9" spans="1:9">
      <c r="B9" s="124"/>
      <c r="D9" s="8"/>
      <c r="E9" s="9"/>
      <c r="F9" s="8"/>
      <c r="G9" s="10"/>
    </row>
    <row r="10" spans="1:9">
      <c r="B10" s="124"/>
      <c r="D10" s="8"/>
      <c r="E10" s="9"/>
      <c r="F10" s="8"/>
      <c r="G10" s="10"/>
    </row>
    <row r="11" spans="1:9">
      <c r="D11" s="11"/>
      <c r="E11" s="12"/>
      <c r="F11" s="11"/>
      <c r="G11" s="10"/>
    </row>
    <row r="12" spans="1:9" ht="26.4">
      <c r="B12" s="120"/>
      <c r="C12" s="71"/>
      <c r="D12" s="128" t="s">
        <v>67</v>
      </c>
      <c r="E12" s="198" t="s">
        <v>81</v>
      </c>
      <c r="F12" s="154" t="s">
        <v>227</v>
      </c>
    </row>
    <row r="13" spans="1:9" ht="14.4" customHeight="1">
      <c r="B13" s="122"/>
      <c r="C13" s="72"/>
      <c r="D13" s="130"/>
      <c r="E13" s="73"/>
      <c r="F13" s="62" t="s">
        <v>83</v>
      </c>
    </row>
    <row r="14" spans="1:9" ht="26.4">
      <c r="A14" s="98" t="s">
        <v>383</v>
      </c>
      <c r="B14" s="150" t="s">
        <v>83</v>
      </c>
      <c r="C14" s="162" t="s">
        <v>228</v>
      </c>
      <c r="D14" s="74" t="s">
        <v>13</v>
      </c>
      <c r="E14" s="63">
        <v>16</v>
      </c>
      <c r="F14" s="200">
        <f>SUM(F15:F22)</f>
        <v>33651</v>
      </c>
      <c r="I14" s="204"/>
    </row>
    <row r="15" spans="1:9" ht="53.4" customHeight="1">
      <c r="A15" s="98" t="s">
        <v>385</v>
      </c>
      <c r="B15" s="143" t="s">
        <v>86</v>
      </c>
      <c r="C15" s="49" t="s">
        <v>93</v>
      </c>
      <c r="D15" s="75" t="s">
        <v>14</v>
      </c>
      <c r="E15" s="34"/>
      <c r="F15" s="206">
        <v>0</v>
      </c>
      <c r="I15" s="204"/>
    </row>
    <row r="16" spans="1:9" ht="26.4">
      <c r="A16" s="98" t="s">
        <v>439</v>
      </c>
      <c r="B16" s="142" t="s">
        <v>229</v>
      </c>
      <c r="C16" s="49" t="s">
        <v>11</v>
      </c>
      <c r="D16" s="75" t="s">
        <v>230</v>
      </c>
      <c r="E16" s="34"/>
      <c r="F16" s="206">
        <v>0</v>
      </c>
      <c r="I16" s="204"/>
    </row>
    <row r="17" spans="1:9" ht="26.4">
      <c r="A17" s="98" t="s">
        <v>386</v>
      </c>
      <c r="B17" s="148" t="s">
        <v>88</v>
      </c>
      <c r="C17" s="49" t="s">
        <v>231</v>
      </c>
      <c r="D17" s="55" t="s">
        <v>232</v>
      </c>
      <c r="E17" s="36"/>
      <c r="F17" s="206">
        <v>0</v>
      </c>
      <c r="I17" s="204"/>
    </row>
    <row r="18" spans="1:9" ht="26.4">
      <c r="A18" s="98" t="s">
        <v>440</v>
      </c>
      <c r="B18" s="142" t="s">
        <v>233</v>
      </c>
      <c r="C18" s="49" t="s">
        <v>9</v>
      </c>
      <c r="D18" s="55" t="s">
        <v>234</v>
      </c>
      <c r="E18" s="36"/>
      <c r="F18" s="206">
        <v>3056</v>
      </c>
      <c r="I18" s="204"/>
    </row>
    <row r="19" spans="1:9" ht="26.4">
      <c r="A19" s="98" t="s">
        <v>441</v>
      </c>
      <c r="B19" s="151" t="s">
        <v>235</v>
      </c>
      <c r="C19" s="49" t="s">
        <v>12</v>
      </c>
      <c r="D19" s="55" t="s">
        <v>236</v>
      </c>
      <c r="E19" s="36"/>
      <c r="F19" s="188">
        <v>30595</v>
      </c>
      <c r="I19" s="204"/>
    </row>
    <row r="20" spans="1:9" ht="33.6" customHeight="1">
      <c r="A20" s="98" t="s">
        <v>390</v>
      </c>
      <c r="B20" s="143" t="s">
        <v>97</v>
      </c>
      <c r="C20" s="49" t="s">
        <v>237</v>
      </c>
      <c r="D20" s="55" t="s">
        <v>43</v>
      </c>
      <c r="E20" s="36"/>
      <c r="F20" s="188">
        <v>0</v>
      </c>
      <c r="I20" s="204"/>
    </row>
    <row r="21" spans="1:9">
      <c r="A21" s="98" t="s">
        <v>391</v>
      </c>
      <c r="B21" s="143" t="s">
        <v>100</v>
      </c>
      <c r="C21" s="50" t="s">
        <v>238</v>
      </c>
      <c r="D21" s="68" t="s">
        <v>44</v>
      </c>
      <c r="E21" s="40"/>
      <c r="F21" s="188">
        <v>0</v>
      </c>
      <c r="I21" s="204"/>
    </row>
    <row r="22" spans="1:9" ht="26.4">
      <c r="A22" s="98" t="s">
        <v>442</v>
      </c>
      <c r="B22" s="151" t="s">
        <v>239</v>
      </c>
      <c r="C22" s="50" t="s">
        <v>240</v>
      </c>
      <c r="D22" s="68" t="s">
        <v>45</v>
      </c>
      <c r="E22" s="40"/>
      <c r="F22" s="188">
        <v>0</v>
      </c>
      <c r="I22" s="204"/>
    </row>
    <row r="23" spans="1:9" ht="30" customHeight="1">
      <c r="A23" s="98" t="s">
        <v>392</v>
      </c>
      <c r="B23" s="143" t="s">
        <v>102</v>
      </c>
      <c r="C23" s="163" t="s">
        <v>491</v>
      </c>
      <c r="D23" s="55" t="s">
        <v>13</v>
      </c>
      <c r="E23" s="36">
        <v>16</v>
      </c>
      <c r="F23" s="188">
        <f>SUM(F24:F29)</f>
        <v>4718</v>
      </c>
      <c r="I23" s="204"/>
    </row>
    <row r="24" spans="1:9" ht="56.4" customHeight="1">
      <c r="A24" s="98" t="s">
        <v>397</v>
      </c>
      <c r="B24" s="143" t="s">
        <v>109</v>
      </c>
      <c r="C24" s="49" t="s">
        <v>241</v>
      </c>
      <c r="D24" s="55" t="s">
        <v>14</v>
      </c>
      <c r="E24" s="36"/>
      <c r="F24" s="188">
        <v>0</v>
      </c>
      <c r="I24" s="204"/>
    </row>
    <row r="25" spans="1:9" ht="26.4">
      <c r="A25" s="98" t="s">
        <v>422</v>
      </c>
      <c r="B25" s="143" t="s">
        <v>189</v>
      </c>
      <c r="C25" s="49" t="s">
        <v>242</v>
      </c>
      <c r="D25" s="55" t="s">
        <v>232</v>
      </c>
      <c r="E25" s="36"/>
      <c r="F25" s="188">
        <v>0</v>
      </c>
      <c r="I25" s="204"/>
    </row>
    <row r="26" spans="1:9">
      <c r="A26" s="98" t="s">
        <v>398</v>
      </c>
      <c r="B26" s="143" t="s">
        <v>112</v>
      </c>
      <c r="C26" s="49" t="s">
        <v>492</v>
      </c>
      <c r="D26" s="55" t="s">
        <v>243</v>
      </c>
      <c r="E26" s="36"/>
      <c r="F26" s="188">
        <v>2790</v>
      </c>
      <c r="I26" s="204"/>
    </row>
    <row r="27" spans="1:9" ht="28.2" customHeight="1">
      <c r="A27" s="98" t="s">
        <v>399</v>
      </c>
      <c r="B27" s="143" t="s">
        <v>113</v>
      </c>
      <c r="C27" s="49" t="s">
        <v>244</v>
      </c>
      <c r="D27" s="55" t="s">
        <v>46</v>
      </c>
      <c r="E27" s="36"/>
      <c r="F27" s="188">
        <v>0</v>
      </c>
      <c r="I27" s="204"/>
    </row>
    <row r="28" spans="1:9">
      <c r="A28" s="98" t="s">
        <v>423</v>
      </c>
      <c r="B28" s="143" t="s">
        <v>199</v>
      </c>
      <c r="C28" s="49" t="s">
        <v>245</v>
      </c>
      <c r="D28" s="55" t="s">
        <v>47</v>
      </c>
      <c r="E28" s="36"/>
      <c r="F28" s="188">
        <v>379</v>
      </c>
      <c r="I28" s="204"/>
    </row>
    <row r="29" spans="1:9" ht="27" customHeight="1">
      <c r="A29" s="98" t="s">
        <v>443</v>
      </c>
      <c r="B29" s="143">
        <v>145</v>
      </c>
      <c r="C29" s="49" t="s">
        <v>246</v>
      </c>
      <c r="D29" s="68" t="s">
        <v>48</v>
      </c>
      <c r="E29" s="36"/>
      <c r="F29" s="188">
        <v>1549</v>
      </c>
      <c r="I29" s="204"/>
    </row>
    <row r="30" spans="1:9">
      <c r="A30" s="98" t="s">
        <v>424</v>
      </c>
      <c r="B30" s="143" t="s">
        <v>202</v>
      </c>
      <c r="C30" s="52" t="s">
        <v>247</v>
      </c>
      <c r="D30" s="55" t="s">
        <v>248</v>
      </c>
      <c r="E30" s="36"/>
      <c r="F30" s="188">
        <v>0</v>
      </c>
      <c r="I30" s="204"/>
    </row>
    <row r="31" spans="1:9">
      <c r="A31" s="98" t="s">
        <v>425</v>
      </c>
      <c r="B31" s="143" t="s">
        <v>249</v>
      </c>
      <c r="C31" s="163" t="s">
        <v>250</v>
      </c>
      <c r="D31" s="55" t="s">
        <v>49</v>
      </c>
      <c r="E31" s="36">
        <v>31</v>
      </c>
      <c r="F31" s="192">
        <f>SUM(F32:F35)</f>
        <v>18</v>
      </c>
      <c r="I31" s="204"/>
    </row>
    <row r="32" spans="1:9" ht="45.6" customHeight="1">
      <c r="A32" s="98" t="s">
        <v>426</v>
      </c>
      <c r="B32" s="143" t="s">
        <v>206</v>
      </c>
      <c r="C32" s="49" t="s">
        <v>93</v>
      </c>
      <c r="D32" s="55" t="s">
        <v>50</v>
      </c>
      <c r="E32" s="36"/>
      <c r="F32" s="188">
        <v>9</v>
      </c>
      <c r="I32" s="204"/>
    </row>
    <row r="33" spans="1:9" ht="54" customHeight="1">
      <c r="A33" s="98" t="s">
        <v>444</v>
      </c>
      <c r="B33" s="143">
        <v>175</v>
      </c>
      <c r="C33" s="49" t="s">
        <v>11</v>
      </c>
      <c r="D33" s="55" t="s">
        <v>51</v>
      </c>
      <c r="E33" s="36"/>
      <c r="F33" s="188">
        <v>0</v>
      </c>
      <c r="I33" s="204"/>
    </row>
    <row r="34" spans="1:9" ht="52.2" customHeight="1">
      <c r="A34" s="98" t="s">
        <v>445</v>
      </c>
      <c r="B34" s="143">
        <v>191</v>
      </c>
      <c r="C34" s="49" t="s">
        <v>9</v>
      </c>
      <c r="D34" s="55" t="s">
        <v>52</v>
      </c>
      <c r="E34" s="36"/>
      <c r="F34" s="188">
        <v>9</v>
      </c>
      <c r="I34" s="204"/>
    </row>
    <row r="35" spans="1:9" ht="26.4">
      <c r="A35" s="98" t="s">
        <v>446</v>
      </c>
      <c r="B35" s="143">
        <v>192</v>
      </c>
      <c r="C35" s="49" t="s">
        <v>251</v>
      </c>
      <c r="D35" s="55" t="s">
        <v>252</v>
      </c>
      <c r="E35" s="36"/>
      <c r="F35" s="188">
        <v>0</v>
      </c>
      <c r="I35" s="204"/>
    </row>
    <row r="36" spans="1:9">
      <c r="A36" s="98" t="s">
        <v>429</v>
      </c>
      <c r="B36" s="143" t="s">
        <v>253</v>
      </c>
      <c r="C36" s="163" t="s">
        <v>254</v>
      </c>
      <c r="D36" s="55" t="s">
        <v>255</v>
      </c>
      <c r="E36" s="36">
        <v>22</v>
      </c>
      <c r="F36" s="191">
        <v>14719</v>
      </c>
      <c r="I36" s="204"/>
    </row>
    <row r="37" spans="1:9">
      <c r="A37" s="98" t="s">
        <v>430</v>
      </c>
      <c r="B37" s="143" t="s">
        <v>256</v>
      </c>
      <c r="C37" s="163" t="s">
        <v>257</v>
      </c>
      <c r="D37" s="55" t="s">
        <v>255</v>
      </c>
      <c r="E37" s="36">
        <v>22</v>
      </c>
      <c r="F37" s="191">
        <v>2977</v>
      </c>
      <c r="I37" s="204"/>
    </row>
    <row r="38" spans="1:9" ht="39.6">
      <c r="A38" s="98" t="s">
        <v>431</v>
      </c>
      <c r="B38" s="143" t="s">
        <v>258</v>
      </c>
      <c r="C38" s="163" t="s">
        <v>493</v>
      </c>
      <c r="D38" s="55" t="s">
        <v>53</v>
      </c>
      <c r="E38" s="36">
        <v>16</v>
      </c>
      <c r="F38" s="192">
        <v>365</v>
      </c>
      <c r="I38" s="204"/>
    </row>
    <row r="39" spans="1:9" ht="26.4">
      <c r="A39" s="98" t="s">
        <v>447</v>
      </c>
      <c r="B39" s="143">
        <v>231</v>
      </c>
      <c r="C39" s="49" t="s">
        <v>9</v>
      </c>
      <c r="D39" s="55" t="s">
        <v>259</v>
      </c>
      <c r="E39" s="36"/>
      <c r="F39" s="191">
        <v>343</v>
      </c>
      <c r="I39" s="204"/>
    </row>
    <row r="40" spans="1:9" ht="26.4">
      <c r="A40" s="98" t="s">
        <v>448</v>
      </c>
      <c r="B40" s="143">
        <v>241</v>
      </c>
      <c r="C40" s="49" t="s">
        <v>12</v>
      </c>
      <c r="D40" s="55" t="s">
        <v>260</v>
      </c>
      <c r="E40" s="36"/>
      <c r="F40" s="191">
        <v>22</v>
      </c>
      <c r="I40" s="204"/>
    </row>
    <row r="41" spans="1:9" ht="26.4">
      <c r="A41" s="98" t="s">
        <v>409</v>
      </c>
      <c r="B41" s="143" t="s">
        <v>261</v>
      </c>
      <c r="C41" s="48" t="s">
        <v>486</v>
      </c>
      <c r="D41" s="55" t="s">
        <v>262</v>
      </c>
      <c r="E41" s="36"/>
      <c r="F41" s="191">
        <v>0</v>
      </c>
      <c r="I41" s="204"/>
    </row>
    <row r="42" spans="1:9">
      <c r="A42" s="98" t="s">
        <v>410</v>
      </c>
      <c r="B42" s="143" t="s">
        <v>263</v>
      </c>
      <c r="C42" s="48" t="s">
        <v>214</v>
      </c>
      <c r="D42" s="55"/>
      <c r="E42" s="36"/>
      <c r="F42" s="191">
        <v>0</v>
      </c>
      <c r="I42" s="204"/>
    </row>
    <row r="43" spans="1:9" ht="48" customHeight="1">
      <c r="A43" s="98" t="s">
        <v>411</v>
      </c>
      <c r="B43" s="143" t="s">
        <v>264</v>
      </c>
      <c r="C43" s="163" t="s">
        <v>494</v>
      </c>
      <c r="D43" s="55" t="s">
        <v>54</v>
      </c>
      <c r="E43" s="36">
        <v>16</v>
      </c>
      <c r="F43" s="191">
        <v>7545</v>
      </c>
      <c r="I43" s="204"/>
    </row>
    <row r="44" spans="1:9" ht="39.6">
      <c r="A44" s="98" t="s">
        <v>449</v>
      </c>
      <c r="B44" s="143">
        <v>287</v>
      </c>
      <c r="C44" s="163" t="s">
        <v>495</v>
      </c>
      <c r="D44" s="55" t="s">
        <v>55</v>
      </c>
      <c r="E44" s="36"/>
      <c r="F44" s="191">
        <v>-403</v>
      </c>
      <c r="I44" s="204"/>
    </row>
    <row r="45" spans="1:9" ht="39.6">
      <c r="A45" s="98" t="s">
        <v>412</v>
      </c>
      <c r="B45" s="143">
        <v>290</v>
      </c>
      <c r="C45" s="163" t="s">
        <v>496</v>
      </c>
      <c r="D45" s="55" t="s">
        <v>56</v>
      </c>
      <c r="E45" s="36" t="s">
        <v>265</v>
      </c>
      <c r="F45" s="191">
        <v>0</v>
      </c>
      <c r="I45" s="204"/>
    </row>
    <row r="46" spans="1:9">
      <c r="A46" s="98" t="s">
        <v>413</v>
      </c>
      <c r="B46" s="143">
        <v>300</v>
      </c>
      <c r="C46" s="163" t="s">
        <v>497</v>
      </c>
      <c r="D46" s="55" t="s">
        <v>57</v>
      </c>
      <c r="E46" s="36">
        <v>16</v>
      </c>
      <c r="F46" s="191">
        <v>0</v>
      </c>
      <c r="I46" s="204"/>
    </row>
    <row r="47" spans="1:9">
      <c r="A47" s="98" t="s">
        <v>414</v>
      </c>
      <c r="B47" s="143">
        <v>310</v>
      </c>
      <c r="C47" s="163" t="s">
        <v>498</v>
      </c>
      <c r="D47" s="55" t="s">
        <v>266</v>
      </c>
      <c r="E47" s="36"/>
      <c r="F47" s="191">
        <v>-7150</v>
      </c>
      <c r="I47" s="204"/>
    </row>
    <row r="48" spans="1:9" ht="26.4">
      <c r="A48" s="98" t="s">
        <v>416</v>
      </c>
      <c r="B48" s="143" t="s">
        <v>267</v>
      </c>
      <c r="C48" s="164" t="s">
        <v>499</v>
      </c>
      <c r="D48" s="55" t="s">
        <v>58</v>
      </c>
      <c r="E48" s="36">
        <v>45</v>
      </c>
      <c r="F48" s="191">
        <v>12</v>
      </c>
      <c r="I48" s="204"/>
    </row>
    <row r="49" spans="1:9">
      <c r="A49" s="98" t="s">
        <v>417</v>
      </c>
      <c r="B49" s="143">
        <v>340</v>
      </c>
      <c r="C49" s="163" t="s">
        <v>268</v>
      </c>
      <c r="D49" s="55" t="s">
        <v>59</v>
      </c>
      <c r="E49" s="36">
        <v>45</v>
      </c>
      <c r="F49" s="191">
        <v>1008</v>
      </c>
      <c r="I49" s="204"/>
    </row>
    <row r="50" spans="1:9">
      <c r="A50" s="98" t="s">
        <v>418</v>
      </c>
      <c r="B50" s="148">
        <v>350</v>
      </c>
      <c r="C50" s="165" t="s">
        <v>269</v>
      </c>
      <c r="D50" s="55" t="s">
        <v>59</v>
      </c>
      <c r="E50" s="40">
        <v>45</v>
      </c>
      <c r="F50" s="191">
        <v>195</v>
      </c>
      <c r="I50" s="204"/>
    </row>
    <row r="51" spans="1:9">
      <c r="A51" s="98" t="s">
        <v>450</v>
      </c>
      <c r="B51" s="141">
        <v>355</v>
      </c>
      <c r="C51" s="166" t="s">
        <v>500</v>
      </c>
      <c r="D51" s="53"/>
      <c r="E51" s="45"/>
      <c r="F51" s="193">
        <f>F14-F23+F31+F36-F37+F38+F43+F44+F45+F46+F47+F48+F49-F50</f>
        <v>41875</v>
      </c>
      <c r="I51" s="204"/>
    </row>
    <row r="52" spans="1:9">
      <c r="A52" s="98" t="s">
        <v>419</v>
      </c>
      <c r="B52" s="147" t="s">
        <v>270</v>
      </c>
      <c r="C52" s="167" t="s">
        <v>271</v>
      </c>
      <c r="D52" s="75"/>
      <c r="E52" s="34"/>
      <c r="F52" s="191">
        <f>SUM(F53:F54)</f>
        <v>22206</v>
      </c>
      <c r="I52" s="204"/>
    </row>
    <row r="53" spans="1:9" ht="26.4">
      <c r="A53" s="98" t="s">
        <v>420</v>
      </c>
      <c r="B53" s="143" t="s">
        <v>272</v>
      </c>
      <c r="C53" s="49" t="s">
        <v>273</v>
      </c>
      <c r="D53" s="55" t="s">
        <v>274</v>
      </c>
      <c r="E53" s="36">
        <v>44</v>
      </c>
      <c r="F53" s="189">
        <v>10914</v>
      </c>
      <c r="I53" s="204"/>
    </row>
    <row r="54" spans="1:9">
      <c r="A54" s="98" t="s">
        <v>421</v>
      </c>
      <c r="B54" s="143" t="s">
        <v>275</v>
      </c>
      <c r="C54" s="49" t="s">
        <v>276</v>
      </c>
      <c r="D54" s="55"/>
      <c r="E54" s="36"/>
      <c r="F54" s="189">
        <v>11292</v>
      </c>
      <c r="I54" s="204"/>
    </row>
    <row r="55" spans="1:9">
      <c r="A55" s="98" t="s">
        <v>451</v>
      </c>
      <c r="B55" s="143" t="s">
        <v>277</v>
      </c>
      <c r="C55" s="163" t="s">
        <v>501</v>
      </c>
      <c r="D55" s="55" t="s">
        <v>278</v>
      </c>
      <c r="E55" s="36"/>
      <c r="F55" s="192">
        <v>6896</v>
      </c>
      <c r="I55" s="204"/>
    </row>
    <row r="56" spans="1:9" ht="26.4">
      <c r="A56" s="98" t="s">
        <v>452</v>
      </c>
      <c r="B56" s="143" t="s">
        <v>279</v>
      </c>
      <c r="C56" s="49" t="s">
        <v>280</v>
      </c>
      <c r="D56" s="55" t="s">
        <v>281</v>
      </c>
      <c r="E56" s="36"/>
      <c r="F56" s="189">
        <v>6524</v>
      </c>
      <c r="I56" s="204"/>
    </row>
    <row r="57" spans="1:9" ht="26.4">
      <c r="A57" s="98" t="s">
        <v>453</v>
      </c>
      <c r="B57" s="143" t="s">
        <v>282</v>
      </c>
      <c r="C57" s="49" t="s">
        <v>283</v>
      </c>
      <c r="D57" s="68" t="s">
        <v>284</v>
      </c>
      <c r="E57" s="40"/>
      <c r="F57" s="189">
        <v>176</v>
      </c>
      <c r="I57" s="204"/>
    </row>
    <row r="58" spans="1:9" ht="26.4">
      <c r="A58" s="98" t="s">
        <v>454</v>
      </c>
      <c r="B58" s="143" t="s">
        <v>285</v>
      </c>
      <c r="C58" s="49" t="s">
        <v>286</v>
      </c>
      <c r="D58" s="55" t="s">
        <v>287</v>
      </c>
      <c r="E58" s="36"/>
      <c r="F58" s="189">
        <v>196</v>
      </c>
      <c r="I58" s="204"/>
    </row>
    <row r="59" spans="1:9" ht="26.4">
      <c r="A59" s="98" t="s">
        <v>455</v>
      </c>
      <c r="B59" s="143">
        <v>425</v>
      </c>
      <c r="C59" s="52" t="s">
        <v>502</v>
      </c>
      <c r="D59" s="55" t="s">
        <v>60</v>
      </c>
      <c r="E59" s="36"/>
      <c r="F59" s="192">
        <v>-625</v>
      </c>
      <c r="I59" s="204"/>
    </row>
    <row r="60" spans="1:9" ht="26.4">
      <c r="A60" s="98" t="s">
        <v>456</v>
      </c>
      <c r="B60" s="143">
        <v>426</v>
      </c>
      <c r="C60" s="49" t="s">
        <v>9</v>
      </c>
      <c r="D60" s="55" t="s">
        <v>288</v>
      </c>
      <c r="E60" s="36"/>
      <c r="F60" s="189">
        <v>0</v>
      </c>
      <c r="I60" s="204"/>
    </row>
    <row r="61" spans="1:9">
      <c r="A61" s="98" t="s">
        <v>457</v>
      </c>
      <c r="B61" s="143">
        <v>427</v>
      </c>
      <c r="C61" s="49" t="s">
        <v>12</v>
      </c>
      <c r="D61" s="55" t="s">
        <v>288</v>
      </c>
      <c r="E61" s="36"/>
      <c r="F61" s="189">
        <v>-625</v>
      </c>
      <c r="I61" s="204"/>
    </row>
    <row r="62" spans="1:9" ht="39.6">
      <c r="A62" s="98" t="s">
        <v>458</v>
      </c>
      <c r="B62" s="143" t="s">
        <v>289</v>
      </c>
      <c r="C62" s="163" t="s">
        <v>503</v>
      </c>
      <c r="D62" s="55" t="s">
        <v>290</v>
      </c>
      <c r="E62" s="36" t="s">
        <v>161</v>
      </c>
      <c r="F62" s="189">
        <v>-88</v>
      </c>
      <c r="I62" s="204"/>
    </row>
    <row r="63" spans="1:9" ht="26.4">
      <c r="A63" s="98" t="s">
        <v>459</v>
      </c>
      <c r="B63" s="143">
        <v>440</v>
      </c>
      <c r="C63" s="49" t="s">
        <v>291</v>
      </c>
      <c r="D63" s="76" t="s">
        <v>61</v>
      </c>
      <c r="E63" s="77"/>
      <c r="F63" s="189">
        <v>-88</v>
      </c>
      <c r="I63" s="204"/>
    </row>
    <row r="64" spans="1:9">
      <c r="A64" s="98" t="s">
        <v>460</v>
      </c>
      <c r="B64" s="143" t="s">
        <v>292</v>
      </c>
      <c r="C64" s="49" t="s">
        <v>293</v>
      </c>
      <c r="D64" s="55"/>
      <c r="E64" s="36"/>
      <c r="F64" s="189">
        <v>0</v>
      </c>
      <c r="I64" s="204"/>
    </row>
    <row r="65" spans="1:9" ht="39.6">
      <c r="A65" s="98" t="s">
        <v>461</v>
      </c>
      <c r="B65" s="143" t="s">
        <v>294</v>
      </c>
      <c r="C65" s="159" t="s">
        <v>504</v>
      </c>
      <c r="D65" s="55" t="s">
        <v>295</v>
      </c>
      <c r="E65" s="36">
        <v>12</v>
      </c>
      <c r="F65" s="189">
        <v>1188</v>
      </c>
      <c r="I65" s="204"/>
    </row>
    <row r="66" spans="1:9" ht="26.4">
      <c r="A66" s="98" t="s">
        <v>462</v>
      </c>
      <c r="B66" s="143">
        <v>481</v>
      </c>
      <c r="C66" s="49" t="s">
        <v>505</v>
      </c>
      <c r="D66" s="55" t="s">
        <v>296</v>
      </c>
      <c r="E66" s="36">
        <v>12</v>
      </c>
      <c r="F66" s="189">
        <v>205</v>
      </c>
      <c r="I66" s="204"/>
    </row>
    <row r="67" spans="1:9">
      <c r="A67" s="98" t="s">
        <v>463</v>
      </c>
      <c r="B67" s="143">
        <v>491</v>
      </c>
      <c r="C67" s="49" t="s">
        <v>506</v>
      </c>
      <c r="D67" s="55" t="s">
        <v>297</v>
      </c>
      <c r="E67" s="36">
        <v>12</v>
      </c>
      <c r="F67" s="189">
        <v>983</v>
      </c>
      <c r="I67" s="204"/>
    </row>
    <row r="68" spans="1:9" ht="39.6">
      <c r="A68" s="98" t="s">
        <v>464</v>
      </c>
      <c r="B68" s="143" t="s">
        <v>298</v>
      </c>
      <c r="C68" s="159" t="s">
        <v>507</v>
      </c>
      <c r="D68" s="55" t="s">
        <v>299</v>
      </c>
      <c r="E68" s="36">
        <v>16</v>
      </c>
      <c r="F68" s="189">
        <v>0</v>
      </c>
      <c r="I68" s="204"/>
    </row>
    <row r="69" spans="1:9" ht="26.4">
      <c r="A69" s="98" t="s">
        <v>465</v>
      </c>
      <c r="B69" s="143" t="s">
        <v>300</v>
      </c>
      <c r="C69" s="159" t="s">
        <v>508</v>
      </c>
      <c r="D69" s="55" t="s">
        <v>301</v>
      </c>
      <c r="E69" s="36">
        <v>16</v>
      </c>
      <c r="F69" s="192">
        <v>4</v>
      </c>
      <c r="I69" s="204"/>
    </row>
    <row r="70" spans="1:9">
      <c r="A70" s="98" t="s">
        <v>466</v>
      </c>
      <c r="B70" s="143" t="s">
        <v>302</v>
      </c>
      <c r="C70" s="49" t="s">
        <v>280</v>
      </c>
      <c r="D70" s="55" t="s">
        <v>303</v>
      </c>
      <c r="E70" s="36"/>
      <c r="F70" s="189">
        <v>0</v>
      </c>
      <c r="I70" s="204"/>
    </row>
    <row r="71" spans="1:9">
      <c r="A71" s="98" t="s">
        <v>467</v>
      </c>
      <c r="B71" s="143" t="s">
        <v>304</v>
      </c>
      <c r="C71" s="49" t="s">
        <v>283</v>
      </c>
      <c r="D71" s="55" t="s">
        <v>305</v>
      </c>
      <c r="E71" s="36"/>
      <c r="F71" s="189">
        <v>0</v>
      </c>
      <c r="I71" s="204"/>
    </row>
    <row r="72" spans="1:9" ht="26.4">
      <c r="A72" s="98" t="s">
        <v>468</v>
      </c>
      <c r="B72" s="143" t="s">
        <v>306</v>
      </c>
      <c r="C72" s="49" t="s">
        <v>307</v>
      </c>
      <c r="D72" s="55" t="s">
        <v>308</v>
      </c>
      <c r="E72" s="36"/>
      <c r="F72" s="189">
        <v>0</v>
      </c>
      <c r="I72" s="204"/>
    </row>
    <row r="73" spans="1:9" ht="26.4">
      <c r="A73" s="98" t="s">
        <v>469</v>
      </c>
      <c r="B73" s="143">
        <v>560</v>
      </c>
      <c r="C73" s="49" t="s">
        <v>286</v>
      </c>
      <c r="D73" s="55" t="s">
        <v>309</v>
      </c>
      <c r="E73" s="36"/>
      <c r="F73" s="189">
        <v>0</v>
      </c>
      <c r="I73" s="204"/>
    </row>
    <row r="74" spans="1:9">
      <c r="A74" s="98" t="s">
        <v>470</v>
      </c>
      <c r="B74" s="143">
        <v>570</v>
      </c>
      <c r="C74" s="49" t="s">
        <v>310</v>
      </c>
      <c r="D74" s="55" t="s">
        <v>301</v>
      </c>
      <c r="E74" s="36"/>
      <c r="F74" s="206">
        <v>4</v>
      </c>
      <c r="I74" s="204"/>
    </row>
    <row r="75" spans="1:9" ht="28.2" customHeight="1">
      <c r="A75" s="98" t="s">
        <v>471</v>
      </c>
      <c r="B75" s="143">
        <v>580</v>
      </c>
      <c r="C75" s="159" t="s">
        <v>311</v>
      </c>
      <c r="D75" s="55" t="s">
        <v>312</v>
      </c>
      <c r="E75" s="36"/>
      <c r="F75" s="189">
        <v>0</v>
      </c>
      <c r="I75" s="204"/>
    </row>
    <row r="76" spans="1:9" ht="39.6">
      <c r="A76" s="98" t="s">
        <v>472</v>
      </c>
      <c r="B76" s="143">
        <v>590</v>
      </c>
      <c r="C76" s="159" t="s">
        <v>509</v>
      </c>
      <c r="D76" s="55" t="s">
        <v>62</v>
      </c>
      <c r="E76" s="36"/>
      <c r="F76" s="189">
        <v>0</v>
      </c>
      <c r="I76" s="204"/>
    </row>
    <row r="77" spans="1:9" ht="39.6">
      <c r="A77" s="98" t="s">
        <v>473</v>
      </c>
      <c r="B77" s="148">
        <v>600</v>
      </c>
      <c r="C77" s="168" t="s">
        <v>313</v>
      </c>
      <c r="D77" s="69" t="s">
        <v>63</v>
      </c>
      <c r="E77" s="65"/>
      <c r="F77" s="189">
        <v>32</v>
      </c>
      <c r="I77" s="204"/>
    </row>
    <row r="78" spans="1:9" ht="26.4">
      <c r="A78" s="98" t="s">
        <v>474</v>
      </c>
      <c r="B78" s="141">
        <v>610</v>
      </c>
      <c r="C78" s="168" t="s">
        <v>314</v>
      </c>
      <c r="D78" s="69" t="s">
        <v>315</v>
      </c>
      <c r="E78" s="65"/>
      <c r="F78" s="192">
        <f>F51-F52-F55+F59-F62-F65-F68-F69-F75+F76+F77</f>
        <v>11076</v>
      </c>
      <c r="I78" s="204"/>
    </row>
    <row r="79" spans="1:9" ht="26.4">
      <c r="A79" s="98" t="s">
        <v>475</v>
      </c>
      <c r="B79" s="146">
        <v>620</v>
      </c>
      <c r="C79" s="168" t="s">
        <v>316</v>
      </c>
      <c r="D79" s="69" t="s">
        <v>317</v>
      </c>
      <c r="E79" s="65"/>
      <c r="F79" s="189">
        <v>1103</v>
      </c>
      <c r="I79" s="204"/>
    </row>
    <row r="80" spans="1:9" ht="26.4">
      <c r="A80" s="98" t="s">
        <v>476</v>
      </c>
      <c r="B80" s="141">
        <v>630</v>
      </c>
      <c r="C80" s="168" t="s">
        <v>318</v>
      </c>
      <c r="D80" s="69" t="s">
        <v>226</v>
      </c>
      <c r="E80" s="64"/>
      <c r="F80" s="201">
        <f>F78-F79</f>
        <v>9973</v>
      </c>
      <c r="I80" s="204"/>
    </row>
    <row r="81" spans="1:9" ht="54.6" customHeight="1">
      <c r="A81" s="98" t="s">
        <v>477</v>
      </c>
      <c r="B81" s="143">
        <v>640</v>
      </c>
      <c r="C81" s="144" t="s">
        <v>319</v>
      </c>
      <c r="D81" s="55" t="s">
        <v>64</v>
      </c>
      <c r="E81" s="36"/>
      <c r="F81" s="192">
        <f>F82+F83</f>
        <v>0</v>
      </c>
      <c r="I81" s="204"/>
    </row>
    <row r="82" spans="1:9" ht="26.4">
      <c r="A82" s="98" t="s">
        <v>478</v>
      </c>
      <c r="B82" s="143">
        <v>650</v>
      </c>
      <c r="C82" s="48" t="s">
        <v>320</v>
      </c>
      <c r="D82" s="55" t="s">
        <v>321</v>
      </c>
      <c r="E82" s="41"/>
      <c r="F82" s="190">
        <v>0</v>
      </c>
      <c r="I82" s="204"/>
    </row>
    <row r="83" spans="1:9" ht="26.4">
      <c r="A83" s="98" t="s">
        <v>479</v>
      </c>
      <c r="B83" s="148">
        <v>660</v>
      </c>
      <c r="C83" s="169" t="s">
        <v>322</v>
      </c>
      <c r="D83" s="68" t="s">
        <v>323</v>
      </c>
      <c r="E83" s="64"/>
      <c r="F83" s="199">
        <v>0</v>
      </c>
      <c r="I83" s="204"/>
    </row>
    <row r="84" spans="1:9">
      <c r="A84" s="98" t="s">
        <v>480</v>
      </c>
      <c r="B84" s="141">
        <v>670</v>
      </c>
      <c r="C84" s="168" t="s">
        <v>324</v>
      </c>
      <c r="D84" s="53" t="s">
        <v>325</v>
      </c>
      <c r="E84" s="64"/>
      <c r="F84" s="201">
        <f>F80+F81</f>
        <v>9973</v>
      </c>
      <c r="I84" s="204"/>
    </row>
    <row r="85" spans="1:9">
      <c r="A85" s="98" t="s">
        <v>481</v>
      </c>
      <c r="B85" s="143">
        <v>680</v>
      </c>
      <c r="C85" s="50" t="s">
        <v>326</v>
      </c>
      <c r="D85" s="67" t="s">
        <v>327</v>
      </c>
      <c r="E85" s="40"/>
      <c r="F85" s="194">
        <v>5</v>
      </c>
      <c r="I85" s="204"/>
    </row>
    <row r="86" spans="1:9">
      <c r="A86" s="98" t="s">
        <v>482</v>
      </c>
      <c r="B86" s="149">
        <v>690</v>
      </c>
      <c r="C86" s="78" t="s">
        <v>328</v>
      </c>
      <c r="D86" s="59" t="s">
        <v>217</v>
      </c>
      <c r="E86" s="65"/>
      <c r="F86" s="196">
        <f>F84-F85</f>
        <v>9968</v>
      </c>
      <c r="I86" s="204"/>
    </row>
    <row r="87" spans="1:9">
      <c r="D87" s="13"/>
      <c r="E87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cellComments="asDisplayed" r:id="rId1"/>
  <headerFooter>
    <oddHeader>&amp;CBG
Приложение III</oddHeader>
    <oddFooter>&amp;C&amp;P</oddFooter>
  </headerFooter>
  <rowBreaks count="1" manualBreakCount="1">
    <brk id="51" min="1" max="5" man="1"/>
  </rowBreaks>
  <ignoredErrors>
    <ignoredError sqref="F13 B36:B38 B17 B23:B26 B14:B15 B21 B28 B30:B32 B41:B43 B47 B50:B57 B68:B80 B58 B48 B81:B8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2018-11-14T16:42:01Z</cp:lastPrinted>
  <dcterms:created xsi:type="dcterms:W3CDTF">2005-12-22T16:09:37Z</dcterms:created>
  <dcterms:modified xsi:type="dcterms:W3CDTF">2020-06-01T07:13:08Z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