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25" yWindow="1995" windowWidth="16605" windowHeight="9255" tabRatio="595" activeTab="1"/>
  </bookViews>
  <sheets>
    <sheet name="Index" sheetId="194" r:id="rId1"/>
    <sheet name="F_01.01" sheetId="140" r:id="rId2"/>
    <sheet name="F_01.02" sheetId="141" r:id="rId3"/>
    <sheet name="F_01.03" sheetId="116" r:id="rId4"/>
    <sheet name="F_02.00" sheetId="143" r:id="rId5"/>
  </sheets>
  <definedNames>
    <definedName name="Z_1DB48480_6711_40FB_9C4F_EB173E700CA0_.wvu.PrintArea" localSheetId="1" hidden="1">F_01.01!$D$6:$F$42</definedName>
    <definedName name="Z_1DB48480_6711_40FB_9C4F_EB173E700CA0_.wvu.PrintArea" localSheetId="2" hidden="1">F_01.02!$D$6:$D$40</definedName>
    <definedName name="Z_1DB48480_6711_40FB_9C4F_EB173E700CA0_.wvu.PrintArea" localSheetId="3" hidden="1">F_01.03!$D$6:$D$53</definedName>
    <definedName name="Z_1DB48480_6711_40FB_9C4F_EB173E700CA0_.wvu.PrintArea" localSheetId="4" hidden="1">F_02.00!$D$6:$F$81</definedName>
  </definedNames>
  <calcPr calcId="125725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</workbook>
</file>

<file path=xl/calcChain.xml><?xml version="1.0" encoding="utf-8"?>
<calcChain xmlns="http://schemas.openxmlformats.org/spreadsheetml/2006/main">
  <c r="F81" i="143"/>
  <c r="F69"/>
  <c r="F65"/>
  <c r="F62"/>
  <c r="F59"/>
  <c r="F55"/>
  <c r="F52"/>
  <c r="F38"/>
  <c r="F31"/>
  <c r="F23"/>
  <c r="F14"/>
  <c r="F44" i="116"/>
  <c r="F34"/>
  <c r="F23"/>
  <c r="F18"/>
  <c r="F14"/>
  <c r="F38" i="141"/>
  <c r="F31"/>
  <c r="F25"/>
  <c r="F21"/>
  <c r="F15"/>
  <c r="F47" i="140"/>
  <c r="F44"/>
  <c r="F41"/>
  <c r="F35"/>
  <c r="F31"/>
  <c r="F28"/>
  <c r="F24"/>
  <c r="F19"/>
  <c r="F15"/>
  <c r="F51" i="143" l="1"/>
  <c r="F78" s="1"/>
  <c r="F80" s="1"/>
  <c r="F84" s="1"/>
  <c r="F86" s="1"/>
  <c r="F22" i="116"/>
  <c r="F44" i="141"/>
  <c r="F52" i="140"/>
  <c r="F53" i="116" l="1"/>
  <c r="F54" l="1"/>
  <c r="C4" i="143" l="1"/>
  <c r="C3"/>
  <c r="D2"/>
  <c r="C2"/>
  <c r="C4" i="116" l="1"/>
  <c r="C3"/>
  <c r="D2"/>
  <c r="C2"/>
  <c r="C4" i="141"/>
  <c r="C3"/>
  <c r="D2"/>
  <c r="C2"/>
  <c r="C3" i="140"/>
  <c r="D2"/>
  <c r="C2"/>
</calcChain>
</file>

<file path=xl/comments1.xml><?xml version="1.0" encoding="utf-8"?>
<comments xmlns="http://schemas.openxmlformats.org/spreadsheetml/2006/main">
  <authors>
    <author>User</author>
  </authors>
  <commentList>
    <comment ref="C2" authorId="0">
      <text>
        <r>
          <rPr>
            <b/>
            <sz val="9"/>
            <color indexed="81"/>
            <rFont val="Arial"/>
            <family val="2"/>
            <charset val="204"/>
          </rPr>
          <t>Код на банка</t>
        </r>
      </text>
    </comment>
    <comment ref="D2" authorId="0">
      <text>
        <r>
          <rPr>
            <b/>
            <sz val="9"/>
            <color indexed="81"/>
            <rFont val="Arial"/>
            <family val="2"/>
            <charset val="204"/>
          </rPr>
          <t>Наименование на банка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2" authorId="0">
      <text>
        <r>
          <rPr>
            <b/>
            <sz val="9"/>
            <color indexed="81"/>
            <rFont val="Arial"/>
            <family val="2"/>
            <charset val="204"/>
          </rPr>
          <t>Код на банка</t>
        </r>
      </text>
    </comment>
    <comment ref="D2" authorId="0">
      <text>
        <r>
          <rPr>
            <b/>
            <sz val="9"/>
            <color indexed="81"/>
            <rFont val="Arial"/>
            <family val="2"/>
            <charset val="204"/>
          </rPr>
          <t>Наименование на банка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C2" authorId="0">
      <text>
        <r>
          <rPr>
            <b/>
            <sz val="9"/>
            <color indexed="81"/>
            <rFont val="Arial"/>
            <family val="2"/>
            <charset val="204"/>
          </rPr>
          <t>Код на банка</t>
        </r>
      </text>
    </comment>
    <comment ref="D2" authorId="0">
      <text>
        <r>
          <rPr>
            <b/>
            <sz val="9"/>
            <color indexed="81"/>
            <rFont val="Arial"/>
            <family val="2"/>
            <charset val="204"/>
          </rPr>
          <t>Наименование на банка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2" authorId="0">
      <text>
        <r>
          <rPr>
            <b/>
            <sz val="9"/>
            <color indexed="81"/>
            <rFont val="Arial"/>
            <family val="2"/>
            <charset val="204"/>
          </rPr>
          <t>Код на банка</t>
        </r>
      </text>
    </comment>
    <comment ref="D2" authorId="0">
      <text>
        <r>
          <rPr>
            <b/>
            <sz val="9"/>
            <color indexed="81"/>
            <rFont val="Arial"/>
            <family val="2"/>
            <charset val="204"/>
          </rPr>
          <t>Наименование на банка</t>
        </r>
      </text>
    </comment>
  </commentList>
</comments>
</file>

<file path=xl/sharedStrings.xml><?xml version="1.0" encoding="utf-8"?>
<sst xmlns="http://schemas.openxmlformats.org/spreadsheetml/2006/main" count="744" uniqueCount="505">
  <si>
    <t>Балансов отчет: собствен капитал</t>
  </si>
  <si>
    <t>Движение на коректива и провизиите за кредитни загуби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</si>
  <si>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</si>
  <si>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</si>
  <si>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</si>
  <si>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</si>
  <si>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</si>
  <si>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</si>
  <si>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</si>
  <si>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</si>
  <si>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</si>
  <si>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</si>
  <si>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</si>
  <si>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</si>
  <si>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</si>
  <si>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</si>
  <si>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</si>
  <si>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</si>
  <si>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</si>
  <si>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</si>
  <si>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</si>
  <si>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</si>
  <si>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</si>
  <si>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</si>
  <si>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</si>
  <si>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</si>
  <si>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</si>
  <si>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</si>
  <si>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</si>
  <si>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</si>
  <si>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</si>
  <si>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</si>
  <si>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</si>
  <si>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</si>
  <si>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</si>
  <si>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</si>
  <si>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</si>
  <si>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</si>
  <si>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</si>
  <si>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</si>
  <si>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</si>
  <si>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</si>
  <si>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</si>
  <si>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</si>
  <si>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</si>
  <si>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</si>
  <si>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</si>
  <si>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</si>
  <si>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</si>
  <si>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</si>
  <si>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</si>
  <si>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</si>
  <si>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</si>
  <si>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</si>
  <si>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</si>
  <si>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</si>
  <si>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</si>
  <si>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</si>
  <si>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</si>
  <si>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</si>
  <si>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</si>
  <si>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</si>
  <si>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</si>
  <si>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</si>
  <si>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</si>
  <si>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</si>
  <si>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</si>
  <si>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</si>
  <si>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ver2.7</t>
  </si>
  <si>
    <t>Отчетна валута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</si>
  <si>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</si>
  <si>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</si>
  <si>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</si>
  <si>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</si>
  <si>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010</t>
  </si>
  <si>
    <t>Пари, парични салда при централни банки и други депозити на виждане</t>
  </si>
  <si>
    <t>параграф 54, буква и) от МСС 1</t>
  </si>
  <si>
    <t>020</t>
  </si>
  <si>
    <t>Парични наличности</t>
  </si>
  <si>
    <t>030</t>
  </si>
  <si>
    <t>Парични салда в централни банки</t>
  </si>
  <si>
    <t>040</t>
  </si>
  <si>
    <t>Други депозити на виждане</t>
  </si>
  <si>
    <t>050</t>
  </si>
  <si>
    <t xml:space="preserve">Финансови активи, държани за търгуване </t>
  </si>
  <si>
    <t>допълнение А от МСФО 9</t>
  </si>
  <si>
    <t>060</t>
  </si>
  <si>
    <t>Деривати</t>
  </si>
  <si>
    <t>070</t>
  </si>
  <si>
    <t>Капиталови инструменти</t>
  </si>
  <si>
    <t>параграф 11 от МСС 32</t>
  </si>
  <si>
    <t>080</t>
  </si>
  <si>
    <t>Дългови ценни книжа</t>
  </si>
  <si>
    <t>090</t>
  </si>
  <si>
    <t>Кредити и аванси</t>
  </si>
  <si>
    <t>096</t>
  </si>
  <si>
    <t>параграф 8, буква a), подточка ii) от МСФО 7; МСФО 9.4.1.4</t>
  </si>
  <si>
    <t>097</t>
  </si>
  <si>
    <t>098</t>
  </si>
  <si>
    <t>099</t>
  </si>
  <si>
    <t>100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</si>
  <si>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</si>
  <si>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</si>
  <si>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120</t>
  </si>
  <si>
    <t>130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</si>
  <si>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</si>
  <si>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</si>
  <si>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</si>
  <si>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</si>
  <si>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</si>
  <si>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</si>
  <si>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</si>
  <si>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параграф 6 от МСС 16; параграф 54, буква а) от МСС 1</t>
  </si>
  <si>
    <t>21, 42</t>
  </si>
  <si>
    <t xml:space="preserve">Инвестиционни имоти </t>
  </si>
  <si>
    <t>параграф 5 от МСС 40; параграф 54, буква б) от МСС 1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</si>
  <si>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</si>
  <si>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</si>
  <si>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</si>
  <si>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</si>
  <si>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>параграфи 8 и 118 от МСС 38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</si>
  <si>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</si>
  <si>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</si>
  <si>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</si>
  <si>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</si>
  <si>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</si>
  <si>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</si>
  <si>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</si>
  <si>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</si>
  <si>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</si>
  <si>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</si>
  <si>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</si>
  <si>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</si>
  <si>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</si>
  <si>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</si>
  <si>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</si>
  <si>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</si>
  <si>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</si>
  <si>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</si>
  <si>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</si>
  <si>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</si>
  <si>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</si>
  <si>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</si>
  <si>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</si>
  <si>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</si>
  <si>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</si>
  <si>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</si>
  <si>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</si>
  <si>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параграфи 71 и 84, буква а) от МСС 37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</si>
  <si>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</si>
  <si>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</si>
  <si>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</si>
  <si>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</si>
  <si>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</si>
  <si>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</si>
  <si>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</si>
  <si>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</si>
  <si>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</si>
  <si>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</si>
  <si>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</si>
  <si>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</si>
  <si>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</si>
  <si>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</si>
  <si>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</si>
  <si>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</si>
  <si>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</si>
  <si>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</si>
  <si>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</si>
  <si>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</si>
  <si>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</si>
  <si>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</si>
  <si>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</si>
  <si>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</si>
  <si>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</si>
  <si>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</si>
  <si>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</si>
  <si>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095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</si>
  <si>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</si>
  <si>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</si>
  <si>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</si>
  <si>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110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</si>
  <si>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</si>
  <si>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</si>
  <si>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</si>
  <si>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</si>
  <si>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</si>
  <si>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</si>
  <si>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</si>
  <si>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</si>
  <si>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</si>
  <si>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>140</t>
  </si>
  <si>
    <t xml:space="preserve">Конвертиране на валута </t>
  </si>
  <si>
    <t>параграф 52, буква б) от МСС 21 параграфи 32 и 38-49 от МСС 21</t>
  </si>
  <si>
    <t>150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</si>
  <si>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</si>
  <si>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</si>
  <si>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</si>
  <si>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170</t>
  </si>
  <si>
    <t>180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</si>
  <si>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</si>
  <si>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</si>
  <si>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</si>
  <si>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</si>
  <si>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</si>
  <si>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</si>
  <si>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</si>
  <si>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</si>
  <si>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</si>
  <si>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</si>
  <si>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</si>
  <si>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</si>
  <si>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</si>
  <si>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</si>
  <si>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</si>
  <si>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</si>
  <si>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</si>
  <si>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</si>
  <si>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</si>
  <si>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</si>
  <si>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</si>
  <si>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025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</si>
  <si>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</si>
  <si>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</si>
  <si>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</si>
  <si>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041</t>
  </si>
  <si>
    <t>параграф 20, буква б) от МСФО 7; МСФО 9.5.7.10-11; МСФО 9.4.1.2А</t>
  </si>
  <si>
    <t>051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</si>
  <si>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</si>
  <si>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</si>
  <si>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</si>
  <si>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085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</si>
  <si>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</si>
  <si>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</si>
  <si>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</si>
  <si>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</si>
  <si>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</si>
  <si>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</si>
  <si>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</si>
  <si>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</si>
  <si>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</si>
  <si>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160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</si>
  <si>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</si>
  <si>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</si>
  <si>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</si>
  <si>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200</t>
  </si>
  <si>
    <t>Приходи от такси и комисиони</t>
  </si>
  <si>
    <t>параграф 20, буква в) от МСФО 7</t>
  </si>
  <si>
    <t>210</t>
  </si>
  <si>
    <t>(Разходи за такси и комисиони)</t>
  </si>
  <si>
    <t>220</t>
  </si>
  <si>
    <t>МСФО 9.4.12A; МСФО 9.5.7.10-11</t>
  </si>
  <si>
    <t>параграф 20, буква а), подточка v) от МСФО 7; МСФО 9.4.1.2; МСФО 9.5.7.2</t>
  </si>
  <si>
    <t>260</t>
  </si>
  <si>
    <t>параграф 20, буква a), подточка v) от МСФО 7; МСФО 9.5.7.2</t>
  </si>
  <si>
    <t>270</t>
  </si>
  <si>
    <t>280</t>
  </si>
  <si>
    <t>16, 45</t>
  </si>
  <si>
    <t>параграфи 28 и 52, буква а) от МСС 21</t>
  </si>
  <si>
    <t>330</t>
  </si>
  <si>
    <t xml:space="preserve">Други оперативни приходи </t>
  </si>
  <si>
    <t>(Други оперативни разходи)</t>
  </si>
  <si>
    <t>360</t>
  </si>
  <si>
    <t>(Административни разходи)</t>
  </si>
  <si>
    <t>370</t>
  </si>
  <si>
    <t>(Разходи за персонал)</t>
  </si>
  <si>
    <t>параграф 7 от МСС 19; параграф 102, НИ 6 от МСС 1</t>
  </si>
  <si>
    <t>380</t>
  </si>
  <si>
    <t>(Други административни разходи)</t>
  </si>
  <si>
    <t>390</t>
  </si>
  <si>
    <t>параграфи 102, 104 от МСС 1</t>
  </si>
  <si>
    <t>400</t>
  </si>
  <si>
    <t>(Имоти, машини и съоръжения)</t>
  </si>
  <si>
    <t>параграф 104 от МСС 1; параграф 73, буква д), буква vii) от МСС 16</t>
  </si>
  <si>
    <t>410</t>
  </si>
  <si>
    <t>(Инвестиционни имоти)</t>
  </si>
  <si>
    <t xml:space="preserve">параграф 104 от МСС 1; параграф 79, буква г), подточка iv) от МСС 40 </t>
  </si>
  <si>
    <t>420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</si>
  <si>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</si>
  <si>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</si>
  <si>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</si>
  <si>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430</t>
  </si>
  <si>
    <t>параграф 59, 84 от МСС 37; параграф 98, букви б), е), ж) от МСС 1</t>
  </si>
  <si>
    <t>(Поети задължения и гаранции)</t>
  </si>
  <si>
    <t>450</t>
  </si>
  <si>
    <t>(Други провизии)</t>
  </si>
  <si>
    <t>460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</si>
  <si>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</si>
  <si>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</si>
  <si>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</si>
  <si>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510</t>
  </si>
  <si>
    <t>параграфи 40-43 от МСС 28</t>
  </si>
  <si>
    <t>520</t>
  </si>
  <si>
    <t>параграф 126, букви а) и б) от МСС 36</t>
  </si>
  <si>
    <t>530</t>
  </si>
  <si>
    <t>параграф 73, буква д), подточки v) и vi) от МСС 16</t>
  </si>
  <si>
    <t>540</t>
  </si>
  <si>
    <t>параграф 79, буква г), подточка v) от МСС 40</t>
  </si>
  <si>
    <t>550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</si>
  <si>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</si>
  <si>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</si>
  <si>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</si>
  <si>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</si>
  <si>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</si>
  <si>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</si>
  <si>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</si>
  <si>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</si>
  <si>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</si>
  <si>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</si>
  <si>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</si>
  <si>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</si>
  <si>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</si>
  <si>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</si>
  <si>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</si>
  <si>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</si>
  <si>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</si>
  <si>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</si>
  <si>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</si>
  <si>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</si>
  <si>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</si>
  <si>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</si>
  <si>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</si>
  <si>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</si>
  <si>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</si>
  <si>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</si>
  <si>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</si>
  <si>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</si>
  <si>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</si>
  <si>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</si>
  <si>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</si>
  <si>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F14:F86</t>
  </si>
  <si>
    <t>Хил.лв.</t>
  </si>
  <si>
    <t>r010</t>
  </si>
  <si>
    <t>c010</t>
  </si>
  <si>
    <t>r020</t>
  </si>
  <si>
    <t>r030</t>
  </si>
  <si>
    <t>r040</t>
  </si>
  <si>
    <t>r050</t>
  </si>
  <si>
    <t>r060</t>
  </si>
  <si>
    <t>r070</t>
  </si>
  <si>
    <t>r080</t>
  </si>
  <si>
    <t>r090</t>
  </si>
  <si>
    <t>r096</t>
  </si>
  <si>
    <t>r097</t>
  </si>
  <si>
    <t>r098</t>
  </si>
  <si>
    <t>r099</t>
  </si>
  <si>
    <t>r100</t>
  </si>
  <si>
    <t>r120</t>
  </si>
  <si>
    <t>r130</t>
  </si>
  <si>
    <t>r141</t>
  </si>
  <si>
    <t>r142</t>
  </si>
  <si>
    <t>r143</t>
  </si>
  <si>
    <t>r144</t>
  </si>
  <si>
    <t>r181</t>
  </si>
  <si>
    <t>r182</t>
  </si>
  <si>
    <t>r183</t>
  </si>
  <si>
    <t>r240</t>
  </si>
  <si>
    <t>r250</t>
  </si>
  <si>
    <t>r260</t>
  </si>
  <si>
    <t>r270</t>
  </si>
  <si>
    <t>r280</t>
  </si>
  <si>
    <t>r290</t>
  </si>
  <si>
    <t>r300</t>
  </si>
  <si>
    <t>r310</t>
  </si>
  <si>
    <t>r320</t>
  </si>
  <si>
    <t>r330</t>
  </si>
  <si>
    <t>r340</t>
  </si>
  <si>
    <t>r350</t>
  </si>
  <si>
    <t>r360</t>
  </si>
  <si>
    <t>r370</t>
  </si>
  <si>
    <t>r380</t>
  </si>
  <si>
    <t>r110</t>
  </si>
  <si>
    <t>r140</t>
  </si>
  <si>
    <t>r150</t>
  </si>
  <si>
    <t>r160</t>
  </si>
  <si>
    <t>r170</t>
  </si>
  <si>
    <t>r180</t>
  </si>
  <si>
    <t>r190</t>
  </si>
  <si>
    <t>r200</t>
  </si>
  <si>
    <t>r210</t>
  </si>
  <si>
    <t>r220</t>
  </si>
  <si>
    <t>r230</t>
  </si>
  <si>
    <t>r095</t>
  </si>
  <si>
    <t>r122</t>
  </si>
  <si>
    <t>r124</t>
  </si>
  <si>
    <t>r128</t>
  </si>
  <si>
    <t>r155</t>
  </si>
  <si>
    <t>r165</t>
  </si>
  <si>
    <t>r025</t>
  </si>
  <si>
    <t>r041</t>
  </si>
  <si>
    <t>r051</t>
  </si>
  <si>
    <t>r085</t>
  </si>
  <si>
    <t>r145</t>
  </si>
  <si>
    <t>r175</t>
  </si>
  <si>
    <t>r191</t>
  </si>
  <si>
    <t>r192</t>
  </si>
  <si>
    <t>r231</t>
  </si>
  <si>
    <t>r241</t>
  </si>
  <si>
    <t>r287</t>
  </si>
  <si>
    <t>r355</t>
  </si>
  <si>
    <t>r390</t>
  </si>
  <si>
    <t>r400</t>
  </si>
  <si>
    <t>r410</t>
  </si>
  <si>
    <t>r420</t>
  </si>
  <si>
    <t>r425</t>
  </si>
  <si>
    <t>r426</t>
  </si>
  <si>
    <t>r427</t>
  </si>
  <si>
    <t>r430</t>
  </si>
  <si>
    <t>r440</t>
  </si>
  <si>
    <t>r450</t>
  </si>
  <si>
    <t>r460</t>
  </si>
  <si>
    <t>r481</t>
  </si>
  <si>
    <t>r491</t>
  </si>
  <si>
    <t>r510</t>
  </si>
  <si>
    <t>r520</t>
  </si>
  <si>
    <t>r530</t>
  </si>
  <si>
    <t>r540</t>
  </si>
  <si>
    <t>r550</t>
  </si>
  <si>
    <t>r560</t>
  </si>
  <si>
    <t>r570</t>
  </si>
  <si>
    <t>r580</t>
  </si>
  <si>
    <t>r590</t>
  </si>
  <si>
    <t>r600</t>
  </si>
  <si>
    <t>r610</t>
  </si>
  <si>
    <t>r620</t>
  </si>
  <si>
    <t>r630</t>
  </si>
  <si>
    <t>r640</t>
  </si>
  <si>
    <t>r650</t>
  </si>
  <si>
    <t>r660</t>
  </si>
  <si>
    <t>r670</t>
  </si>
  <si>
    <t>r680</t>
  </si>
  <si>
    <t>r690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</si>
  <si>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</si>
  <si>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</si>
  <si>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</si>
  <si>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</si>
  <si>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</si>
  <si>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</si>
  <si>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</si>
  <si>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</si>
  <si>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</si>
  <si>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</si>
  <si>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отписване на финансови активи и пасиви, които не се отчитат по справедлива стойност в печалбата или загубата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</si>
  <si>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</si>
  <si>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</si>
  <si>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</si>
  <si>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</si>
  <si>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</si>
  <si>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 xml:space="preserve">Нетни печалби или (-) загуби от отписване на нефинансови активи 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</si>
  <si>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</si>
  <si>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</si>
  <si>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</si>
  <si>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</si>
  <si>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</si>
  <si>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</si>
  <si>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</si>
  <si>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</si>
  <si>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</si>
  <si>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</si>
  <si>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</si>
  <si>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</si>
  <si>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</si>
  <si>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</si>
  <si>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</si>
  <si>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</si>
  <si>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</si>
  <si>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</si>
  <si>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</si>
  <si>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</si>
  <si>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</si>
  <si>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</si>
  <si>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</si>
  <si>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</si>
  <si>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</si>
  <si>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</si>
  <si>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</si>
  <si>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</si>
  <si>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</si>
  <si>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</si>
  <si>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</si>
  <si>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</si>
  <si>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</si>
  <si>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07.01</t>
  </si>
  <si>
    <t xml:space="preserve">Подлежащи на обезценка просрочени финансови активи </t>
  </si>
  <si>
    <t>F 12.01</t>
  </si>
  <si>
    <t>F 16.07</t>
  </si>
  <si>
    <t>Обезценка на нефинансови активи</t>
  </si>
  <si>
    <t>F 18.00</t>
  </si>
  <si>
    <t>Обслужвани и необслужвани експозиции</t>
  </si>
  <si>
    <t>F 19.00</t>
  </si>
  <si>
    <t>Преструктурирани експозиции</t>
  </si>
  <si>
    <t>ДОКЛАДВАНЕ НА ФИНАНСОВА ИНФОРМАЦИЯ ПО МСФО</t>
  </si>
  <si>
    <t>F_01.01</t>
  </si>
  <si>
    <t>F_01.02</t>
  </si>
  <si>
    <t>F_01.03</t>
  </si>
  <si>
    <t>F_02.00</t>
  </si>
  <si>
    <t>F_04.04.1</t>
  </si>
  <si>
    <t>F_07.01</t>
  </si>
  <si>
    <t>F_12.01</t>
  </si>
  <si>
    <t>F_16.07</t>
  </si>
  <si>
    <t>F_18.00</t>
  </si>
  <si>
    <t>F_19.00</t>
  </si>
  <si>
    <t>Наименование на лист</t>
  </si>
  <si>
    <t>индивидуална</t>
  </si>
  <si>
    <t>CECB9790</t>
  </si>
  <si>
    <t>Централна кооперативна банка АД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</si>
</sst>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.00_-;\-* #,##0.00_-;_-* \-??_-;_-@_-"/>
  </numFmts>
  <fonts count="8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0"/>
      <color rgb="FF0070C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i/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b/>
      <u/>
      <sz val="10"/>
      <color theme="0" tint="-0.249977111117893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name val="Calibri"/>
      <family val="2"/>
    </font>
    <font>
      <sz val="11"/>
      <color rgb="FF9C0006"/>
      <name val="Calibri"/>
      <family val="2"/>
      <scheme val="minor"/>
    </font>
    <font>
      <sz val="8"/>
      <name val="Verdana"/>
      <family val="2"/>
      <charset val="204"/>
    </font>
    <font>
      <sz val="10"/>
      <name val="Ariel"/>
      <charset val="204"/>
    </font>
    <font>
      <b/>
      <sz val="10"/>
      <name val="Ariel"/>
      <charset val="204"/>
    </font>
    <font>
      <sz val="9"/>
      <name val="Ariel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b/>
      <sz val="9"/>
      <color indexed="81"/>
      <name val="Arial"/>
      <family val="2"/>
      <charset val="204"/>
    </font>
    <font>
      <b/>
      <i/>
      <sz val="8"/>
      <name val="Verdana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theme="4" tint="-0.499984740745262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7" borderId="1" applyNumberFormat="0" applyAlignment="0" applyProtection="0"/>
    <xf numFmtId="0" fontId="24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0" fontId="27" fillId="0" borderId="3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6" fillId="21" borderId="2" applyNumberFormat="0" applyAlignment="0" applyProtection="0"/>
    <xf numFmtId="0" fontId="28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9" fillId="7" borderId="1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" fillId="22" borderId="7" applyNumberFormat="0" applyFont="0" applyBorder="0" applyProtection="0">
      <alignment horizontal="center" vertical="center"/>
    </xf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2" fillId="23" borderId="7" applyFont="0" applyProtection="0">
      <alignment horizontal="right" vertical="center"/>
    </xf>
    <xf numFmtId="0" fontId="2" fillId="23" borderId="8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7" fillId="0" borderId="3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3" fontId="2" fillId="24" borderId="7" applyFont="0">
      <alignment horizontal="right" vertical="center"/>
      <protection locked="0"/>
    </xf>
    <xf numFmtId="0" fontId="2" fillId="25" borderId="9" applyNumberFormat="0" applyFont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4" borderId="0" applyNumberFormat="0" applyBorder="0" applyAlignment="0" applyProtection="0"/>
    <xf numFmtId="0" fontId="31" fillId="20" borderId="10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33" fillId="0" borderId="0" applyNumberFormat="0" applyFill="0" applyBorder="0" applyAlignment="0" applyProtection="0"/>
    <xf numFmtId="165" fontId="3" fillId="0" borderId="0" applyFill="0" applyBorder="0" applyAlignment="0" applyProtection="0"/>
    <xf numFmtId="165" fontId="2" fillId="0" borderId="0" applyFill="0" applyBorder="0" applyAlignment="0" applyProtection="0"/>
    <xf numFmtId="164" fontId="3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7" fillId="26" borderId="0" applyNumberFormat="0" applyBorder="0" applyAlignment="0" applyProtection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3" fillId="0" borderId="0"/>
    <xf numFmtId="0" fontId="37" fillId="0" borderId="0"/>
    <xf numFmtId="0" fontId="2" fillId="0" borderId="0"/>
    <xf numFmtId="0" fontId="1" fillId="0" borderId="0"/>
    <xf numFmtId="0" fontId="44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2" fillId="25" borderId="9" applyNumberFormat="0" applyFont="0" applyAlignment="0" applyProtection="0"/>
    <xf numFmtId="0" fontId="40" fillId="0" borderId="11" applyNumberFormat="0" applyFill="0" applyAlignment="0" applyProtection="0"/>
    <xf numFmtId="0" fontId="18" fillId="20" borderId="10" applyNumberFormat="0" applyAlignment="0" applyProtection="0"/>
    <xf numFmtId="0" fontId="18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3" borderId="0" applyNumberFormat="0" applyBorder="0" applyAlignment="0" applyProtection="0"/>
    <xf numFmtId="0" fontId="31" fillId="20" borderId="10" applyNumberFormat="0" applyAlignment="0" applyProtection="0"/>
    <xf numFmtId="0" fontId="41" fillId="26" borderId="0" applyNumberFormat="0" applyBorder="0" applyAlignment="0" applyProtection="0"/>
    <xf numFmtId="3" fontId="2" fillId="27" borderId="7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5" fillId="20" borderId="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2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3" fontId="2" fillId="31" borderId="7" applyFont="0">
      <alignment horizontal="right" vertical="center"/>
      <protection locked="0"/>
    </xf>
    <xf numFmtId="0" fontId="45" fillId="0" borderId="0" applyNumberFormat="0" applyFill="0" applyBorder="0" applyAlignment="0" applyProtection="0"/>
    <xf numFmtId="0" fontId="46" fillId="0" borderId="0"/>
    <xf numFmtId="0" fontId="42" fillId="0" borderId="0"/>
    <xf numFmtId="0" fontId="64" fillId="0" borderId="0"/>
    <xf numFmtId="0" fontId="64" fillId="0" borderId="0"/>
    <xf numFmtId="0" fontId="65" fillId="32" borderId="0"/>
    <xf numFmtId="0" fontId="66" fillId="0" borderId="0"/>
  </cellStyleXfs>
  <cellXfs count="236">
    <xf numFmtId="0" fontId="0" fillId="0" borderId="0" xfId="0"/>
    <xf numFmtId="0" fontId="47" fillId="0" borderId="0" xfId="0" applyFont="1"/>
    <xf numFmtId="0" fontId="48" fillId="0" borderId="0" xfId="0" applyFont="1"/>
    <xf numFmtId="0" fontId="48" fillId="0" borderId="0" xfId="0" applyFont="1" applyBorder="1"/>
    <xf numFmtId="0" fontId="51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51" fillId="0" borderId="17" xfId="0" applyFont="1" applyBorder="1" applyAlignment="1">
      <alignment vertical="center"/>
    </xf>
    <xf numFmtId="0" fontId="48" fillId="0" borderId="17" xfId="0" applyFont="1" applyBorder="1" applyAlignment="1">
      <alignment horizontal="center" vertical="center"/>
    </xf>
    <xf numFmtId="0" fontId="53" fillId="0" borderId="17" xfId="0" applyFont="1" applyBorder="1" applyAlignment="1">
      <alignment vertical="center"/>
    </xf>
    <xf numFmtId="0" fontId="51" fillId="0" borderId="2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48" fillId="0" borderId="17" xfId="0" applyFont="1" applyBorder="1"/>
    <xf numFmtId="0" fontId="48" fillId="0" borderId="20" xfId="0" applyFont="1" applyBorder="1"/>
    <xf numFmtId="0" fontId="47" fillId="0" borderId="0" xfId="0" applyFont="1" applyAlignment="1">
      <alignment horizontal="left" vertical="center"/>
    </xf>
    <xf numFmtId="0" fontId="51" fillId="0" borderId="0" xfId="0" applyFont="1" applyAlignment="1">
      <alignment horizontal="center"/>
    </xf>
    <xf numFmtId="0" fontId="49" fillId="0" borderId="0" xfId="0" applyFont="1"/>
    <xf numFmtId="0" fontId="48" fillId="0" borderId="2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48" fillId="27" borderId="0" xfId="180" applyFont="1" applyFill="1" applyBorder="1" applyAlignment="1">
      <alignment vertical="center"/>
    </xf>
    <xf numFmtId="0" fontId="50" fillId="27" borderId="0" xfId="141" applyFont="1" applyFill="1" applyBorder="1" applyAlignment="1"/>
    <xf numFmtId="49" fontId="48" fillId="28" borderId="0" xfId="201" applyNumberFormat="1" applyFont="1" applyFill="1" applyBorder="1" applyAlignment="1">
      <alignment horizontal="center" vertical="center"/>
    </xf>
    <xf numFmtId="0" fontId="50" fillId="29" borderId="20" xfId="0" applyFont="1" applyFill="1" applyBorder="1" applyAlignment="1">
      <alignment horizontal="left" vertical="center" wrapText="1"/>
    </xf>
    <xf numFmtId="0" fontId="50" fillId="29" borderId="17" xfId="0" applyFont="1" applyFill="1" applyBorder="1" applyAlignment="1">
      <alignment horizontal="left" vertical="center" wrapText="1"/>
    </xf>
    <xf numFmtId="0" fontId="48" fillId="29" borderId="18" xfId="0" applyFont="1" applyFill="1" applyBorder="1" applyAlignment="1">
      <alignment horizontal="center" textRotation="90" wrapText="1"/>
    </xf>
    <xf numFmtId="0" fontId="51" fillId="0" borderId="14" xfId="0" applyFont="1" applyFill="1" applyBorder="1" applyAlignment="1">
      <alignment horizontal="left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left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/>
    </xf>
    <xf numFmtId="0" fontId="48" fillId="28" borderId="19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28" borderId="12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left" vertical="center" wrapText="1"/>
    </xf>
    <xf numFmtId="0" fontId="57" fillId="0" borderId="12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vertical="center" wrapText="1"/>
    </xf>
    <xf numFmtId="0" fontId="51" fillId="0" borderId="12" xfId="0" applyFont="1" applyFill="1" applyBorder="1" applyAlignment="1">
      <alignment vertical="center" wrapText="1"/>
    </xf>
    <xf numFmtId="0" fontId="51" fillId="0" borderId="12" xfId="182" applyFont="1" applyFill="1" applyBorder="1" applyAlignment="1">
      <alignment horizontal="left" vertical="center" wrapText="1"/>
    </xf>
    <xf numFmtId="0" fontId="51" fillId="0" borderId="15" xfId="0" applyFont="1" applyFill="1" applyBorder="1" applyAlignment="1">
      <alignment horizontal="left" vertical="center" wrapText="1"/>
    </xf>
    <xf numFmtId="0" fontId="48" fillId="28" borderId="16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28" borderId="15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left" vertical="center" wrapText="1"/>
    </xf>
    <xf numFmtId="0" fontId="51" fillId="0" borderId="13" xfId="0" applyFont="1" applyFill="1" applyBorder="1" applyAlignment="1">
      <alignment vertical="center" wrapText="1"/>
    </xf>
    <xf numFmtId="0" fontId="51" fillId="0" borderId="15" xfId="0" applyFont="1" applyFill="1" applyBorder="1" applyAlignment="1">
      <alignment vertical="center" wrapText="1"/>
    </xf>
    <xf numFmtId="0" fontId="51" fillId="0" borderId="14" xfId="0" applyFont="1" applyFill="1" applyBorder="1" applyAlignment="1">
      <alignment vertical="center" wrapText="1"/>
    </xf>
    <xf numFmtId="0" fontId="51" fillId="0" borderId="16" xfId="0" applyFont="1" applyFill="1" applyBorder="1" applyAlignment="1">
      <alignment vertical="center" wrapText="1"/>
    </xf>
    <xf numFmtId="0" fontId="51" fillId="0" borderId="19" xfId="0" applyFont="1" applyFill="1" applyBorder="1" applyAlignment="1">
      <alignment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left" vertical="center"/>
    </xf>
    <xf numFmtId="0" fontId="51" fillId="0" borderId="16" xfId="0" applyFont="1" applyBorder="1" applyAlignment="1">
      <alignment vertical="center" wrapText="1"/>
    </xf>
    <xf numFmtId="0" fontId="48" fillId="0" borderId="16" xfId="0" applyFont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8" fillId="0" borderId="0" xfId="0" applyFont="1" applyAlignment="1"/>
    <xf numFmtId="0" fontId="58" fillId="0" borderId="0" xfId="0" applyFont="1" applyAlignment="1">
      <alignment horizontal="center"/>
    </xf>
    <xf numFmtId="0" fontId="59" fillId="0" borderId="0" xfId="0" applyFont="1" applyAlignment="1"/>
    <xf numFmtId="0" fontId="58" fillId="0" borderId="0" xfId="0" applyFont="1" applyAlignment="1">
      <alignment vertical="center"/>
    </xf>
    <xf numFmtId="0" fontId="61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Border="1" applyAlignment="1"/>
    <xf numFmtId="0" fontId="60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8" fillId="0" borderId="0" xfId="0" applyFont="1" applyAlignment="1">
      <alignment shrinkToFit="1"/>
    </xf>
    <xf numFmtId="0" fontId="58" fillId="27" borderId="0" xfId="180" applyFont="1" applyFill="1" applyBorder="1" applyAlignment="1">
      <alignment vertical="center"/>
    </xf>
    <xf numFmtId="0" fontId="60" fillId="27" borderId="0" xfId="141" applyFont="1" applyFill="1" applyBorder="1" applyAlignment="1"/>
    <xf numFmtId="0" fontId="59" fillId="0" borderId="0" xfId="0" applyFont="1"/>
    <xf numFmtId="0" fontId="58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2" fillId="0" borderId="0" xfId="182" applyFont="1" applyBorder="1" applyAlignment="1">
      <alignment horizontal="left" vertical="center"/>
    </xf>
    <xf numFmtId="0" fontId="48" fillId="28" borderId="0" xfId="219" applyFont="1" applyFill="1" applyAlignment="1">
      <alignment horizontal="left" vertical="top"/>
    </xf>
    <xf numFmtId="0" fontId="62" fillId="0" borderId="0" xfId="182" applyFont="1" applyBorder="1" applyAlignment="1">
      <alignment horizontal="center" vertical="center"/>
    </xf>
    <xf numFmtId="0" fontId="63" fillId="0" borderId="0" xfId="182" applyFont="1" applyBorder="1" applyAlignment="1">
      <alignment horizontal="left" vertical="center"/>
    </xf>
    <xf numFmtId="0" fontId="63" fillId="0" borderId="0" xfId="182" applyFont="1" applyBorder="1" applyAlignment="1">
      <alignment horizontal="center" vertical="center"/>
    </xf>
    <xf numFmtId="0" fontId="63" fillId="29" borderId="7" xfId="182" applyFont="1" applyFill="1" applyBorder="1" applyAlignment="1">
      <alignment horizontal="center" vertical="center" wrapText="1"/>
    </xf>
    <xf numFmtId="0" fontId="50" fillId="29" borderId="7" xfId="182" applyFont="1" applyFill="1" applyBorder="1" applyAlignment="1">
      <alignment vertical="center"/>
    </xf>
    <xf numFmtId="0" fontId="62" fillId="29" borderId="7" xfId="182" applyFont="1" applyFill="1" applyBorder="1" applyAlignment="1">
      <alignment horizontal="center" vertical="center"/>
    </xf>
    <xf numFmtId="0" fontId="50" fillId="29" borderId="7" xfId="182" applyFont="1" applyFill="1" applyBorder="1"/>
    <xf numFmtId="0" fontId="48" fillId="0" borderId="0" xfId="0" applyFont="1" applyAlignment="1"/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/>
    </xf>
    <xf numFmtId="0" fontId="55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50" fillId="29" borderId="7" xfId="242" applyFont="1" applyFill="1" applyBorder="1" applyAlignment="1">
      <alignment horizontal="center" vertical="center" wrapText="1"/>
    </xf>
    <xf numFmtId="0" fontId="48" fillId="29" borderId="23" xfId="0" applyFont="1" applyFill="1" applyBorder="1" applyAlignment="1">
      <alignment horizontal="center" vertical="center"/>
    </xf>
    <xf numFmtId="0" fontId="48" fillId="29" borderId="24" xfId="0" applyFont="1" applyFill="1" applyBorder="1" applyAlignment="1">
      <alignment horizontal="center" vertical="center"/>
    </xf>
    <xf numFmtId="0" fontId="51" fillId="28" borderId="7" xfId="0" applyFont="1" applyFill="1" applyBorder="1" applyAlignment="1">
      <alignment wrapText="1"/>
    </xf>
    <xf numFmtId="0" fontId="54" fillId="30" borderId="7" xfId="0" applyFont="1" applyFill="1" applyBorder="1" applyAlignment="1">
      <alignment horizontal="left"/>
    </xf>
    <xf numFmtId="0" fontId="48" fillId="28" borderId="7" xfId="0" applyFont="1" applyFill="1" applyBorder="1" applyAlignment="1">
      <alignment horizontal="left"/>
    </xf>
    <xf numFmtId="14" fontId="54" fillId="30" borderId="7" xfId="0" applyNumberFormat="1" applyFont="1" applyFill="1" applyBorder="1" applyAlignment="1">
      <alignment horizontal="left"/>
    </xf>
    <xf numFmtId="0" fontId="48" fillId="28" borderId="7" xfId="219" applyFont="1" applyFill="1" applyBorder="1" applyAlignment="1">
      <alignment horizontal="left" vertical="top" wrapText="1"/>
    </xf>
    <xf numFmtId="0" fontId="48" fillId="28" borderId="7" xfId="219" applyFont="1" applyFill="1" applyBorder="1" applyAlignment="1">
      <alignment horizontal="left" vertical="top"/>
    </xf>
    <xf numFmtId="0" fontId="68" fillId="33" borderId="14" xfId="242" applyFont="1" applyFill="1" applyBorder="1" applyAlignment="1">
      <alignment horizontal="left" vertical="center"/>
    </xf>
    <xf numFmtId="0" fontId="68" fillId="0" borderId="12" xfId="242" applyFont="1" applyBorder="1" applyAlignment="1">
      <alignment horizontal="center"/>
    </xf>
    <xf numFmtId="0" fontId="68" fillId="0" borderId="12" xfId="182" applyFont="1" applyBorder="1" applyAlignment="1">
      <alignment horizontal="center"/>
    </xf>
    <xf numFmtId="0" fontId="68" fillId="0" borderId="13" xfId="182" applyFont="1" applyBorder="1" applyAlignment="1">
      <alignment horizontal="center"/>
    </xf>
    <xf numFmtId="0" fontId="68" fillId="33" borderId="12" xfId="242" applyFont="1" applyFill="1" applyBorder="1" applyAlignment="1">
      <alignment horizontal="center"/>
    </xf>
    <xf numFmtId="0" fontId="68" fillId="0" borderId="12" xfId="182" applyFont="1" applyFill="1" applyBorder="1" applyAlignment="1">
      <alignment horizontal="center"/>
    </xf>
    <xf numFmtId="0" fontId="68" fillId="0" borderId="15" xfId="182" applyFont="1" applyFill="1" applyBorder="1" applyAlignment="1">
      <alignment horizontal="center"/>
    </xf>
    <xf numFmtId="0" fontId="68" fillId="33" borderId="14" xfId="242" applyFont="1" applyFill="1" applyBorder="1" applyAlignment="1">
      <alignment horizontal="left" vertical="center" wrapText="1"/>
    </xf>
    <xf numFmtId="0" fontId="69" fillId="0" borderId="12" xfId="242" applyFont="1" applyBorder="1" applyAlignment="1">
      <alignment horizontal="left" vertical="center" wrapText="1"/>
    </xf>
    <xf numFmtId="0" fontId="67" fillId="0" borderId="12" xfId="182" applyFont="1" applyBorder="1" applyAlignment="1">
      <alignment horizontal="left" vertical="center"/>
    </xf>
    <xf numFmtId="0" fontId="67" fillId="0" borderId="13" xfId="182" applyFont="1" applyBorder="1" applyAlignment="1">
      <alignment horizontal="left" vertical="center"/>
    </xf>
    <xf numFmtId="0" fontId="68" fillId="33" borderId="12" xfId="242" applyFont="1" applyFill="1" applyBorder="1" applyAlignment="1">
      <alignment horizontal="left" vertical="center" wrapText="1"/>
    </xf>
    <xf numFmtId="0" fontId="67" fillId="0" borderId="12" xfId="182" applyFont="1" applyFill="1" applyBorder="1" applyAlignment="1">
      <alignment horizontal="left" vertical="center"/>
    </xf>
    <xf numFmtId="0" fontId="68" fillId="0" borderId="12" xfId="182" applyFont="1" applyFill="1" applyBorder="1" applyAlignment="1">
      <alignment horizontal="left" vertical="center"/>
    </xf>
    <xf numFmtId="0" fontId="68" fillId="0" borderId="15" xfId="182" applyFont="1" applyFill="1" applyBorder="1" applyAlignment="1">
      <alignment horizontal="left" vertical="center"/>
    </xf>
    <xf numFmtId="0" fontId="67" fillId="33" borderId="14" xfId="242" applyFont="1" applyFill="1" applyBorder="1" applyAlignment="1">
      <alignment horizontal="center" vertical="center"/>
    </xf>
    <xf numFmtId="0" fontId="69" fillId="0" borderId="12" xfId="242" applyFont="1" applyBorder="1" applyAlignment="1">
      <alignment horizontal="center" vertical="center"/>
    </xf>
    <xf numFmtId="0" fontId="67" fillId="0" borderId="12" xfId="182" applyFont="1" applyBorder="1" applyAlignment="1">
      <alignment horizontal="center" vertical="center"/>
    </xf>
    <xf numFmtId="0" fontId="67" fillId="0" borderId="13" xfId="182" applyFont="1" applyBorder="1" applyAlignment="1">
      <alignment horizontal="center" vertical="center"/>
    </xf>
    <xf numFmtId="0" fontId="67" fillId="33" borderId="12" xfId="242" applyFont="1" applyFill="1" applyBorder="1" applyAlignment="1">
      <alignment horizontal="center" vertical="center"/>
    </xf>
    <xf numFmtId="0" fontId="67" fillId="0" borderId="12" xfId="182" applyFont="1" applyFill="1" applyBorder="1" applyAlignment="1">
      <alignment horizontal="center" vertical="center"/>
    </xf>
    <xf numFmtId="0" fontId="67" fillId="0" borderId="15" xfId="182" applyFont="1" applyFill="1" applyBorder="1" applyAlignment="1">
      <alignment horizontal="center" vertical="center"/>
    </xf>
    <xf numFmtId="0" fontId="67" fillId="0" borderId="12" xfId="242" applyFont="1" applyBorder="1" applyAlignment="1">
      <alignment horizontal="center" vertical="center"/>
    </xf>
    <xf numFmtId="0" fontId="72" fillId="27" borderId="0" xfId="180" applyFont="1" applyFill="1" applyBorder="1" applyAlignment="1">
      <alignment vertical="center"/>
    </xf>
    <xf numFmtId="0" fontId="75" fillId="28" borderId="17" xfId="0" applyFont="1" applyFill="1" applyBorder="1" applyAlignment="1">
      <alignment horizontal="left"/>
    </xf>
    <xf numFmtId="0" fontId="71" fillId="0" borderId="0" xfId="201" applyFont="1" applyFill="1"/>
    <xf numFmtId="49" fontId="71" fillId="0" borderId="0" xfId="201" applyNumberFormat="1" applyFont="1" applyFill="1" applyBorder="1" applyAlignment="1">
      <alignment horizontal="center" vertical="center"/>
    </xf>
    <xf numFmtId="0" fontId="71" fillId="0" borderId="26" xfId="219" applyFont="1" applyFill="1" applyBorder="1" applyAlignment="1">
      <alignment horizontal="left" vertical="top"/>
    </xf>
    <xf numFmtId="0" fontId="71" fillId="0" borderId="26" xfId="219" applyFont="1" applyFill="1" applyBorder="1" applyAlignment="1">
      <alignment horizontal="left" vertical="top" wrapText="1"/>
    </xf>
    <xf numFmtId="0" fontId="76" fillId="0" borderId="17" xfId="0" applyFont="1" applyFill="1" applyBorder="1" applyAlignment="1">
      <alignment horizontal="right" wrapText="1"/>
    </xf>
    <xf numFmtId="0" fontId="76" fillId="30" borderId="17" xfId="0" applyFont="1" applyFill="1" applyBorder="1" applyAlignment="1">
      <alignment horizontal="left"/>
    </xf>
    <xf numFmtId="49" fontId="76" fillId="30" borderId="17" xfId="0" applyNumberFormat="1" applyFont="1" applyFill="1" applyBorder="1" applyAlignment="1">
      <alignment horizontal="left"/>
    </xf>
    <xf numFmtId="0" fontId="74" fillId="29" borderId="21" xfId="0" applyFont="1" applyFill="1" applyBorder="1" applyAlignment="1">
      <alignment horizontal="center" vertical="center" wrapText="1"/>
    </xf>
    <xf numFmtId="0" fontId="72" fillId="0" borderId="0" xfId="0" applyFont="1" applyAlignment="1">
      <alignment shrinkToFit="1"/>
    </xf>
    <xf numFmtId="0" fontId="71" fillId="29" borderId="25" xfId="0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horizontal="left" vertical="center" wrapText="1"/>
    </xf>
    <xf numFmtId="0" fontId="78" fillId="29" borderId="19" xfId="0" applyFont="1" applyFill="1" applyBorder="1" applyAlignment="1">
      <alignment horizontal="center" vertical="center" wrapText="1"/>
    </xf>
    <xf numFmtId="0" fontId="71" fillId="29" borderId="19" xfId="0" applyFont="1" applyFill="1" applyBorder="1" applyAlignment="1">
      <alignment horizontal="center" textRotation="90" wrapText="1"/>
    </xf>
    <xf numFmtId="0" fontId="70" fillId="29" borderId="7" xfId="0" applyFont="1" applyFill="1" applyBorder="1" applyAlignment="1">
      <alignment horizontal="center" vertical="center" wrapText="1"/>
    </xf>
    <xf numFmtId="0" fontId="79" fillId="0" borderId="0" xfId="0" applyFont="1"/>
    <xf numFmtId="3" fontId="48" fillId="0" borderId="16" xfId="0" applyNumberFormat="1" applyFont="1" applyFill="1" applyBorder="1" applyAlignment="1"/>
    <xf numFmtId="3" fontId="48" fillId="0" borderId="12" xfId="0" applyNumberFormat="1" applyFont="1" applyFill="1" applyBorder="1" applyAlignment="1"/>
    <xf numFmtId="3" fontId="48" fillId="28" borderId="12" xfId="0" applyNumberFormat="1" applyFont="1" applyFill="1" applyBorder="1" applyAlignment="1"/>
    <xf numFmtId="3" fontId="48" fillId="0" borderId="13" xfId="0" applyNumberFormat="1" applyFont="1" applyFill="1" applyBorder="1" applyAlignment="1"/>
    <xf numFmtId="3" fontId="50" fillId="0" borderId="16" xfId="0" applyNumberFormat="1" applyFont="1" applyFill="1" applyBorder="1" applyAlignment="1"/>
    <xf numFmtId="3" fontId="50" fillId="0" borderId="12" xfId="0" applyNumberFormat="1" applyFont="1" applyFill="1" applyBorder="1" applyAlignment="1"/>
    <xf numFmtId="3" fontId="50" fillId="0" borderId="7" xfId="0" applyNumberFormat="1" applyFont="1" applyFill="1" applyBorder="1" applyAlignment="1"/>
    <xf numFmtId="3" fontId="48" fillId="0" borderId="15" xfId="0" applyNumberFormat="1" applyFont="1" applyFill="1" applyBorder="1" applyAlignment="1"/>
    <xf numFmtId="3" fontId="48" fillId="28" borderId="15" xfId="0" applyNumberFormat="1" applyFont="1" applyFill="1" applyBorder="1" applyAlignment="1"/>
    <xf numFmtId="3" fontId="50" fillId="0" borderId="14" xfId="0" applyNumberFormat="1" applyFont="1" applyFill="1" applyBorder="1" applyAlignment="1"/>
    <xf numFmtId="3" fontId="50" fillId="28" borderId="15" xfId="0" applyNumberFormat="1" applyFont="1" applyFill="1" applyBorder="1" applyAlignment="1"/>
    <xf numFmtId="49" fontId="70" fillId="0" borderId="7" xfId="0" applyNumberFormat="1" applyFont="1" applyFill="1" applyBorder="1" applyAlignment="1">
      <alignment horizontal="left"/>
    </xf>
    <xf numFmtId="49" fontId="78" fillId="30" borderId="7" xfId="0" applyNumberFormat="1" applyFont="1" applyFill="1" applyBorder="1" applyAlignment="1">
      <alignment horizontal="left"/>
    </xf>
    <xf numFmtId="0" fontId="54" fillId="29" borderId="21" xfId="0" applyFont="1" applyFill="1" applyBorder="1" applyAlignment="1">
      <alignment horizontal="center" vertical="center" wrapText="1"/>
    </xf>
    <xf numFmtId="0" fontId="54" fillId="29" borderId="18" xfId="0" applyFont="1" applyFill="1" applyBorder="1" applyAlignment="1">
      <alignment horizontal="center" vertical="center" wrapText="1"/>
    </xf>
    <xf numFmtId="0" fontId="47" fillId="0" borderId="0" xfId="182" applyFont="1" applyBorder="1"/>
    <xf numFmtId="0" fontId="47" fillId="0" borderId="0" xfId="0" applyFont="1" applyBorder="1" applyAlignment="1">
      <alignment vertical="center"/>
    </xf>
    <xf numFmtId="0" fontId="47" fillId="0" borderId="0" xfId="0" applyFont="1" applyBorder="1"/>
    <xf numFmtId="0" fontId="50" fillId="29" borderId="7" xfId="0" applyFont="1" applyFill="1" applyBorder="1" applyAlignment="1">
      <alignment horizontal="center" vertical="center" wrapText="1"/>
    </xf>
    <xf numFmtId="0" fontId="48" fillId="29" borderId="7" xfId="0" quotePrefix="1" applyFont="1" applyFill="1" applyBorder="1" applyAlignment="1">
      <alignment horizontal="center" vertical="center" wrapText="1"/>
    </xf>
    <xf numFmtId="0" fontId="48" fillId="29" borderId="14" xfId="0" applyFont="1" applyFill="1" applyBorder="1" applyAlignment="1">
      <alignment horizontal="center" vertical="center" wrapText="1"/>
    </xf>
    <xf numFmtId="0" fontId="50" fillId="28" borderId="14" xfId="0" applyFont="1" applyFill="1" applyBorder="1" applyAlignment="1">
      <alignment horizontal="left" vertical="center" wrapText="1"/>
    </xf>
    <xf numFmtId="0" fontId="48" fillId="29" borderId="12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left" vertical="center" wrapText="1" indent="1"/>
    </xf>
    <xf numFmtId="0" fontId="48" fillId="29" borderId="13" xfId="0" applyFont="1" applyFill="1" applyBorder="1" applyAlignment="1">
      <alignment horizontal="center" vertical="center" wrapText="1"/>
    </xf>
    <xf numFmtId="0" fontId="48" fillId="28" borderId="13" xfId="0" applyFont="1" applyFill="1" applyBorder="1" applyAlignment="1">
      <alignment horizontal="left" vertical="center" wrapText="1" indent="1"/>
    </xf>
    <xf numFmtId="0" fontId="50" fillId="28" borderId="12" xfId="0" applyFont="1" applyFill="1" applyBorder="1" applyAlignment="1">
      <alignment horizontal="left" vertical="center" wrapText="1"/>
    </xf>
    <xf numFmtId="0" fontId="48" fillId="28" borderId="12" xfId="0" applyFont="1" applyFill="1" applyBorder="1" applyAlignment="1">
      <alignment horizontal="left" vertical="center" wrapText="1" indent="1"/>
    </xf>
    <xf numFmtId="0" fontId="48" fillId="29" borderId="13" xfId="0" quotePrefix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 indent="1"/>
    </xf>
    <xf numFmtId="0" fontId="50" fillId="28" borderId="13" xfId="0" applyFont="1" applyFill="1" applyBorder="1" applyAlignment="1">
      <alignment horizontal="left" vertical="center" wrapText="1"/>
    </xf>
    <xf numFmtId="0" fontId="48" fillId="29" borderId="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left" vertical="center" wrapText="1"/>
    </xf>
    <xf numFmtId="0" fontId="48" fillId="29" borderId="16" xfId="0" applyFont="1" applyFill="1" applyBorder="1" applyAlignment="1">
      <alignment horizontal="center" vertical="center" wrapText="1"/>
    </xf>
    <xf numFmtId="0" fontId="50" fillId="28" borderId="16" xfId="0" applyFont="1" applyFill="1" applyBorder="1" applyAlignment="1">
      <alignment horizontal="left" vertical="center" wrapText="1"/>
    </xf>
    <xf numFmtId="0" fontId="48" fillId="29" borderId="12" xfId="0" quotePrefix="1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/>
    </xf>
    <xf numFmtId="0" fontId="48" fillId="0" borderId="12" xfId="0" applyFont="1" applyBorder="1" applyAlignment="1">
      <alignment horizontal="left" vertical="center" wrapText="1" indent="1"/>
    </xf>
    <xf numFmtId="0" fontId="48" fillId="0" borderId="13" xfId="0" applyFont="1" applyBorder="1" applyAlignment="1">
      <alignment horizontal="left" vertical="center" wrapText="1" indent="1"/>
    </xf>
    <xf numFmtId="0" fontId="50" fillId="0" borderId="13" xfId="0" applyFont="1" applyBorder="1" applyAlignment="1">
      <alignment horizontal="left" vertical="center" wrapText="1"/>
    </xf>
    <xf numFmtId="0" fontId="50" fillId="0" borderId="7" xfId="0" applyFont="1" applyFill="1" applyBorder="1" applyAlignment="1">
      <alignment vertical="center" wrapText="1"/>
    </xf>
    <xf numFmtId="0" fontId="50" fillId="0" borderId="16" xfId="0" applyFont="1" applyBorder="1" applyAlignment="1">
      <alignment horizontal="left" vertical="center" wrapText="1"/>
    </xf>
    <xf numFmtId="0" fontId="51" fillId="28" borderId="12" xfId="0" applyFont="1" applyFill="1" applyBorder="1" applyAlignment="1">
      <alignment horizontal="left" vertical="center" wrapText="1" indent="2"/>
    </xf>
    <xf numFmtId="0" fontId="51" fillId="0" borderId="12" xfId="0" applyFont="1" applyFill="1" applyBorder="1" applyAlignment="1">
      <alignment horizontal="left" vertical="center" wrapText="1" indent="2"/>
    </xf>
    <xf numFmtId="1" fontId="48" fillId="29" borderId="12" xfId="0" applyNumberFormat="1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left" vertical="center" wrapText="1" indent="4"/>
    </xf>
    <xf numFmtId="0" fontId="48" fillId="0" borderId="15" xfId="0" applyFont="1" applyBorder="1" applyAlignment="1">
      <alignment horizontal="left" vertical="center" wrapText="1" indent="1"/>
    </xf>
    <xf numFmtId="0" fontId="50" fillId="0" borderId="0" xfId="0" applyFont="1" applyAlignment="1">
      <alignment horizontal="justify"/>
    </xf>
    <xf numFmtId="0" fontId="50" fillId="0" borderId="14" xfId="0" applyFont="1" applyFill="1" applyBorder="1" applyAlignment="1">
      <alignment horizontal="justify" vertical="center" wrapText="1"/>
    </xf>
    <xf numFmtId="0" fontId="48" fillId="0" borderId="12" xfId="0" applyFont="1" applyFill="1" applyBorder="1" applyAlignment="1">
      <alignment horizontal="left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50" fillId="0" borderId="12" xfId="0" applyFont="1" applyFill="1" applyBorder="1" applyAlignment="1">
      <alignment horizontal="justify" vertical="center" wrapText="1"/>
    </xf>
    <xf numFmtId="0" fontId="48" fillId="28" borderId="12" xfId="0" applyFont="1" applyFill="1" applyBorder="1" applyAlignment="1">
      <alignment horizontal="left" vertical="center" wrapText="1"/>
    </xf>
    <xf numFmtId="0" fontId="50" fillId="28" borderId="12" xfId="0" applyFont="1" applyFill="1" applyBorder="1" applyAlignment="1">
      <alignment horizontal="justify" vertical="center" wrapText="1"/>
    </xf>
    <xf numFmtId="0" fontId="50" fillId="0" borderId="13" xfId="0" applyFont="1" applyFill="1" applyBorder="1" applyAlignment="1">
      <alignment horizontal="justify" vertical="center" wrapText="1"/>
    </xf>
    <xf numFmtId="0" fontId="50" fillId="0" borderId="7" xfId="0" applyFont="1" applyFill="1" applyBorder="1" applyAlignment="1">
      <alignment horizontal="justify" vertical="center" wrapText="1"/>
    </xf>
    <xf numFmtId="0" fontId="50" fillId="0" borderId="16" xfId="0" applyFont="1" applyFill="1" applyBorder="1" applyAlignment="1">
      <alignment horizontal="justify" vertical="center" wrapText="1"/>
    </xf>
    <xf numFmtId="0" fontId="50" fillId="0" borderId="12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vertical="center" wrapText="1"/>
    </xf>
    <xf numFmtId="0" fontId="48" fillId="29" borderId="19" xfId="0" applyFont="1" applyFill="1" applyBorder="1" applyAlignment="1">
      <alignment horizontal="center" vertical="center" wrapText="1"/>
    </xf>
    <xf numFmtId="0" fontId="50" fillId="28" borderId="12" xfId="0" applyFont="1" applyFill="1" applyBorder="1" applyAlignment="1">
      <alignment vertical="center" wrapText="1"/>
    </xf>
    <xf numFmtId="0" fontId="48" fillId="28" borderId="15" xfId="0" applyFont="1" applyFill="1" applyBorder="1" applyAlignment="1">
      <alignment horizontal="left" vertical="center" wrapText="1"/>
    </xf>
    <xf numFmtId="0" fontId="48" fillId="29" borderId="15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left" vertical="center" wrapText="1"/>
    </xf>
    <xf numFmtId="0" fontId="76" fillId="30" borderId="17" xfId="0" applyNumberFormat="1" applyFont="1" applyFill="1" applyBorder="1" applyAlignment="1">
      <alignment horizontal="left"/>
    </xf>
    <xf numFmtId="14" fontId="76" fillId="28" borderId="17" xfId="0" applyNumberFormat="1" applyFont="1" applyFill="1" applyBorder="1" applyAlignment="1">
      <alignment wrapText="1"/>
    </xf>
    <xf numFmtId="49" fontId="71" fillId="0" borderId="26" xfId="219" applyNumberFormat="1" applyFont="1" applyFill="1" applyBorder="1" applyAlignment="1">
      <alignment horizontal="left" vertical="top" wrapText="1"/>
    </xf>
    <xf numFmtId="3" fontId="48" fillId="28" borderId="16" xfId="0" applyNumberFormat="1" applyFont="1" applyFill="1" applyBorder="1" applyAlignment="1"/>
    <xf numFmtId="3" fontId="47" fillId="0" borderId="0" xfId="0" applyNumberFormat="1" applyFont="1"/>
    <xf numFmtId="0" fontId="48" fillId="0" borderId="0" xfId="0" applyFont="1" applyAlignment="1"/>
    <xf numFmtId="0" fontId="50" fillId="29" borderId="7" xfId="0" applyFont="1" applyFill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3" fontId="80" fillId="0" borderId="16" xfId="0" applyNumberFormat="1" applyFont="1" applyFill="1" applyBorder="1" applyAlignment="1"/>
    <xf numFmtId="0" fontId="63" fillId="29" borderId="8" xfId="182" applyFont="1" applyFill="1" applyBorder="1" applyAlignment="1">
      <alignment horizontal="center" vertical="center"/>
    </xf>
    <xf numFmtId="0" fontId="63" fillId="29" borderId="26" xfId="182" applyFont="1" applyFill="1" applyBorder="1" applyAlignment="1">
      <alignment horizontal="center" vertical="center"/>
    </xf>
    <xf numFmtId="0" fontId="63" fillId="29" borderId="22" xfId="182" applyFont="1" applyFill="1" applyBorder="1" applyAlignment="1">
      <alignment horizontal="center" vertical="center"/>
    </xf>
    <xf numFmtId="0" fontId="55" fillId="0" borderId="0" xfId="0" applyFont="1" applyAlignment="1">
      <alignment horizontal="left"/>
    </xf>
    <xf numFmtId="0" fontId="48" fillId="0" borderId="0" xfId="0" applyFont="1" applyAlignment="1"/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/>
    </xf>
    <xf numFmtId="0" fontId="55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</cellXfs>
  <cellStyles count="243">
    <cellStyle name="20% - 1. jelölőszín" xfId="1"/>
    <cellStyle name="20% - 1. jelölőszín 2" xfId="2"/>
    <cellStyle name="20% - 1. jelölőszín_20130128_ITS on reporting_Annex I_CA" xfId="3"/>
    <cellStyle name="20% - 2. jelölőszín" xfId="4"/>
    <cellStyle name="20% - 2. jelölőszín 2" xfId="5"/>
    <cellStyle name="20% - 2. jelölőszín_20130128_ITS on reporting_Annex I_CA" xfId="6"/>
    <cellStyle name="20% - 3. jelölőszín" xfId="7"/>
    <cellStyle name="20% - 3. jelölőszín 2" xfId="8"/>
    <cellStyle name="20% - 3. jelölőszín_20130128_ITS on reporting_Annex I_CA" xfId="9"/>
    <cellStyle name="20% - 4. jelölőszín" xfId="10"/>
    <cellStyle name="20% - 4. jelölőszín 2" xfId="11"/>
    <cellStyle name="20% - 4. jelölőszín_20130128_ITS on reporting_Annex I_CA" xfId="12"/>
    <cellStyle name="20% - 5. jelölőszín" xfId="13"/>
    <cellStyle name="20% - 5. jelölőszín 2" xfId="14"/>
    <cellStyle name="20% - 5. jelölőszín_20130128_ITS on reporting_Annex I_CA" xfId="15"/>
    <cellStyle name="20% - 6. jelölőszín" xfId="16"/>
    <cellStyle name="20% - 6. jelölőszín 2" xfId="17"/>
    <cellStyle name="20% - 6. jelölőszín_20130128_ITS on reporting_Annex I_CA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- Énfasis1" xfId="31"/>
    <cellStyle name="20% - Énfasis2" xfId="32"/>
    <cellStyle name="20% - Énfasis3" xfId="33"/>
    <cellStyle name="20% - Énfasis4" xfId="34"/>
    <cellStyle name="20% - Énfasis5" xfId="35"/>
    <cellStyle name="20% - Énfasis6" xfId="36"/>
    <cellStyle name="40% - 1. jelölőszín" xfId="37"/>
    <cellStyle name="40% - 1. jelölőszín 2" xfId="38"/>
    <cellStyle name="40% - 1. jelölőszín_20130128_ITS on reporting_Annex I_CA" xfId="39"/>
    <cellStyle name="40% - 2. jelölőszín" xfId="40"/>
    <cellStyle name="40% - 2. jelölőszín 2" xfId="41"/>
    <cellStyle name="40% - 2. jelölőszín_20130128_ITS on reporting_Annex I_CA" xfId="42"/>
    <cellStyle name="40% - 3. jelölőszín" xfId="43"/>
    <cellStyle name="40% - 3. jelölőszín 2" xfId="44"/>
    <cellStyle name="40% - 3. jelölőszín_20130128_ITS on reporting_Annex I_CA" xfId="45"/>
    <cellStyle name="40% - 4. jelölőszín" xfId="46"/>
    <cellStyle name="40% - 4. jelölőszín 2" xfId="47"/>
    <cellStyle name="40% - 4. jelölőszín_20130128_ITS on reporting_Annex I_CA" xfId="48"/>
    <cellStyle name="40% - 5. jelölőszín" xfId="49"/>
    <cellStyle name="40% - 5. jelölőszín 2" xfId="50"/>
    <cellStyle name="40% - 5. jelölőszín_20130128_ITS on reporting_Annex I_CA" xfId="51"/>
    <cellStyle name="40% - 6. jelölőszín" xfId="52"/>
    <cellStyle name="40% - 6. jelölőszín 2" xfId="53"/>
    <cellStyle name="40% - 6. jelölőszín_20130128_ITS on reporting_Annex I_CA" xfId="54"/>
    <cellStyle name="40% - Accent1" xfId="55"/>
    <cellStyle name="40% - Accent1 2" xfId="56"/>
    <cellStyle name="40% - Accent2" xfId="57"/>
    <cellStyle name="40% - Accent2 2" xfId="58"/>
    <cellStyle name="40% - Accent3" xfId="59"/>
    <cellStyle name="40% - Accent3 2" xfId="60"/>
    <cellStyle name="40% - Accent4" xfId="61"/>
    <cellStyle name="40% - Accent4 2" xfId="62"/>
    <cellStyle name="40% - Accent5" xfId="63"/>
    <cellStyle name="40% - Accent5 2" xfId="64"/>
    <cellStyle name="40% - Accent6" xfId="65"/>
    <cellStyle name="40% - Accent6 2" xfId="66"/>
    <cellStyle name="40% - Énfasis1" xfId="67"/>
    <cellStyle name="40% - Énfasis2" xfId="68"/>
    <cellStyle name="40% - Énfasis3" xfId="69"/>
    <cellStyle name="40% - Énfasis4" xfId="70"/>
    <cellStyle name="40% - Énfasis5" xfId="71"/>
    <cellStyle name="40% - Énfasis6" xfId="72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" xfId="79"/>
    <cellStyle name="60% - Accent1 2" xfId="80"/>
    <cellStyle name="60% - Accent2" xfId="81"/>
    <cellStyle name="60% - Accent2 2" xfId="82"/>
    <cellStyle name="60% - Accent3" xfId="83"/>
    <cellStyle name="60% - Accent3 2" xfId="84"/>
    <cellStyle name="60% - Accent4" xfId="85"/>
    <cellStyle name="60% - Accent4 2" xfId="86"/>
    <cellStyle name="60% - Accent5" xfId="87"/>
    <cellStyle name="60% - Accent5 2" xfId="88"/>
    <cellStyle name="60% - Accent6" xfId="89"/>
    <cellStyle name="60% - Accent6 2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" xfId="97"/>
    <cellStyle name="Accent1 2" xfId="98"/>
    <cellStyle name="Accent2" xfId="99"/>
    <cellStyle name="Accent2 2" xfId="100"/>
    <cellStyle name="Accent3" xfId="101"/>
    <cellStyle name="Accent3 2" xfId="102"/>
    <cellStyle name="Accent4" xfId="103"/>
    <cellStyle name="Accent4 2" xfId="104"/>
    <cellStyle name="Accent5" xfId="105"/>
    <cellStyle name="Accent5 2" xfId="106"/>
    <cellStyle name="Accent6" xfId="107"/>
    <cellStyle name="Accent6 2" xfId="108"/>
    <cellStyle name="Bad" xfId="109"/>
    <cellStyle name="Bad 2" xfId="110"/>
    <cellStyle name="Bad 2 2" xfId="241"/>
    <cellStyle name="Bevitel" xfId="111"/>
    <cellStyle name="Buena" xfId="112"/>
    <cellStyle name="Calculation" xfId="113"/>
    <cellStyle name="Calculation 2" xfId="114"/>
    <cellStyle name="Cálculo" xfId="115"/>
    <cellStyle name="Celda de comprobación" xfId="116"/>
    <cellStyle name="Celda vinculada" xfId="117"/>
    <cellStyle name="Check Cell" xfId="118"/>
    <cellStyle name="Check Cell 2" xfId="119"/>
    <cellStyle name="Cím" xfId="120"/>
    <cellStyle name="Címsor 1" xfId="121"/>
    <cellStyle name="Címsor 2" xfId="122"/>
    <cellStyle name="Címsor 3" xfId="123"/>
    <cellStyle name="Címsor 4" xfId="124"/>
    <cellStyle name="Ellenőrzőcella" xfId="125"/>
    <cellStyle name="Encabezado 4" xfId="126"/>
    <cellStyle name="Énfasis1" xfId="127"/>
    <cellStyle name="Énfasis2" xfId="128"/>
    <cellStyle name="Énfasis3" xfId="129"/>
    <cellStyle name="Énfasis4" xfId="130"/>
    <cellStyle name="Énfasis5" xfId="131"/>
    <cellStyle name="Énfasis6" xfId="132"/>
    <cellStyle name="Entrada" xfId="133"/>
    <cellStyle name="Explanatory Text" xfId="134"/>
    <cellStyle name="Explanatory Text 2" xfId="135"/>
    <cellStyle name="Figyelmeztetés" xfId="136"/>
    <cellStyle name="Good" xfId="137"/>
    <cellStyle name="Good 2" xfId="138"/>
    <cellStyle name="greyed" xfId="139"/>
    <cellStyle name="Heading 1" xfId="140"/>
    <cellStyle name="Heading 1 2" xfId="141"/>
    <cellStyle name="Heading 2" xfId="142"/>
    <cellStyle name="Heading 2 2" xfId="143"/>
    <cellStyle name="Heading 3" xfId="144"/>
    <cellStyle name="Heading 3 2" xfId="145"/>
    <cellStyle name="Heading 4" xfId="146"/>
    <cellStyle name="Heading 4 2" xfId="147"/>
    <cellStyle name="highlightExposure" xfId="148"/>
    <cellStyle name="highlightText" xfId="149"/>
    <cellStyle name="Hipervínculo 2" xfId="150"/>
    <cellStyle name="Hivatkozott cella" xfId="151"/>
    <cellStyle name="Hyperlink 2" xfId="152"/>
    <cellStyle name="Hyperlink 3" xfId="153"/>
    <cellStyle name="Hyperlink 3 2" xfId="154"/>
    <cellStyle name="Incorrecto" xfId="155"/>
    <cellStyle name="Input" xfId="156"/>
    <cellStyle name="Input 2" xfId="157"/>
    <cellStyle name="inputExposure" xfId="158"/>
    <cellStyle name="Jegyzet" xfId="159"/>
    <cellStyle name="Jelölőszín (1)" xfId="160"/>
    <cellStyle name="Jelölőszín (2)" xfId="161"/>
    <cellStyle name="Jelölőszín (3)" xfId="162"/>
    <cellStyle name="Jelölőszín (4)" xfId="163"/>
    <cellStyle name="Jelölőszín (5)" xfId="164"/>
    <cellStyle name="Jelölőszín (6)" xfId="165"/>
    <cellStyle name="Jó" xfId="166"/>
    <cellStyle name="Kimenet" xfId="167"/>
    <cellStyle name="Lien hypertexte 2" xfId="168"/>
    <cellStyle name="Lien hypertexte 3" xfId="169"/>
    <cellStyle name="Linked Cell" xfId="170"/>
    <cellStyle name="Linked Cell 2" xfId="171"/>
    <cellStyle name="Magyarázó szöveg" xfId="172"/>
    <cellStyle name="Millares 2" xfId="173"/>
    <cellStyle name="Millares 2 2" xfId="174"/>
    <cellStyle name="Millares 3" xfId="175"/>
    <cellStyle name="Millares 3 2" xfId="176"/>
    <cellStyle name="Navadno_List1" xfId="177"/>
    <cellStyle name="Neutral 2" xfId="178"/>
    <cellStyle name="Normal" xfId="0" builtinId="0"/>
    <cellStyle name="Normal 10" xfId="179"/>
    <cellStyle name="Normal 2" xfId="180"/>
    <cellStyle name="Normal 2 2" xfId="181"/>
    <cellStyle name="Normal 2 2 2" xfId="182"/>
    <cellStyle name="Normal 2 2 2 2" xfId="242"/>
    <cellStyle name="Normal 2 2 3" xfId="183"/>
    <cellStyle name="Normal 2 2 3 2" xfId="184"/>
    <cellStyle name="Normal 2 2_COREP GL04rev3" xfId="185"/>
    <cellStyle name="Normal 2 3" xfId="186"/>
    <cellStyle name="Normal 2 3 3" xfId="240"/>
    <cellStyle name="Normal 2 5" xfId="187"/>
    <cellStyle name="Normal 2_~0149226" xfId="188"/>
    <cellStyle name="Normal 3" xfId="189"/>
    <cellStyle name="Normal 3 2" xfId="190"/>
    <cellStyle name="Normal 3 2 2" xfId="238"/>
    <cellStyle name="Normal 3 3" xfId="191"/>
    <cellStyle name="Normal 3 4" xfId="192"/>
    <cellStyle name="Normal 3_~1520012" xfId="193"/>
    <cellStyle name="Normal 4" xfId="194"/>
    <cellStyle name="Normal 4 2" xfId="237"/>
    <cellStyle name="Normal 4 2 3" xfId="239"/>
    <cellStyle name="Normal 5" xfId="195"/>
    <cellStyle name="Normal 5 2" xfId="196"/>
    <cellStyle name="Normal 5_20130128_ITS on reporting_Annex I_CA" xfId="197"/>
    <cellStyle name="Normal 6" xfId="198"/>
    <cellStyle name="Normal 7" xfId="199"/>
    <cellStyle name="Normal 7 2" xfId="200"/>
    <cellStyle name="Normal 8" xfId="201"/>
    <cellStyle name="Normal 8 2" xfId="234"/>
    <cellStyle name="Normale_2011 04 14 Templates for stress test_bcl" xfId="202"/>
    <cellStyle name="Notas" xfId="203"/>
    <cellStyle name="Note" xfId="204"/>
    <cellStyle name="Note 2" xfId="205"/>
    <cellStyle name="optionalExposure" xfId="235"/>
    <cellStyle name="Összesen" xfId="206"/>
    <cellStyle name="Output" xfId="207"/>
    <cellStyle name="Output 2" xfId="208"/>
    <cellStyle name="Porcentual 2" xfId="209"/>
    <cellStyle name="Porcentual 2 2" xfId="210"/>
    <cellStyle name="Prozent 2" xfId="211"/>
    <cellStyle name="Rossz" xfId="212"/>
    <cellStyle name="Salida" xfId="213"/>
    <cellStyle name="Semleges" xfId="214"/>
    <cellStyle name="showExposure" xfId="215"/>
    <cellStyle name="Standard 2" xfId="216"/>
    <cellStyle name="Standard 3" xfId="217"/>
    <cellStyle name="Standard 3 2" xfId="218"/>
    <cellStyle name="Standard 4" xfId="219"/>
    <cellStyle name="Standard_20100129_1559 Jentsch_COREP ON 20100129 COREP preliminary proposal_CR SA" xfId="220"/>
    <cellStyle name="Számítás" xfId="221"/>
    <cellStyle name="Texto de advertencia" xfId="222"/>
    <cellStyle name="Texto explicativo" xfId="223"/>
    <cellStyle name="Title" xfId="224"/>
    <cellStyle name="Title 2" xfId="225"/>
    <cellStyle name="Titolo" xfId="236"/>
    <cellStyle name="Título" xfId="226"/>
    <cellStyle name="Título 1" xfId="227"/>
    <cellStyle name="Título 2" xfId="228"/>
    <cellStyle name="Título 3" xfId="229"/>
    <cellStyle name="Título_20091015 DE_Proposed amendments to CR SEC_MKR" xfId="230"/>
    <cellStyle name="Total 2" xfId="231"/>
    <cellStyle name="Warning Text" xfId="232"/>
    <cellStyle name="Warning Text 2" xfId="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B1:E22"/>
  <sheetViews>
    <sheetView showGridLines="0" zoomScaleNormal="100" zoomScaleSheetLayoutView="100" workbookViewId="0">
      <selection activeCell="C4" sqref="C4"/>
    </sheetView>
  </sheetViews>
  <sheetFormatPr defaultColWidth="5.140625" defaultRowHeight="18" customHeight="1"/>
  <cols>
    <col min="1" max="1" width="1.42578125" style="85" customWidth="1"/>
    <col min="2" max="2" width="23" style="85" customWidth="1"/>
    <col min="3" max="3" width="12.5703125" style="87" customWidth="1"/>
    <col min="4" max="4" width="103.85546875" style="85" customWidth="1"/>
    <col min="5" max="5" width="11.7109375" style="85" customWidth="1"/>
    <col min="6" max="16384" width="5.140625" style="85"/>
  </cols>
  <sheetData>
    <row r="1" spans="2:5" ht="18" customHeight="1">
      <c r="B1" s="27" t="s">
        <v>68</v>
      </c>
      <c r="C1" s="28"/>
      <c r="D1" s="28"/>
    </row>
    <row r="2" spans="2:5" ht="12.75">
      <c r="B2" s="104" t="s">
        <v>63</v>
      </c>
      <c r="C2" s="105" t="s">
        <v>503</v>
      </c>
      <c r="D2" s="106" t="s">
        <v>504</v>
      </c>
    </row>
    <row r="3" spans="2:5" ht="12.75">
      <c r="B3" s="104" t="s">
        <v>64</v>
      </c>
      <c r="C3" s="107">
        <v>43921</v>
      </c>
      <c r="D3" s="29"/>
    </row>
    <row r="4" spans="2:5" ht="12.75">
      <c r="B4" s="104" t="s">
        <v>65</v>
      </c>
      <c r="C4" s="162" t="s">
        <v>502</v>
      </c>
      <c r="D4" s="29"/>
    </row>
    <row r="5" spans="2:5" ht="12.75">
      <c r="B5" s="108" t="s">
        <v>66</v>
      </c>
      <c r="C5" s="109" t="s">
        <v>67</v>
      </c>
      <c r="D5" s="86"/>
    </row>
    <row r="6" spans="2:5" ht="6.75" customHeight="1"/>
    <row r="7" spans="2:5" s="88" customFormat="1" ht="17.25" customHeight="1">
      <c r="B7" s="88" t="s">
        <v>490</v>
      </c>
      <c r="C7" s="89"/>
    </row>
    <row r="8" spans="2:5" ht="6.75" customHeight="1"/>
    <row r="9" spans="2:5" ht="18" customHeight="1">
      <c r="B9" s="224" t="s">
        <v>463</v>
      </c>
      <c r="C9" s="225"/>
      <c r="D9" s="226"/>
    </row>
    <row r="10" spans="2:5" ht="40.5" customHeight="1">
      <c r="B10" s="90" t="s">
        <v>464</v>
      </c>
      <c r="C10" s="90" t="s">
        <v>465</v>
      </c>
      <c r="D10" s="91" t="s">
        <v>466</v>
      </c>
      <c r="E10" s="101" t="s">
        <v>501</v>
      </c>
    </row>
    <row r="11" spans="2:5" ht="12.75">
      <c r="B11" s="92"/>
      <c r="C11" s="92"/>
      <c r="D11" s="93"/>
      <c r="E11" s="92"/>
    </row>
    <row r="12" spans="2:5" ht="12.75">
      <c r="B12" s="125"/>
      <c r="C12" s="125"/>
      <c r="D12" s="117" t="s">
        <v>467</v>
      </c>
      <c r="E12" s="110"/>
    </row>
    <row r="13" spans="2:5" ht="12.75">
      <c r="B13" s="126" t="s">
        <v>468</v>
      </c>
      <c r="C13" s="132" t="s">
        <v>469</v>
      </c>
      <c r="D13" s="118" t="s">
        <v>470</v>
      </c>
      <c r="E13" s="111" t="s">
        <v>491</v>
      </c>
    </row>
    <row r="14" spans="2:5" ht="12.75">
      <c r="B14" s="127" t="s">
        <v>471</v>
      </c>
      <c r="C14" s="127" t="s">
        <v>472</v>
      </c>
      <c r="D14" s="119" t="s">
        <v>473</v>
      </c>
      <c r="E14" s="112" t="s">
        <v>492</v>
      </c>
    </row>
    <row r="15" spans="2:5" ht="12.75">
      <c r="B15" s="128" t="s">
        <v>474</v>
      </c>
      <c r="C15" s="128" t="s">
        <v>475</v>
      </c>
      <c r="D15" s="120" t="s">
        <v>0</v>
      </c>
      <c r="E15" s="113" t="s">
        <v>493</v>
      </c>
    </row>
    <row r="16" spans="2:5" ht="12.75">
      <c r="B16" s="129">
        <v>2</v>
      </c>
      <c r="C16" s="129" t="s">
        <v>476</v>
      </c>
      <c r="D16" s="121" t="s">
        <v>477</v>
      </c>
      <c r="E16" s="114" t="s">
        <v>494</v>
      </c>
    </row>
    <row r="17" spans="2:5" ht="24">
      <c r="B17" s="126" t="s">
        <v>478</v>
      </c>
      <c r="C17" s="132" t="s">
        <v>479</v>
      </c>
      <c r="D17" s="118" t="s">
        <v>480</v>
      </c>
      <c r="E17" s="111" t="s">
        <v>495</v>
      </c>
    </row>
    <row r="18" spans="2:5" ht="12.75">
      <c r="B18" s="127">
        <v>7.1</v>
      </c>
      <c r="C18" s="130" t="s">
        <v>481</v>
      </c>
      <c r="D18" s="122" t="s">
        <v>482</v>
      </c>
      <c r="E18" s="115" t="s">
        <v>496</v>
      </c>
    </row>
    <row r="19" spans="2:5" ht="12.75">
      <c r="B19" s="127">
        <v>12.1</v>
      </c>
      <c r="C19" s="130" t="s">
        <v>483</v>
      </c>
      <c r="D19" s="122" t="s">
        <v>1</v>
      </c>
      <c r="E19" s="115" t="s">
        <v>497</v>
      </c>
    </row>
    <row r="20" spans="2:5" ht="12.75">
      <c r="B20" s="127">
        <v>16.7</v>
      </c>
      <c r="C20" s="127" t="s">
        <v>484</v>
      </c>
      <c r="D20" s="122" t="s">
        <v>485</v>
      </c>
      <c r="E20" s="112" t="s">
        <v>498</v>
      </c>
    </row>
    <row r="21" spans="2:5" ht="12.75">
      <c r="B21" s="130">
        <v>18</v>
      </c>
      <c r="C21" s="130" t="s">
        <v>486</v>
      </c>
      <c r="D21" s="123" t="s">
        <v>487</v>
      </c>
      <c r="E21" s="115" t="s">
        <v>499</v>
      </c>
    </row>
    <row r="22" spans="2:5" ht="12.75">
      <c r="B22" s="131">
        <v>19</v>
      </c>
      <c r="C22" s="131" t="s">
        <v>488</v>
      </c>
      <c r="D22" s="124" t="s">
        <v>489</v>
      </c>
      <c r="E22" s="116" t="s">
        <v>500</v>
      </c>
    </row>
  </sheetData>
  <mergeCells count="1">
    <mergeCell ref="B9:D9"/>
  </mergeCells>
  <dataValidations count="1">
    <dataValidation type="list" allowBlank="1" showInputMessage="1" showErrorMessage="1" sqref="C4">
      <formula1>"индивидуална,консолидирана"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cellComments="asDisplayed" r:id="rId1"/>
  <headerFooter>
    <oddHeader>&amp;CBG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H52"/>
  <sheetViews>
    <sheetView showGridLines="0" tabSelected="1" zoomScaleNormal="100" zoomScaleSheetLayoutView="100" workbookViewId="0">
      <selection activeCell="F16" sqref="F16"/>
    </sheetView>
  </sheetViews>
  <sheetFormatPr defaultColWidth="9.140625" defaultRowHeight="12.75"/>
  <cols>
    <col min="1" max="1" width="2.7109375" style="78" customWidth="1"/>
    <col min="2" max="2" width="14.7109375" style="7" customWidth="1"/>
    <col min="3" max="3" width="25.140625" style="1" customWidth="1"/>
    <col min="4" max="4" width="36.5703125" style="8" bestFit="1" customWidth="1"/>
    <col min="5" max="5" width="11.42578125" style="8" customWidth="1"/>
    <col min="6" max="6" width="18.7109375" style="9" customWidth="1"/>
    <col min="7" max="16384" width="9.140625" style="1"/>
  </cols>
  <sheetData>
    <row r="1" spans="1:8" s="82" customFormat="1">
      <c r="A1" s="78" t="s">
        <v>326</v>
      </c>
      <c r="B1" s="133" t="s">
        <v>68</v>
      </c>
      <c r="C1" s="80"/>
      <c r="D1" s="80"/>
      <c r="E1" s="81"/>
      <c r="F1" s="66"/>
    </row>
    <row r="2" spans="1:8" ht="12.6" customHeight="1">
      <c r="B2" s="140" t="s">
        <v>63</v>
      </c>
      <c r="C2" s="134" t="str">
        <f>Index!C2</f>
        <v>CECB9790</v>
      </c>
      <c r="D2" s="134" t="str">
        <f>Index!D2</f>
        <v>Централна кооперативна банка АД</v>
      </c>
      <c r="E2" s="135"/>
      <c r="F2" s="5"/>
    </row>
    <row r="3" spans="1:8" ht="12.6" customHeight="1">
      <c r="B3" s="215" t="s">
        <v>64</v>
      </c>
      <c r="C3" s="216">
        <f>Index!C3</f>
        <v>43921</v>
      </c>
      <c r="D3" s="136"/>
      <c r="E3" s="136"/>
      <c r="F3" s="5"/>
    </row>
    <row r="4" spans="1:8" ht="12.6" customHeight="1">
      <c r="B4" s="141" t="s">
        <v>65</v>
      </c>
      <c r="C4" s="161" t="s">
        <v>502</v>
      </c>
      <c r="D4" s="136"/>
      <c r="E4" s="136"/>
      <c r="F4" s="5"/>
    </row>
    <row r="5" spans="1:8" ht="12.6" customHeight="1">
      <c r="B5" s="137" t="s">
        <v>66</v>
      </c>
      <c r="C5" s="138" t="s">
        <v>67</v>
      </c>
      <c r="D5" s="139" t="s">
        <v>69</v>
      </c>
      <c r="E5" s="139" t="s">
        <v>330</v>
      </c>
      <c r="F5" s="165"/>
    </row>
    <row r="6" spans="1:8" ht="32.25" customHeight="1">
      <c r="B6" s="227" t="s">
        <v>70</v>
      </c>
      <c r="C6" s="228"/>
      <c r="D6" s="228"/>
      <c r="E6" s="228"/>
      <c r="F6" s="5"/>
    </row>
    <row r="7" spans="1:8" s="65" customFormat="1">
      <c r="A7" s="78">
        <v>6</v>
      </c>
      <c r="B7" s="66"/>
      <c r="D7" s="67"/>
      <c r="E7" s="67"/>
      <c r="F7" s="66" t="s">
        <v>332</v>
      </c>
    </row>
    <row r="8" spans="1:8">
      <c r="B8" s="229" t="s">
        <v>71</v>
      </c>
      <c r="C8" s="228"/>
      <c r="D8" s="4"/>
      <c r="E8" s="4"/>
      <c r="F8" s="5"/>
    </row>
    <row r="9" spans="1:8" ht="10.5" customHeight="1">
      <c r="B9" s="95"/>
      <c r="C9" s="94"/>
      <c r="D9" s="4"/>
      <c r="E9" s="4"/>
      <c r="F9" s="5"/>
    </row>
    <row r="10" spans="1:8" ht="10.5" customHeight="1">
      <c r="B10" s="95"/>
      <c r="C10" s="94"/>
      <c r="D10" s="4"/>
      <c r="E10" s="4"/>
      <c r="F10" s="5"/>
    </row>
    <row r="11" spans="1:8" ht="10.5" customHeight="1">
      <c r="B11" s="6"/>
      <c r="C11" s="2"/>
      <c r="D11" s="4"/>
      <c r="E11" s="4"/>
      <c r="F11" s="5"/>
    </row>
    <row r="12" spans="1:8" ht="34.5" customHeight="1">
      <c r="B12" s="102"/>
      <c r="C12" s="30"/>
      <c r="D12" s="163" t="s">
        <v>60</v>
      </c>
      <c r="E12" s="142" t="s">
        <v>72</v>
      </c>
      <c r="F12" s="168" t="s">
        <v>73</v>
      </c>
    </row>
    <row r="13" spans="1:8" s="149" customFormat="1" ht="33.75" customHeight="1">
      <c r="A13" s="143"/>
      <c r="B13" s="144"/>
      <c r="C13" s="145"/>
      <c r="D13" s="146"/>
      <c r="E13" s="147"/>
      <c r="F13" s="148" t="s">
        <v>431</v>
      </c>
    </row>
    <row r="14" spans="1:8">
      <c r="B14" s="103"/>
      <c r="C14" s="31"/>
      <c r="D14" s="164"/>
      <c r="E14" s="32"/>
      <c r="F14" s="169" t="s">
        <v>74</v>
      </c>
    </row>
    <row r="15" spans="1:8" ht="51">
      <c r="A15" s="78" t="s">
        <v>331</v>
      </c>
      <c r="B15" s="170" t="s">
        <v>74</v>
      </c>
      <c r="C15" s="171" t="s">
        <v>75</v>
      </c>
      <c r="D15" s="33" t="s">
        <v>76</v>
      </c>
      <c r="E15" s="34"/>
      <c r="F15" s="154">
        <f>SUM(F16:F18)</f>
        <v>1654896</v>
      </c>
      <c r="G15" s="219"/>
      <c r="H15" s="219"/>
    </row>
    <row r="16" spans="1:8">
      <c r="A16" s="78" t="s">
        <v>333</v>
      </c>
      <c r="B16" s="172" t="s">
        <v>77</v>
      </c>
      <c r="C16" s="173" t="s">
        <v>78</v>
      </c>
      <c r="D16" s="35" t="s">
        <v>323</v>
      </c>
      <c r="E16" s="34"/>
      <c r="F16" s="150">
        <v>310887</v>
      </c>
      <c r="G16" s="219"/>
      <c r="H16" s="219"/>
    </row>
    <row r="17" spans="1:8" ht="25.5">
      <c r="A17" s="78" t="s">
        <v>334</v>
      </c>
      <c r="B17" s="174" t="s">
        <v>79</v>
      </c>
      <c r="C17" s="175" t="s">
        <v>80</v>
      </c>
      <c r="D17" s="37" t="s">
        <v>324</v>
      </c>
      <c r="E17" s="38"/>
      <c r="F17" s="150">
        <v>1247226</v>
      </c>
      <c r="G17" s="219"/>
      <c r="H17" s="219"/>
    </row>
    <row r="18" spans="1:8" ht="25.5">
      <c r="A18" s="78" t="s">
        <v>335</v>
      </c>
      <c r="B18" s="174" t="s">
        <v>81</v>
      </c>
      <c r="C18" s="175" t="s">
        <v>82</v>
      </c>
      <c r="D18" s="37" t="s">
        <v>325</v>
      </c>
      <c r="E18" s="39">
        <v>5</v>
      </c>
      <c r="F18" s="150">
        <v>96783</v>
      </c>
      <c r="G18" s="219"/>
      <c r="H18" s="219"/>
    </row>
    <row r="19" spans="1:8" ht="21" customHeight="1">
      <c r="A19" s="78" t="s">
        <v>336</v>
      </c>
      <c r="B19" s="172" t="s">
        <v>83</v>
      </c>
      <c r="C19" s="176" t="s">
        <v>84</v>
      </c>
      <c r="D19" s="37" t="s">
        <v>85</v>
      </c>
      <c r="E19" s="36"/>
      <c r="F19" s="154">
        <f>SUM(F20:F23)</f>
        <v>7635</v>
      </c>
      <c r="G19" s="219"/>
      <c r="H19" s="219"/>
    </row>
    <row r="20" spans="1:8" ht="21" customHeight="1">
      <c r="A20" s="78" t="s">
        <v>337</v>
      </c>
      <c r="B20" s="172" t="s">
        <v>86</v>
      </c>
      <c r="C20" s="177" t="s">
        <v>87</v>
      </c>
      <c r="D20" s="37" t="s">
        <v>85</v>
      </c>
      <c r="E20" s="36">
        <v>10</v>
      </c>
      <c r="F20" s="150">
        <v>1157</v>
      </c>
      <c r="G20" s="219"/>
      <c r="H20" s="219"/>
    </row>
    <row r="21" spans="1:8" ht="21" customHeight="1">
      <c r="A21" s="78" t="s">
        <v>338</v>
      </c>
      <c r="B21" s="172" t="s">
        <v>88</v>
      </c>
      <c r="C21" s="177" t="s">
        <v>89</v>
      </c>
      <c r="D21" s="37" t="s">
        <v>90</v>
      </c>
      <c r="E21" s="36">
        <v>4</v>
      </c>
      <c r="F21" s="150">
        <v>6478</v>
      </c>
      <c r="G21" s="219"/>
      <c r="H21" s="219"/>
    </row>
    <row r="22" spans="1:8">
      <c r="A22" s="78" t="s">
        <v>339</v>
      </c>
      <c r="B22" s="172" t="s">
        <v>91</v>
      </c>
      <c r="C22" s="177" t="s">
        <v>92</v>
      </c>
      <c r="D22" s="37" t="s">
        <v>320</v>
      </c>
      <c r="E22" s="36">
        <v>4</v>
      </c>
      <c r="F22" s="150">
        <v>0</v>
      </c>
      <c r="G22" s="219"/>
      <c r="H22" s="219"/>
    </row>
    <row r="23" spans="1:8">
      <c r="A23" s="78" t="s">
        <v>340</v>
      </c>
      <c r="B23" s="172" t="s">
        <v>93</v>
      </c>
      <c r="C23" s="177" t="s">
        <v>94</v>
      </c>
      <c r="D23" s="37" t="s">
        <v>321</v>
      </c>
      <c r="E23" s="36">
        <v>4</v>
      </c>
      <c r="F23" s="154">
        <v>0</v>
      </c>
      <c r="G23" s="219"/>
      <c r="H23" s="219"/>
    </row>
    <row r="24" spans="1:8" ht="63.75">
      <c r="A24" s="78" t="s">
        <v>341</v>
      </c>
      <c r="B24" s="178" t="s">
        <v>95</v>
      </c>
      <c r="C24" s="179" t="s">
        <v>4</v>
      </c>
      <c r="D24" s="37" t="s">
        <v>96</v>
      </c>
      <c r="E24" s="40">
        <v>4</v>
      </c>
      <c r="F24" s="154">
        <f>SUM(F25:F27)</f>
        <v>237385</v>
      </c>
      <c r="G24" s="219"/>
      <c r="H24" s="219"/>
    </row>
    <row r="25" spans="1:8" ht="21" customHeight="1">
      <c r="A25" s="78" t="s">
        <v>342</v>
      </c>
      <c r="B25" s="178" t="s">
        <v>97</v>
      </c>
      <c r="C25" s="180" t="s">
        <v>89</v>
      </c>
      <c r="D25" s="37" t="s">
        <v>90</v>
      </c>
      <c r="E25" s="40">
        <v>4</v>
      </c>
      <c r="F25" s="150">
        <v>227600</v>
      </c>
      <c r="G25" s="219"/>
      <c r="H25" s="219"/>
    </row>
    <row r="26" spans="1:8" ht="21" customHeight="1">
      <c r="A26" s="78" t="s">
        <v>343</v>
      </c>
      <c r="B26" s="178" t="s">
        <v>98</v>
      </c>
      <c r="C26" s="180" t="s">
        <v>92</v>
      </c>
      <c r="D26" s="37" t="s">
        <v>320</v>
      </c>
      <c r="E26" s="40">
        <v>4</v>
      </c>
      <c r="F26" s="154">
        <v>9785</v>
      </c>
      <c r="G26" s="219"/>
      <c r="H26" s="219"/>
    </row>
    <row r="27" spans="1:8" ht="21" customHeight="1">
      <c r="A27" s="78" t="s">
        <v>344</v>
      </c>
      <c r="B27" s="178" t="s">
        <v>99</v>
      </c>
      <c r="C27" s="180" t="s">
        <v>94</v>
      </c>
      <c r="D27" s="37" t="s">
        <v>321</v>
      </c>
      <c r="E27" s="40">
        <v>4</v>
      </c>
      <c r="F27" s="154">
        <v>0</v>
      </c>
      <c r="G27" s="219"/>
      <c r="H27" s="219"/>
    </row>
    <row r="28" spans="1:8" ht="51">
      <c r="A28" s="78" t="s">
        <v>345</v>
      </c>
      <c r="B28" s="172" t="s">
        <v>100</v>
      </c>
      <c r="C28" s="179" t="s">
        <v>101</v>
      </c>
      <c r="D28" s="37" t="s">
        <v>102</v>
      </c>
      <c r="E28" s="41">
        <v>4</v>
      </c>
      <c r="F28" s="154">
        <f>SUM(F29:F30)</f>
        <v>0</v>
      </c>
      <c r="G28" s="219"/>
      <c r="H28" s="219"/>
    </row>
    <row r="29" spans="1:8" ht="21" customHeight="1">
      <c r="A29" s="78" t="s">
        <v>346</v>
      </c>
      <c r="B29" s="174" t="s">
        <v>103</v>
      </c>
      <c r="C29" s="177" t="s">
        <v>92</v>
      </c>
      <c r="D29" s="37" t="s">
        <v>320</v>
      </c>
      <c r="E29" s="41">
        <v>4</v>
      </c>
      <c r="F29" s="154">
        <v>0</v>
      </c>
      <c r="G29" s="219"/>
      <c r="H29" s="219"/>
    </row>
    <row r="30" spans="1:8" ht="21" customHeight="1">
      <c r="A30" s="78" t="s">
        <v>347</v>
      </c>
      <c r="B30" s="174" t="s">
        <v>104</v>
      </c>
      <c r="C30" s="177" t="s">
        <v>94</v>
      </c>
      <c r="D30" s="37" t="s">
        <v>321</v>
      </c>
      <c r="E30" s="41">
        <v>4</v>
      </c>
      <c r="F30" s="154">
        <v>0</v>
      </c>
      <c r="G30" s="219"/>
      <c r="H30" s="219"/>
    </row>
    <row r="31" spans="1:8" ht="51">
      <c r="A31" s="78" t="s">
        <v>348</v>
      </c>
      <c r="B31" s="172">
        <v>141</v>
      </c>
      <c r="C31" s="179" t="s">
        <v>2</v>
      </c>
      <c r="D31" s="37" t="s">
        <v>105</v>
      </c>
      <c r="E31" s="36">
        <v>4</v>
      </c>
      <c r="F31" s="154">
        <f>SUM(F32:F34)</f>
        <v>617603</v>
      </c>
      <c r="G31" s="219"/>
      <c r="H31" s="219"/>
    </row>
    <row r="32" spans="1:8" ht="21" customHeight="1">
      <c r="A32" s="78" t="s">
        <v>349</v>
      </c>
      <c r="B32" s="172">
        <v>142</v>
      </c>
      <c r="C32" s="173" t="s">
        <v>89</v>
      </c>
      <c r="D32" s="37" t="s">
        <v>90</v>
      </c>
      <c r="E32" s="36">
        <v>4</v>
      </c>
      <c r="F32" s="150">
        <v>15684</v>
      </c>
      <c r="G32" s="219"/>
      <c r="H32" s="219"/>
    </row>
    <row r="33" spans="1:8" ht="21" customHeight="1">
      <c r="A33" s="78" t="s">
        <v>350</v>
      </c>
      <c r="B33" s="172">
        <v>143</v>
      </c>
      <c r="C33" s="173" t="s">
        <v>92</v>
      </c>
      <c r="D33" s="37" t="s">
        <v>320</v>
      </c>
      <c r="E33" s="36">
        <v>4</v>
      </c>
      <c r="F33" s="150">
        <v>601919</v>
      </c>
      <c r="G33" s="219"/>
      <c r="H33" s="219"/>
    </row>
    <row r="34" spans="1:8" ht="21" customHeight="1">
      <c r="A34" s="78" t="s">
        <v>351</v>
      </c>
      <c r="B34" s="172">
        <v>144</v>
      </c>
      <c r="C34" s="173" t="s">
        <v>94</v>
      </c>
      <c r="D34" s="37" t="s">
        <v>321</v>
      </c>
      <c r="E34" s="36">
        <v>4</v>
      </c>
      <c r="F34" s="154">
        <v>0</v>
      </c>
      <c r="G34" s="219"/>
      <c r="H34" s="219"/>
    </row>
    <row r="35" spans="1:8" ht="38.25">
      <c r="A35" s="78" t="s">
        <v>352</v>
      </c>
      <c r="B35" s="172">
        <v>181</v>
      </c>
      <c r="C35" s="179" t="s">
        <v>5</v>
      </c>
      <c r="D35" s="37" t="s">
        <v>106</v>
      </c>
      <c r="E35" s="36">
        <v>4</v>
      </c>
      <c r="F35" s="154">
        <f>SUM(F36:F38)</f>
        <v>3396212</v>
      </c>
      <c r="G35" s="219"/>
      <c r="H35" s="219"/>
    </row>
    <row r="36" spans="1:8" ht="21" customHeight="1">
      <c r="A36" s="78" t="s">
        <v>353</v>
      </c>
      <c r="B36" s="172">
        <v>182</v>
      </c>
      <c r="C36" s="173" t="s">
        <v>92</v>
      </c>
      <c r="D36" s="37" t="s">
        <v>320</v>
      </c>
      <c r="E36" s="36">
        <v>4</v>
      </c>
      <c r="F36" s="150">
        <v>361615</v>
      </c>
      <c r="G36" s="219"/>
      <c r="H36" s="219"/>
    </row>
    <row r="37" spans="1:8" ht="21" customHeight="1">
      <c r="A37" s="78" t="s">
        <v>354</v>
      </c>
      <c r="B37" s="172">
        <v>183</v>
      </c>
      <c r="C37" s="173" t="s">
        <v>94</v>
      </c>
      <c r="D37" s="37" t="s">
        <v>321</v>
      </c>
      <c r="E37" s="36">
        <v>4</v>
      </c>
      <c r="F37" s="150">
        <v>3034597</v>
      </c>
      <c r="G37" s="219"/>
      <c r="H37" s="219"/>
    </row>
    <row r="38" spans="1:8" ht="25.5">
      <c r="A38" s="78" t="s">
        <v>355</v>
      </c>
      <c r="B38" s="172">
        <v>240</v>
      </c>
      <c r="C38" s="179" t="s">
        <v>107</v>
      </c>
      <c r="D38" s="37" t="s">
        <v>322</v>
      </c>
      <c r="E38" s="36">
        <v>11</v>
      </c>
      <c r="F38" s="154">
        <v>0</v>
      </c>
      <c r="G38" s="219"/>
      <c r="H38" s="219"/>
    </row>
    <row r="39" spans="1:8" ht="76.5">
      <c r="A39" s="78" t="s">
        <v>356</v>
      </c>
      <c r="B39" s="172">
        <v>250</v>
      </c>
      <c r="C39" s="176" t="s">
        <v>108</v>
      </c>
      <c r="D39" s="37" t="s">
        <v>109</v>
      </c>
      <c r="E39" s="36"/>
      <c r="F39" s="154">
        <v>0</v>
      </c>
      <c r="G39" s="219"/>
      <c r="H39" s="219"/>
    </row>
    <row r="40" spans="1:8" ht="63.75">
      <c r="A40" s="78" t="s">
        <v>357</v>
      </c>
      <c r="B40" s="172">
        <v>260</v>
      </c>
      <c r="C40" s="176" t="s">
        <v>432</v>
      </c>
      <c r="D40" s="37" t="s">
        <v>433</v>
      </c>
      <c r="E40" s="36">
        <v>40</v>
      </c>
      <c r="F40" s="154">
        <v>49416</v>
      </c>
      <c r="G40" s="219"/>
      <c r="H40" s="219"/>
    </row>
    <row r="41" spans="1:8" ht="21" customHeight="1">
      <c r="A41" s="78" t="s">
        <v>358</v>
      </c>
      <c r="B41" s="172">
        <v>270</v>
      </c>
      <c r="C41" s="179" t="s">
        <v>110</v>
      </c>
      <c r="D41" s="42"/>
      <c r="E41" s="36"/>
      <c r="F41" s="154">
        <f>SUM(F42:F43)</f>
        <v>164184</v>
      </c>
      <c r="G41" s="219"/>
      <c r="H41" s="219"/>
    </row>
    <row r="42" spans="1:8" ht="25.5">
      <c r="A42" s="78" t="s">
        <v>359</v>
      </c>
      <c r="B42" s="172">
        <v>280</v>
      </c>
      <c r="C42" s="173" t="s">
        <v>111</v>
      </c>
      <c r="D42" s="37" t="s">
        <v>112</v>
      </c>
      <c r="E42" s="36" t="s">
        <v>113</v>
      </c>
      <c r="F42" s="218">
        <v>149247</v>
      </c>
      <c r="G42" s="219"/>
      <c r="H42" s="219"/>
    </row>
    <row r="43" spans="1:8" ht="25.5">
      <c r="A43" s="78" t="s">
        <v>360</v>
      </c>
      <c r="B43" s="172">
        <v>290</v>
      </c>
      <c r="C43" s="173" t="s">
        <v>114</v>
      </c>
      <c r="D43" s="37" t="s">
        <v>115</v>
      </c>
      <c r="E43" s="36" t="s">
        <v>113</v>
      </c>
      <c r="F43" s="218">
        <v>14937</v>
      </c>
      <c r="G43" s="219"/>
      <c r="H43" s="219"/>
    </row>
    <row r="44" spans="1:8" ht="25.5">
      <c r="A44" s="78" t="s">
        <v>361</v>
      </c>
      <c r="B44" s="172">
        <v>300</v>
      </c>
      <c r="C44" s="179" t="s">
        <v>116</v>
      </c>
      <c r="D44" s="37" t="s">
        <v>117</v>
      </c>
      <c r="E44" s="36"/>
      <c r="F44" s="154">
        <f>SUM(F45:F46)</f>
        <v>828</v>
      </c>
      <c r="G44" s="219"/>
      <c r="H44" s="219"/>
    </row>
    <row r="45" spans="1:8" ht="36" customHeight="1">
      <c r="A45" s="78" t="s">
        <v>362</v>
      </c>
      <c r="B45" s="172">
        <v>310</v>
      </c>
      <c r="C45" s="173" t="s">
        <v>62</v>
      </c>
      <c r="D45" s="37" t="s">
        <v>118</v>
      </c>
      <c r="E45" s="43"/>
      <c r="F45" s="150">
        <v>0</v>
      </c>
      <c r="G45" s="219"/>
      <c r="H45" s="219"/>
    </row>
    <row r="46" spans="1:8" ht="21" customHeight="1">
      <c r="A46" s="78" t="s">
        <v>363</v>
      </c>
      <c r="B46" s="172">
        <v>320</v>
      </c>
      <c r="C46" s="173" t="s">
        <v>119</v>
      </c>
      <c r="D46" s="37" t="s">
        <v>120</v>
      </c>
      <c r="E46" s="36" t="s">
        <v>113</v>
      </c>
      <c r="F46" s="150">
        <v>828</v>
      </c>
      <c r="G46" s="219"/>
      <c r="H46" s="219"/>
    </row>
    <row r="47" spans="1:8" ht="21" customHeight="1">
      <c r="A47" s="78" t="s">
        <v>364</v>
      </c>
      <c r="B47" s="172">
        <v>330</v>
      </c>
      <c r="C47" s="179" t="s">
        <v>121</v>
      </c>
      <c r="D47" s="37" t="s">
        <v>122</v>
      </c>
      <c r="E47" s="36"/>
      <c r="F47" s="154">
        <f>SUM(F48:F49)</f>
        <v>400</v>
      </c>
      <c r="G47" s="219"/>
      <c r="H47" s="219"/>
    </row>
    <row r="48" spans="1:8" ht="25.5">
      <c r="A48" s="78" t="s">
        <v>365</v>
      </c>
      <c r="B48" s="172">
        <v>340</v>
      </c>
      <c r="C48" s="173" t="s">
        <v>123</v>
      </c>
      <c r="D48" s="37" t="s">
        <v>124</v>
      </c>
      <c r="E48" s="36"/>
      <c r="F48" s="150">
        <v>6</v>
      </c>
      <c r="G48" s="219"/>
      <c r="H48" s="219"/>
    </row>
    <row r="49" spans="1:8" ht="38.25">
      <c r="A49" s="78" t="s">
        <v>366</v>
      </c>
      <c r="B49" s="172">
        <v>350</v>
      </c>
      <c r="C49" s="173" t="s">
        <v>125</v>
      </c>
      <c r="D49" s="37" t="s">
        <v>126</v>
      </c>
      <c r="E49" s="36"/>
      <c r="F49" s="150">
        <v>394</v>
      </c>
      <c r="G49" s="219"/>
      <c r="H49" s="219"/>
    </row>
    <row r="50" spans="1:8" ht="21" customHeight="1">
      <c r="A50" s="78" t="s">
        <v>367</v>
      </c>
      <c r="B50" s="172">
        <v>360</v>
      </c>
      <c r="C50" s="179" t="s">
        <v>127</v>
      </c>
      <c r="D50" s="37" t="s">
        <v>34</v>
      </c>
      <c r="E50" s="36"/>
      <c r="F50" s="154">
        <v>9558</v>
      </c>
      <c r="G50" s="219"/>
      <c r="H50" s="219"/>
    </row>
    <row r="51" spans="1:8" ht="51">
      <c r="A51" s="78" t="s">
        <v>368</v>
      </c>
      <c r="B51" s="174">
        <v>370</v>
      </c>
      <c r="C51" s="181" t="s">
        <v>128</v>
      </c>
      <c r="D51" s="37" t="s">
        <v>35</v>
      </c>
      <c r="E51" s="36"/>
      <c r="F51" s="154">
        <v>34034</v>
      </c>
      <c r="G51" s="219"/>
      <c r="H51" s="219"/>
    </row>
    <row r="52" spans="1:8" ht="21" customHeight="1">
      <c r="A52" s="78" t="s">
        <v>369</v>
      </c>
      <c r="B52" s="182">
        <v>380</v>
      </c>
      <c r="C52" s="183" t="s">
        <v>129</v>
      </c>
      <c r="D52" s="44" t="s">
        <v>130</v>
      </c>
      <c r="E52" s="45"/>
      <c r="F52" s="156">
        <f>F15+F19+F24+F31+F35+F40+F41+F44+F47+F50+F51+F28</f>
        <v>6172151</v>
      </c>
      <c r="H52" s="219"/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cellComments="asDisplayed" r:id="rId1"/>
  <headerFooter>
    <oddHeader>&amp;CBG
Приложение III</oddHeader>
    <oddFooter>&amp;C&amp;P</oddFooter>
  </headerFooter>
  <ignoredErrors>
    <ignoredError sqref="F14 B52 B15:B23 B28 B38:B51 B29:B3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45"/>
  <sheetViews>
    <sheetView showGridLines="0" zoomScaleNormal="100" zoomScaleSheetLayoutView="100" workbookViewId="0">
      <selection activeCell="F14" sqref="F14"/>
    </sheetView>
  </sheetViews>
  <sheetFormatPr defaultColWidth="9.140625" defaultRowHeight="12.75"/>
  <cols>
    <col min="1" max="1" width="2.7109375" style="78" customWidth="1"/>
    <col min="2" max="2" width="14.7109375" style="7" customWidth="1"/>
    <col min="3" max="3" width="50.7109375" style="1" customWidth="1"/>
    <col min="4" max="4" width="35.7109375" style="1" customWidth="1"/>
    <col min="5" max="5" width="11.28515625" style="26" customWidth="1"/>
    <col min="6" max="6" width="18.7109375" style="1" customWidth="1"/>
    <col min="7" max="7" width="8" style="1" bestFit="1" customWidth="1"/>
    <col min="8" max="16384" width="9.140625" style="1"/>
  </cols>
  <sheetData>
    <row r="1" spans="1:8" s="82" customFormat="1">
      <c r="A1" s="78" t="s">
        <v>327</v>
      </c>
      <c r="B1" s="133" t="s">
        <v>68</v>
      </c>
      <c r="C1" s="80"/>
      <c r="D1" s="80"/>
      <c r="E1" s="81"/>
    </row>
    <row r="2" spans="1:8">
      <c r="B2" s="140" t="s">
        <v>63</v>
      </c>
      <c r="C2" s="134" t="str">
        <f>Index!C2</f>
        <v>CECB9790</v>
      </c>
      <c r="D2" s="134" t="str">
        <f>Index!D2</f>
        <v>Централна кооперативна банка АД</v>
      </c>
      <c r="E2" s="135"/>
      <c r="F2" s="2"/>
    </row>
    <row r="3" spans="1:8">
      <c r="B3" s="215" t="s">
        <v>64</v>
      </c>
      <c r="C3" s="216">
        <f>Index!C3</f>
        <v>43921</v>
      </c>
      <c r="D3" s="136"/>
      <c r="E3" s="136"/>
      <c r="F3" s="2"/>
    </row>
    <row r="4" spans="1:8">
      <c r="B4" s="141" t="s">
        <v>65</v>
      </c>
      <c r="C4" s="217" t="str">
        <f>F_01.01!C4</f>
        <v>индивидуална</v>
      </c>
      <c r="D4" s="136"/>
      <c r="E4" s="136"/>
      <c r="F4" s="2"/>
    </row>
    <row r="5" spans="1:8">
      <c r="B5" s="137" t="s">
        <v>66</v>
      </c>
      <c r="C5" s="138" t="s">
        <v>67</v>
      </c>
      <c r="D5" s="139" t="s">
        <v>69</v>
      </c>
      <c r="E5" s="139" t="s">
        <v>330</v>
      </c>
      <c r="F5" s="167"/>
    </row>
    <row r="6" spans="1:8" ht="32.25" customHeight="1">
      <c r="B6" s="227" t="s">
        <v>458</v>
      </c>
      <c r="C6" s="228"/>
      <c r="D6" s="24"/>
      <c r="E6" s="23"/>
      <c r="F6" s="2"/>
    </row>
    <row r="7" spans="1:8" s="65" customFormat="1">
      <c r="A7" s="78">
        <v>6</v>
      </c>
      <c r="B7" s="76"/>
      <c r="E7" s="77"/>
      <c r="F7" s="65" t="s">
        <v>332</v>
      </c>
    </row>
    <row r="8" spans="1:8">
      <c r="B8" s="230" t="s">
        <v>131</v>
      </c>
      <c r="C8" s="228"/>
      <c r="D8" s="2"/>
      <c r="E8" s="23"/>
      <c r="F8" s="2"/>
    </row>
    <row r="9" spans="1:8">
      <c r="B9" s="96"/>
      <c r="C9" s="94"/>
      <c r="D9" s="2"/>
      <c r="E9" s="23"/>
      <c r="F9" s="2"/>
    </row>
    <row r="10" spans="1:8">
      <c r="B10" s="96"/>
      <c r="C10" s="94"/>
      <c r="D10" s="2"/>
      <c r="E10" s="23"/>
      <c r="F10" s="2"/>
    </row>
    <row r="11" spans="1:8">
      <c r="B11" s="6"/>
      <c r="C11" s="96"/>
      <c r="D11" s="2"/>
      <c r="E11" s="23"/>
      <c r="F11" s="2"/>
    </row>
    <row r="12" spans="1:8" ht="70.5" customHeight="1">
      <c r="B12" s="102"/>
      <c r="C12" s="30"/>
      <c r="D12" s="163" t="s">
        <v>60</v>
      </c>
      <c r="E12" s="142" t="s">
        <v>72</v>
      </c>
      <c r="F12" s="168" t="s">
        <v>73</v>
      </c>
    </row>
    <row r="13" spans="1:8" ht="22.5">
      <c r="B13" s="144"/>
      <c r="C13" s="145"/>
      <c r="D13" s="146"/>
      <c r="E13" s="147"/>
      <c r="F13" s="148" t="s">
        <v>431</v>
      </c>
    </row>
    <row r="14" spans="1:8" ht="13.15" customHeight="1">
      <c r="B14" s="103"/>
      <c r="C14" s="31"/>
      <c r="D14" s="164"/>
      <c r="E14" s="32"/>
      <c r="F14" s="169" t="s">
        <v>74</v>
      </c>
    </row>
    <row r="15" spans="1:8" ht="31.5" customHeight="1">
      <c r="A15" s="78" t="s">
        <v>331</v>
      </c>
      <c r="B15" s="184" t="s">
        <v>74</v>
      </c>
      <c r="C15" s="185" t="s">
        <v>61</v>
      </c>
      <c r="D15" s="35" t="s">
        <v>132</v>
      </c>
      <c r="E15" s="34">
        <v>8</v>
      </c>
      <c r="F15" s="154">
        <f>SUM(F16:F20)</f>
        <v>172</v>
      </c>
      <c r="H15" s="219"/>
    </row>
    <row r="16" spans="1:8" ht="45" customHeight="1">
      <c r="A16" s="78" t="s">
        <v>333</v>
      </c>
      <c r="B16" s="172" t="s">
        <v>77</v>
      </c>
      <c r="C16" s="177" t="s">
        <v>87</v>
      </c>
      <c r="D16" s="37" t="s">
        <v>133</v>
      </c>
      <c r="E16" s="36">
        <v>10</v>
      </c>
      <c r="F16" s="151">
        <v>172</v>
      </c>
      <c r="H16" s="219"/>
    </row>
    <row r="17" spans="1:8" ht="21" customHeight="1">
      <c r="A17" s="78" t="s">
        <v>334</v>
      </c>
      <c r="B17" s="172" t="s">
        <v>79</v>
      </c>
      <c r="C17" s="177" t="s">
        <v>134</v>
      </c>
      <c r="D17" s="37" t="s">
        <v>135</v>
      </c>
      <c r="E17" s="36">
        <v>8</v>
      </c>
      <c r="F17" s="151">
        <v>0</v>
      </c>
      <c r="H17" s="219"/>
    </row>
    <row r="18" spans="1:8" ht="38.25">
      <c r="A18" s="78" t="s">
        <v>335</v>
      </c>
      <c r="B18" s="174" t="s">
        <v>81</v>
      </c>
      <c r="C18" s="177" t="s">
        <v>136</v>
      </c>
      <c r="D18" s="37" t="s">
        <v>24</v>
      </c>
      <c r="E18" s="36">
        <v>8</v>
      </c>
      <c r="F18" s="151">
        <v>0</v>
      </c>
      <c r="H18" s="219"/>
    </row>
    <row r="19" spans="1:8" ht="26.25" customHeight="1">
      <c r="A19" s="78" t="s">
        <v>336</v>
      </c>
      <c r="B19" s="172" t="s">
        <v>83</v>
      </c>
      <c r="C19" s="177" t="s">
        <v>137</v>
      </c>
      <c r="D19" s="37" t="s">
        <v>25</v>
      </c>
      <c r="E19" s="36">
        <v>8</v>
      </c>
      <c r="F19" s="151">
        <v>0</v>
      </c>
      <c r="H19" s="219"/>
    </row>
    <row r="20" spans="1:8" ht="26.25" customHeight="1">
      <c r="A20" s="78" t="s">
        <v>337</v>
      </c>
      <c r="B20" s="172" t="s">
        <v>86</v>
      </c>
      <c r="C20" s="177" t="s">
        <v>138</v>
      </c>
      <c r="D20" s="37" t="s">
        <v>26</v>
      </c>
      <c r="E20" s="36">
        <v>8</v>
      </c>
      <c r="F20" s="151">
        <v>0</v>
      </c>
      <c r="H20" s="219"/>
    </row>
    <row r="21" spans="1:8" ht="25.5">
      <c r="A21" s="78" t="s">
        <v>338</v>
      </c>
      <c r="B21" s="186" t="s">
        <v>88</v>
      </c>
      <c r="C21" s="176" t="s">
        <v>139</v>
      </c>
      <c r="D21" s="37" t="s">
        <v>140</v>
      </c>
      <c r="E21" s="36">
        <v>8</v>
      </c>
      <c r="F21" s="151">
        <f>SUM(F22:F24)</f>
        <v>0</v>
      </c>
      <c r="H21" s="219"/>
    </row>
    <row r="22" spans="1:8" ht="38.25">
      <c r="A22" s="78" t="s">
        <v>339</v>
      </c>
      <c r="B22" s="186" t="s">
        <v>91</v>
      </c>
      <c r="C22" s="177" t="s">
        <v>136</v>
      </c>
      <c r="D22" s="37" t="s">
        <v>24</v>
      </c>
      <c r="E22" s="36">
        <v>8</v>
      </c>
      <c r="F22" s="151">
        <v>0</v>
      </c>
      <c r="H22" s="219"/>
    </row>
    <row r="23" spans="1:8" ht="25.5">
      <c r="A23" s="78" t="s">
        <v>340</v>
      </c>
      <c r="B23" s="186" t="s">
        <v>93</v>
      </c>
      <c r="C23" s="177" t="s">
        <v>137</v>
      </c>
      <c r="D23" s="37" t="s">
        <v>25</v>
      </c>
      <c r="E23" s="36">
        <v>8</v>
      </c>
      <c r="F23" s="151">
        <v>0</v>
      </c>
      <c r="H23" s="219"/>
    </row>
    <row r="24" spans="1:8" ht="25.5">
      <c r="A24" s="78" t="s">
        <v>345</v>
      </c>
      <c r="B24" s="172">
        <v>100</v>
      </c>
      <c r="C24" s="177" t="s">
        <v>138</v>
      </c>
      <c r="D24" s="37" t="s">
        <v>26</v>
      </c>
      <c r="E24" s="36">
        <v>8</v>
      </c>
      <c r="F24" s="151">
        <v>0</v>
      </c>
      <c r="H24" s="219"/>
    </row>
    <row r="25" spans="1:8" ht="25.5">
      <c r="A25" s="78" t="s">
        <v>370</v>
      </c>
      <c r="B25" s="172">
        <v>110</v>
      </c>
      <c r="C25" s="176" t="s">
        <v>434</v>
      </c>
      <c r="D25" s="37" t="s">
        <v>141</v>
      </c>
      <c r="E25" s="36">
        <v>8</v>
      </c>
      <c r="F25" s="155">
        <f>SUM(F26:F28)</f>
        <v>5534847</v>
      </c>
      <c r="H25" s="219"/>
    </row>
    <row r="26" spans="1:8" ht="48" customHeight="1">
      <c r="A26" s="78" t="s">
        <v>346</v>
      </c>
      <c r="B26" s="172">
        <v>120</v>
      </c>
      <c r="C26" s="177" t="s">
        <v>136</v>
      </c>
      <c r="D26" s="37" t="s">
        <v>24</v>
      </c>
      <c r="E26" s="36">
        <v>8</v>
      </c>
      <c r="F26" s="151">
        <v>5509186</v>
      </c>
      <c r="H26" s="219"/>
    </row>
    <row r="27" spans="1:8" ht="25.5">
      <c r="A27" s="78" t="s">
        <v>347</v>
      </c>
      <c r="B27" s="172">
        <v>130</v>
      </c>
      <c r="C27" s="177" t="s">
        <v>137</v>
      </c>
      <c r="D27" s="37" t="s">
        <v>25</v>
      </c>
      <c r="E27" s="36">
        <v>8</v>
      </c>
      <c r="F27" s="151">
        <v>25661</v>
      </c>
      <c r="H27" s="219"/>
    </row>
    <row r="28" spans="1:8" ht="25.5">
      <c r="A28" s="78" t="s">
        <v>371</v>
      </c>
      <c r="B28" s="172">
        <v>140</v>
      </c>
      <c r="C28" s="177" t="s">
        <v>138</v>
      </c>
      <c r="D28" s="37" t="s">
        <v>26</v>
      </c>
      <c r="E28" s="36">
        <v>8</v>
      </c>
      <c r="F28" s="151">
        <v>0</v>
      </c>
      <c r="H28" s="219"/>
    </row>
    <row r="29" spans="1:8" ht="29.25" customHeight="1">
      <c r="A29" s="78" t="s">
        <v>372</v>
      </c>
      <c r="B29" s="172">
        <v>150</v>
      </c>
      <c r="C29" s="176" t="s">
        <v>107</v>
      </c>
      <c r="D29" s="37" t="s">
        <v>27</v>
      </c>
      <c r="E29" s="41">
        <v>11</v>
      </c>
      <c r="F29" s="151">
        <v>0</v>
      </c>
      <c r="H29" s="219"/>
    </row>
    <row r="30" spans="1:8" ht="38.25">
      <c r="A30" s="78" t="s">
        <v>373</v>
      </c>
      <c r="B30" s="172">
        <v>160</v>
      </c>
      <c r="C30" s="176" t="s">
        <v>108</v>
      </c>
      <c r="D30" s="37" t="s">
        <v>142</v>
      </c>
      <c r="E30" s="41"/>
      <c r="F30" s="151">
        <v>0</v>
      </c>
      <c r="H30" s="219"/>
    </row>
    <row r="31" spans="1:8" ht="32.25" customHeight="1">
      <c r="A31" s="78" t="s">
        <v>374</v>
      </c>
      <c r="B31" s="172">
        <v>170</v>
      </c>
      <c r="C31" s="187" t="s">
        <v>143</v>
      </c>
      <c r="D31" s="37" t="s">
        <v>144</v>
      </c>
      <c r="E31" s="36">
        <v>43</v>
      </c>
      <c r="F31" s="151">
        <f>SUM(F32:F37)</f>
        <v>2171</v>
      </c>
      <c r="H31" s="219"/>
    </row>
    <row r="32" spans="1:8" ht="49.5" customHeight="1">
      <c r="A32" s="78" t="s">
        <v>375</v>
      </c>
      <c r="B32" s="172">
        <v>180</v>
      </c>
      <c r="C32" s="173" t="s">
        <v>145</v>
      </c>
      <c r="D32" s="37" t="s">
        <v>28</v>
      </c>
      <c r="E32" s="36">
        <v>43</v>
      </c>
      <c r="F32" s="151">
        <v>1184</v>
      </c>
      <c r="H32" s="219"/>
    </row>
    <row r="33" spans="1:8" ht="47.25" customHeight="1">
      <c r="A33" s="78" t="s">
        <v>376</v>
      </c>
      <c r="B33" s="172">
        <v>190</v>
      </c>
      <c r="C33" s="173" t="s">
        <v>146</v>
      </c>
      <c r="D33" s="37" t="s">
        <v>29</v>
      </c>
      <c r="E33" s="36">
        <v>43</v>
      </c>
      <c r="F33" s="151">
        <v>0</v>
      </c>
      <c r="H33" s="219"/>
    </row>
    <row r="34" spans="1:8" ht="21" customHeight="1">
      <c r="A34" s="78" t="s">
        <v>377</v>
      </c>
      <c r="B34" s="172">
        <v>200</v>
      </c>
      <c r="C34" s="173" t="s">
        <v>147</v>
      </c>
      <c r="D34" s="37" t="s">
        <v>148</v>
      </c>
      <c r="E34" s="36">
        <v>43</v>
      </c>
      <c r="F34" s="151">
        <v>0</v>
      </c>
      <c r="H34" s="219"/>
    </row>
    <row r="35" spans="1:8" ht="21" customHeight="1">
      <c r="A35" s="78" t="s">
        <v>378</v>
      </c>
      <c r="B35" s="172">
        <v>210</v>
      </c>
      <c r="C35" s="173" t="s">
        <v>149</v>
      </c>
      <c r="D35" s="37" t="s">
        <v>150</v>
      </c>
      <c r="E35" s="36">
        <v>43</v>
      </c>
      <c r="F35" s="151">
        <v>0</v>
      </c>
      <c r="H35" s="219"/>
    </row>
    <row r="36" spans="1:8" ht="52.5" customHeight="1">
      <c r="A36" s="78" t="s">
        <v>379</v>
      </c>
      <c r="B36" s="172">
        <v>220</v>
      </c>
      <c r="C36" s="173" t="s">
        <v>151</v>
      </c>
      <c r="D36" s="37" t="s">
        <v>30</v>
      </c>
      <c r="E36" s="36" t="s">
        <v>152</v>
      </c>
      <c r="F36" s="151">
        <v>987</v>
      </c>
      <c r="H36" s="219"/>
    </row>
    <row r="37" spans="1:8" ht="21" customHeight="1">
      <c r="A37" s="78" t="s">
        <v>380</v>
      </c>
      <c r="B37" s="172">
        <v>230</v>
      </c>
      <c r="C37" s="173" t="s">
        <v>153</v>
      </c>
      <c r="D37" s="37" t="s">
        <v>154</v>
      </c>
      <c r="E37" s="36">
        <v>43</v>
      </c>
      <c r="F37" s="151">
        <v>0</v>
      </c>
      <c r="H37" s="219"/>
    </row>
    <row r="38" spans="1:8" ht="21" customHeight="1">
      <c r="A38" s="78" t="s">
        <v>355</v>
      </c>
      <c r="B38" s="172">
        <v>240</v>
      </c>
      <c r="C38" s="187" t="s">
        <v>155</v>
      </c>
      <c r="D38" s="37" t="s">
        <v>122</v>
      </c>
      <c r="E38" s="36"/>
      <c r="F38" s="155">
        <f>F39+F40</f>
        <v>3398</v>
      </c>
      <c r="H38" s="219"/>
    </row>
    <row r="39" spans="1:8" ht="25.5">
      <c r="A39" s="78" t="s">
        <v>356</v>
      </c>
      <c r="B39" s="172">
        <v>250</v>
      </c>
      <c r="C39" s="188" t="s">
        <v>156</v>
      </c>
      <c r="D39" s="37" t="s">
        <v>124</v>
      </c>
      <c r="E39" s="36"/>
      <c r="F39" s="151">
        <v>3128</v>
      </c>
      <c r="H39" s="219"/>
    </row>
    <row r="40" spans="1:8" ht="47.25" customHeight="1">
      <c r="A40" s="78" t="s">
        <v>357</v>
      </c>
      <c r="B40" s="172">
        <v>260</v>
      </c>
      <c r="C40" s="189" t="s">
        <v>157</v>
      </c>
      <c r="D40" s="37" t="s">
        <v>158</v>
      </c>
      <c r="E40" s="36"/>
      <c r="F40" s="151">
        <v>270</v>
      </c>
      <c r="H40" s="219"/>
    </row>
    <row r="41" spans="1:8" ht="48" customHeight="1">
      <c r="A41" s="78" t="s">
        <v>358</v>
      </c>
      <c r="B41" s="172">
        <v>270</v>
      </c>
      <c r="C41" s="176" t="s">
        <v>435</v>
      </c>
      <c r="D41" s="37" t="s">
        <v>31</v>
      </c>
      <c r="E41" s="36"/>
      <c r="F41" s="155">
        <v>0</v>
      </c>
      <c r="H41" s="219"/>
    </row>
    <row r="42" spans="1:8" ht="21" customHeight="1">
      <c r="A42" s="78" t="s">
        <v>359</v>
      </c>
      <c r="B42" s="172">
        <v>280</v>
      </c>
      <c r="C42" s="181" t="s">
        <v>159</v>
      </c>
      <c r="D42" s="37" t="s">
        <v>32</v>
      </c>
      <c r="E42" s="40"/>
      <c r="F42" s="155">
        <v>51125</v>
      </c>
      <c r="H42" s="219"/>
    </row>
    <row r="43" spans="1:8" ht="42" customHeight="1">
      <c r="A43" s="78" t="s">
        <v>360</v>
      </c>
      <c r="B43" s="174">
        <v>290</v>
      </c>
      <c r="C43" s="190" t="s">
        <v>160</v>
      </c>
      <c r="D43" s="54" t="s">
        <v>33</v>
      </c>
      <c r="E43" s="40"/>
      <c r="F43" s="151">
        <v>0</v>
      </c>
      <c r="H43" s="219"/>
    </row>
    <row r="44" spans="1:8" ht="21" customHeight="1">
      <c r="A44" s="78" t="s">
        <v>361</v>
      </c>
      <c r="B44" s="182">
        <v>300</v>
      </c>
      <c r="C44" s="191" t="s">
        <v>161</v>
      </c>
      <c r="D44" s="44" t="s">
        <v>162</v>
      </c>
      <c r="E44" s="45"/>
      <c r="F44" s="156">
        <f>F15+F25+F38+F42+F31</f>
        <v>5591713</v>
      </c>
      <c r="H44" s="219"/>
    </row>
    <row r="45" spans="1:8">
      <c r="B45" s="25"/>
      <c r="C45" s="2"/>
      <c r="D45" s="2"/>
      <c r="E45" s="23"/>
      <c r="F45" s="2"/>
    </row>
  </sheetData>
  <mergeCells count="2">
    <mergeCell ref="B8:C8"/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cellComments="asDisplayed" r:id="rId1"/>
  <headerFooter>
    <oddHeader>&amp;CBG
Приложение III</oddHeader>
    <oddFooter>&amp;C&amp;P</oddFooter>
  </headerFooter>
  <ignoredErrors>
    <ignoredError sqref="F14 B15:B20 B32:B35 B44 B38:B43 B21:B28 B29:B31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H55"/>
  <sheetViews>
    <sheetView showGridLines="0" topLeftCell="A43" zoomScaleNormal="100" zoomScaleSheetLayoutView="100" workbookViewId="0">
      <selection activeCell="F14" sqref="F14"/>
    </sheetView>
  </sheetViews>
  <sheetFormatPr defaultColWidth="9.140625" defaultRowHeight="12.75"/>
  <cols>
    <col min="1" max="1" width="2.7109375" style="78" customWidth="1"/>
    <col min="2" max="2" width="14.28515625" style="7" customWidth="1"/>
    <col min="3" max="3" width="50.7109375" style="22" customWidth="1"/>
    <col min="4" max="4" width="35.7109375" style="1" customWidth="1"/>
    <col min="5" max="5" width="11.42578125" style="1" customWidth="1"/>
    <col min="6" max="6" width="18.7109375" style="2" customWidth="1"/>
    <col min="7" max="7" width="8.28515625" style="1" customWidth="1"/>
    <col min="8" max="16384" width="9.140625" style="1"/>
  </cols>
  <sheetData>
    <row r="1" spans="1:8" s="82" customFormat="1">
      <c r="A1" s="78" t="s">
        <v>328</v>
      </c>
      <c r="B1" s="79" t="s">
        <v>68</v>
      </c>
      <c r="C1" s="80"/>
      <c r="D1" s="80"/>
      <c r="F1" s="2"/>
    </row>
    <row r="2" spans="1:8">
      <c r="B2" s="140" t="s">
        <v>63</v>
      </c>
      <c r="C2" s="134" t="str">
        <f>Index!C2</f>
        <v>CECB9790</v>
      </c>
      <c r="D2" s="134" t="str">
        <f>Index!D2</f>
        <v>Централна кооперативна банка АД</v>
      </c>
      <c r="E2" s="135"/>
    </row>
    <row r="3" spans="1:8">
      <c r="B3" s="215" t="s">
        <v>64</v>
      </c>
      <c r="C3" s="216">
        <f>Index!C3</f>
        <v>43921</v>
      </c>
      <c r="D3" s="136"/>
      <c r="E3" s="136"/>
    </row>
    <row r="4" spans="1:8">
      <c r="B4" s="141" t="s">
        <v>65</v>
      </c>
      <c r="C4" s="217" t="str">
        <f>F_01.01!C4</f>
        <v>индивидуална</v>
      </c>
      <c r="D4" s="136"/>
      <c r="E4" s="136"/>
    </row>
    <row r="5" spans="1:8">
      <c r="B5" s="137" t="s">
        <v>66</v>
      </c>
      <c r="C5" s="138" t="s">
        <v>67</v>
      </c>
      <c r="D5" s="139" t="s">
        <v>69</v>
      </c>
      <c r="E5" s="139" t="s">
        <v>330</v>
      </c>
      <c r="F5" s="3"/>
    </row>
    <row r="6" spans="1:8" ht="32.25" customHeight="1">
      <c r="B6" s="231" t="s">
        <v>458</v>
      </c>
      <c r="C6" s="232"/>
      <c r="D6" s="2"/>
      <c r="E6" s="2"/>
    </row>
    <row r="7" spans="1:8" s="65" customFormat="1">
      <c r="A7" s="78">
        <v>6</v>
      </c>
      <c r="B7" s="73"/>
      <c r="C7" s="74"/>
      <c r="D7" s="75"/>
      <c r="E7" s="75"/>
      <c r="F7" s="220" t="s">
        <v>332</v>
      </c>
    </row>
    <row r="8" spans="1:8">
      <c r="B8" s="233" t="s">
        <v>163</v>
      </c>
      <c r="C8" s="234"/>
      <c r="D8" s="3"/>
      <c r="E8" s="3"/>
    </row>
    <row r="9" spans="1:8">
      <c r="B9" s="98"/>
      <c r="C9" s="99"/>
      <c r="D9" s="3"/>
      <c r="E9" s="3"/>
    </row>
    <row r="10" spans="1:8">
      <c r="B10" s="98"/>
      <c r="C10" s="99"/>
      <c r="D10" s="3"/>
      <c r="E10" s="3"/>
    </row>
    <row r="11" spans="1:8">
      <c r="B11" s="6"/>
      <c r="C11" s="61"/>
      <c r="D11" s="20"/>
      <c r="E11" s="3"/>
    </row>
    <row r="12" spans="1:8" ht="55.5" customHeight="1">
      <c r="B12" s="102"/>
      <c r="C12" s="30"/>
      <c r="D12" s="163" t="s">
        <v>60</v>
      </c>
      <c r="E12" s="142" t="s">
        <v>72</v>
      </c>
      <c r="F12" s="221" t="s">
        <v>73</v>
      </c>
    </row>
    <row r="13" spans="1:8" ht="17.45" customHeight="1">
      <c r="B13" s="144"/>
      <c r="C13" s="145"/>
      <c r="D13" s="146"/>
      <c r="E13" s="147"/>
      <c r="F13" s="148" t="s">
        <v>74</v>
      </c>
    </row>
    <row r="14" spans="1:8" ht="25.5">
      <c r="A14" s="78" t="s">
        <v>331</v>
      </c>
      <c r="B14" s="170" t="s">
        <v>74</v>
      </c>
      <c r="C14" s="192" t="s">
        <v>164</v>
      </c>
      <c r="D14" s="62" t="s">
        <v>165</v>
      </c>
      <c r="E14" s="63">
        <v>46</v>
      </c>
      <c r="F14" s="154">
        <f>F15+F16</f>
        <v>127130</v>
      </c>
      <c r="H14" s="219"/>
    </row>
    <row r="15" spans="1:8" ht="21" customHeight="1">
      <c r="A15" s="78" t="s">
        <v>333</v>
      </c>
      <c r="B15" s="172" t="s">
        <v>77</v>
      </c>
      <c r="C15" s="173" t="s">
        <v>166</v>
      </c>
      <c r="D15" s="37" t="s">
        <v>167</v>
      </c>
      <c r="E15" s="34"/>
      <c r="F15" s="154">
        <v>127130</v>
      </c>
      <c r="H15" s="219"/>
    </row>
    <row r="16" spans="1:8" ht="21" customHeight="1">
      <c r="A16" s="78" t="s">
        <v>334</v>
      </c>
      <c r="B16" s="172" t="s">
        <v>79</v>
      </c>
      <c r="C16" s="173" t="s">
        <v>168</v>
      </c>
      <c r="D16" s="37" t="s">
        <v>8</v>
      </c>
      <c r="E16" s="36"/>
      <c r="F16" s="154">
        <v>0</v>
      </c>
      <c r="H16" s="219"/>
    </row>
    <row r="17" spans="1:8" ht="25.5">
      <c r="A17" s="78" t="s">
        <v>335</v>
      </c>
      <c r="B17" s="174" t="s">
        <v>81</v>
      </c>
      <c r="C17" s="187" t="s">
        <v>169</v>
      </c>
      <c r="D17" s="37" t="s">
        <v>170</v>
      </c>
      <c r="E17" s="36">
        <v>46</v>
      </c>
      <c r="F17" s="154">
        <v>110470</v>
      </c>
      <c r="H17" s="219"/>
    </row>
    <row r="18" spans="1:8" ht="25.5">
      <c r="A18" s="78" t="s">
        <v>336</v>
      </c>
      <c r="B18" s="172" t="s">
        <v>83</v>
      </c>
      <c r="C18" s="187" t="s">
        <v>459</v>
      </c>
      <c r="D18" s="37" t="s">
        <v>9</v>
      </c>
      <c r="E18" s="41">
        <v>46</v>
      </c>
      <c r="F18" s="154">
        <f>F19+F20</f>
        <v>0</v>
      </c>
      <c r="H18" s="219"/>
    </row>
    <row r="19" spans="1:8" ht="25.5">
      <c r="A19" s="78" t="s">
        <v>337</v>
      </c>
      <c r="B19" s="186" t="s">
        <v>86</v>
      </c>
      <c r="C19" s="177" t="s">
        <v>171</v>
      </c>
      <c r="D19" s="37" t="s">
        <v>10</v>
      </c>
      <c r="E19" s="41"/>
      <c r="F19" s="154">
        <v>0</v>
      </c>
      <c r="H19" s="219"/>
    </row>
    <row r="20" spans="1:8" ht="24.75" customHeight="1">
      <c r="A20" s="78" t="s">
        <v>338</v>
      </c>
      <c r="B20" s="186" t="s">
        <v>88</v>
      </c>
      <c r="C20" s="177" t="s">
        <v>172</v>
      </c>
      <c r="D20" s="37" t="s">
        <v>11</v>
      </c>
      <c r="E20" s="41"/>
      <c r="F20" s="154">
        <v>0</v>
      </c>
      <c r="H20" s="219"/>
    </row>
    <row r="21" spans="1:8" ht="25.5">
      <c r="A21" s="78" t="s">
        <v>339</v>
      </c>
      <c r="B21" s="172" t="s">
        <v>91</v>
      </c>
      <c r="C21" s="176" t="s">
        <v>173</v>
      </c>
      <c r="D21" s="37" t="s">
        <v>12</v>
      </c>
      <c r="E21" s="41"/>
      <c r="F21" s="154">
        <v>0</v>
      </c>
      <c r="H21" s="219"/>
    </row>
    <row r="22" spans="1:8" ht="21" customHeight="1">
      <c r="A22" s="78" t="s">
        <v>340</v>
      </c>
      <c r="B22" s="172" t="s">
        <v>93</v>
      </c>
      <c r="C22" s="187" t="s">
        <v>174</v>
      </c>
      <c r="D22" s="37" t="s">
        <v>175</v>
      </c>
      <c r="E22" s="36">
        <v>46</v>
      </c>
      <c r="F22" s="154">
        <f>F23+F34</f>
        <v>28397</v>
      </c>
      <c r="H22" s="219"/>
    </row>
    <row r="23" spans="1:8" ht="25.5">
      <c r="A23" s="78" t="s">
        <v>381</v>
      </c>
      <c r="B23" s="186" t="s">
        <v>176</v>
      </c>
      <c r="C23" s="173" t="s">
        <v>177</v>
      </c>
      <c r="D23" s="37" t="s">
        <v>178</v>
      </c>
      <c r="E23" s="36"/>
      <c r="F23" s="154">
        <f>F24+F25+F26+F27+F28+F29+F30+F33</f>
        <v>3510</v>
      </c>
      <c r="H23" s="219"/>
    </row>
    <row r="24" spans="1:8" ht="21" customHeight="1">
      <c r="A24" s="78" t="s">
        <v>345</v>
      </c>
      <c r="B24" s="172" t="s">
        <v>100</v>
      </c>
      <c r="C24" s="193" t="s">
        <v>110</v>
      </c>
      <c r="D24" s="37" t="s">
        <v>179</v>
      </c>
      <c r="E24" s="36"/>
      <c r="F24" s="154">
        <v>0</v>
      </c>
      <c r="H24" s="219"/>
    </row>
    <row r="25" spans="1:8" ht="21" customHeight="1">
      <c r="A25" s="78" t="s">
        <v>370</v>
      </c>
      <c r="B25" s="172" t="s">
        <v>180</v>
      </c>
      <c r="C25" s="193" t="s">
        <v>116</v>
      </c>
      <c r="D25" s="37" t="s">
        <v>181</v>
      </c>
      <c r="E25" s="36"/>
      <c r="F25" s="154">
        <v>0</v>
      </c>
      <c r="H25" s="219"/>
    </row>
    <row r="26" spans="1:8" ht="25.5">
      <c r="A26" s="78" t="s">
        <v>346</v>
      </c>
      <c r="B26" s="172" t="s">
        <v>103</v>
      </c>
      <c r="C26" s="193" t="s">
        <v>182</v>
      </c>
      <c r="D26" s="48" t="s">
        <v>183</v>
      </c>
      <c r="E26" s="41"/>
      <c r="F26" s="154">
        <v>-320</v>
      </c>
      <c r="H26" s="219"/>
    </row>
    <row r="27" spans="1:8" ht="25.5">
      <c r="A27" s="78" t="s">
        <v>382</v>
      </c>
      <c r="B27" s="172">
        <v>122</v>
      </c>
      <c r="C27" s="194" t="s">
        <v>128</v>
      </c>
      <c r="D27" s="37" t="s">
        <v>184</v>
      </c>
      <c r="E27" s="36"/>
      <c r="F27" s="154">
        <v>0</v>
      </c>
      <c r="H27" s="219"/>
    </row>
    <row r="28" spans="1:8" ht="38.25">
      <c r="A28" s="78" t="s">
        <v>383</v>
      </c>
      <c r="B28" s="172">
        <v>124</v>
      </c>
      <c r="C28" s="194" t="s">
        <v>460</v>
      </c>
      <c r="D28" s="48" t="s">
        <v>436</v>
      </c>
      <c r="E28" s="36"/>
      <c r="F28" s="154">
        <v>0</v>
      </c>
      <c r="H28" s="219"/>
    </row>
    <row r="29" spans="1:8" ht="38.25">
      <c r="A29" s="78" t="s">
        <v>363</v>
      </c>
      <c r="B29" s="172">
        <v>320</v>
      </c>
      <c r="C29" s="194" t="s">
        <v>185</v>
      </c>
      <c r="D29" s="37" t="s">
        <v>13</v>
      </c>
      <c r="E29" s="64"/>
      <c r="F29" s="154">
        <v>3830</v>
      </c>
      <c r="H29" s="219"/>
    </row>
    <row r="30" spans="1:8" ht="51">
      <c r="A30" s="78" t="s">
        <v>364</v>
      </c>
      <c r="B30" s="172">
        <v>330</v>
      </c>
      <c r="C30" s="194" t="s">
        <v>186</v>
      </c>
      <c r="D30" s="37" t="s">
        <v>14</v>
      </c>
      <c r="E30" s="64"/>
      <c r="F30" s="154">
        <v>0</v>
      </c>
      <c r="H30" s="219"/>
    </row>
    <row r="31" spans="1:8" ht="51">
      <c r="A31" s="78" t="s">
        <v>365</v>
      </c>
      <c r="B31" s="195">
        <v>340</v>
      </c>
      <c r="C31" s="196" t="s">
        <v>58</v>
      </c>
      <c r="D31" s="37" t="s">
        <v>15</v>
      </c>
      <c r="E31" s="64"/>
      <c r="F31" s="154">
        <v>0</v>
      </c>
      <c r="H31" s="219"/>
    </row>
    <row r="32" spans="1:8" ht="51">
      <c r="A32" s="78" t="s">
        <v>366</v>
      </c>
      <c r="B32" s="195">
        <v>350</v>
      </c>
      <c r="C32" s="196" t="s">
        <v>59</v>
      </c>
      <c r="D32" s="37" t="s">
        <v>461</v>
      </c>
      <c r="E32" s="64"/>
      <c r="F32" s="154">
        <v>0</v>
      </c>
      <c r="H32" s="219"/>
    </row>
    <row r="33" spans="1:8" ht="51">
      <c r="A33" s="78" t="s">
        <v>367</v>
      </c>
      <c r="B33" s="172">
        <v>360</v>
      </c>
      <c r="C33" s="194" t="s">
        <v>187</v>
      </c>
      <c r="D33" s="37" t="s">
        <v>462</v>
      </c>
      <c r="E33" s="64"/>
      <c r="F33" s="154">
        <v>0</v>
      </c>
      <c r="H33" s="219"/>
    </row>
    <row r="34" spans="1:8" ht="25.5">
      <c r="A34" s="78" t="s">
        <v>384</v>
      </c>
      <c r="B34" s="172">
        <v>128</v>
      </c>
      <c r="C34" s="173" t="s">
        <v>188</v>
      </c>
      <c r="D34" s="48" t="s">
        <v>437</v>
      </c>
      <c r="E34" s="36"/>
      <c r="F34" s="154">
        <f>SUM(F35:F41)</f>
        <v>24887</v>
      </c>
      <c r="H34" s="219"/>
    </row>
    <row r="35" spans="1:8" ht="76.5">
      <c r="A35" s="78" t="s">
        <v>347</v>
      </c>
      <c r="B35" s="172" t="s">
        <v>104</v>
      </c>
      <c r="C35" s="194" t="s">
        <v>189</v>
      </c>
      <c r="D35" s="37" t="s">
        <v>16</v>
      </c>
      <c r="E35" s="36"/>
      <c r="F35" s="154">
        <v>0</v>
      </c>
      <c r="H35" s="219"/>
    </row>
    <row r="36" spans="1:8" ht="25.5">
      <c r="A36" s="78" t="s">
        <v>371</v>
      </c>
      <c r="B36" s="172" t="s">
        <v>190</v>
      </c>
      <c r="C36" s="194" t="s">
        <v>191</v>
      </c>
      <c r="D36" s="37" t="s">
        <v>192</v>
      </c>
      <c r="E36" s="36"/>
      <c r="F36" s="154">
        <v>0</v>
      </c>
      <c r="H36" s="219"/>
    </row>
    <row r="37" spans="1:8" ht="76.5">
      <c r="A37" s="78" t="s">
        <v>372</v>
      </c>
      <c r="B37" s="172" t="s">
        <v>193</v>
      </c>
      <c r="C37" s="194" t="s">
        <v>194</v>
      </c>
      <c r="D37" s="37" t="s">
        <v>17</v>
      </c>
      <c r="E37" s="36"/>
      <c r="F37" s="154">
        <v>0</v>
      </c>
      <c r="H37" s="219"/>
    </row>
    <row r="38" spans="1:8" ht="38.25">
      <c r="A38" s="78" t="s">
        <v>385</v>
      </c>
      <c r="B38" s="172">
        <v>155</v>
      </c>
      <c r="C38" s="194" t="s">
        <v>195</v>
      </c>
      <c r="D38" s="37" t="s">
        <v>18</v>
      </c>
      <c r="E38" s="36"/>
      <c r="F38" s="154">
        <v>24887</v>
      </c>
      <c r="H38" s="219"/>
    </row>
    <row r="39" spans="1:8" ht="51">
      <c r="A39" s="78" t="s">
        <v>386</v>
      </c>
      <c r="B39" s="172">
        <v>165</v>
      </c>
      <c r="C39" s="194" t="s">
        <v>196</v>
      </c>
      <c r="D39" s="48" t="s">
        <v>19</v>
      </c>
      <c r="E39" s="64"/>
      <c r="F39" s="154">
        <v>0</v>
      </c>
      <c r="H39" s="219"/>
    </row>
    <row r="40" spans="1:8" ht="25.5">
      <c r="A40" s="78" t="s">
        <v>374</v>
      </c>
      <c r="B40" s="172" t="s">
        <v>197</v>
      </c>
      <c r="C40" s="194" t="s">
        <v>128</v>
      </c>
      <c r="D40" s="37" t="s">
        <v>184</v>
      </c>
      <c r="E40" s="36"/>
      <c r="F40" s="154">
        <v>0</v>
      </c>
      <c r="H40" s="219"/>
    </row>
    <row r="41" spans="1:8" ht="36.75" customHeight="1">
      <c r="A41" s="78" t="s">
        <v>375</v>
      </c>
      <c r="B41" s="172" t="s">
        <v>198</v>
      </c>
      <c r="C41" s="194" t="s">
        <v>3</v>
      </c>
      <c r="D41" s="48" t="s">
        <v>436</v>
      </c>
      <c r="E41" s="36"/>
      <c r="F41" s="154">
        <v>0</v>
      </c>
      <c r="H41" s="219"/>
    </row>
    <row r="42" spans="1:8" ht="24.75" customHeight="1">
      <c r="A42" s="78" t="s">
        <v>376</v>
      </c>
      <c r="B42" s="172">
        <v>190</v>
      </c>
      <c r="C42" s="179" t="s">
        <v>199</v>
      </c>
      <c r="D42" s="37" t="s">
        <v>200</v>
      </c>
      <c r="E42" s="50"/>
      <c r="F42" s="223">
        <v>34242</v>
      </c>
      <c r="H42" s="219"/>
    </row>
    <row r="43" spans="1:8" ht="38.25">
      <c r="A43" s="78" t="s">
        <v>377</v>
      </c>
      <c r="B43" s="172">
        <v>200</v>
      </c>
      <c r="C43" s="179" t="s">
        <v>201</v>
      </c>
      <c r="D43" s="35" t="s">
        <v>20</v>
      </c>
      <c r="E43" s="50"/>
      <c r="F43" s="154">
        <v>0</v>
      </c>
      <c r="H43" s="219"/>
    </row>
    <row r="44" spans="1:8" ht="25.5">
      <c r="A44" s="78" t="s">
        <v>378</v>
      </c>
      <c r="B44" s="172">
        <v>210</v>
      </c>
      <c r="C44" s="187" t="s">
        <v>202</v>
      </c>
      <c r="D44" s="37" t="s">
        <v>203</v>
      </c>
      <c r="E44" s="36"/>
      <c r="F44" s="154">
        <f>F45+F46</f>
        <v>270541</v>
      </c>
      <c r="H44" s="219"/>
    </row>
    <row r="45" spans="1:8" ht="38.25">
      <c r="A45" s="78" t="s">
        <v>379</v>
      </c>
      <c r="B45" s="172">
        <v>220</v>
      </c>
      <c r="C45" s="173" t="s">
        <v>204</v>
      </c>
      <c r="D45" s="37" t="s">
        <v>21</v>
      </c>
      <c r="E45" s="36"/>
      <c r="F45" s="154">
        <v>0</v>
      </c>
      <c r="H45" s="219"/>
    </row>
    <row r="46" spans="1:8" ht="25.5">
      <c r="A46" s="78" t="s">
        <v>380</v>
      </c>
      <c r="B46" s="172">
        <v>230</v>
      </c>
      <c r="C46" s="173" t="s">
        <v>205</v>
      </c>
      <c r="D46" s="37" t="s">
        <v>22</v>
      </c>
      <c r="E46" s="36"/>
      <c r="F46" s="154">
        <v>270541</v>
      </c>
      <c r="H46" s="219"/>
    </row>
    <row r="47" spans="1:8" ht="52.5" customHeight="1">
      <c r="A47" s="78" t="s">
        <v>355</v>
      </c>
      <c r="B47" s="172">
        <v>240</v>
      </c>
      <c r="C47" s="187" t="s">
        <v>206</v>
      </c>
      <c r="D47" s="37" t="s">
        <v>23</v>
      </c>
      <c r="E47" s="41">
        <v>46</v>
      </c>
      <c r="F47" s="154">
        <v>0</v>
      </c>
      <c r="H47" s="219"/>
    </row>
    <row r="48" spans="1:8" ht="25.5">
      <c r="A48" s="78" t="s">
        <v>356</v>
      </c>
      <c r="B48" s="172">
        <v>250</v>
      </c>
      <c r="C48" s="187" t="s">
        <v>207</v>
      </c>
      <c r="D48" s="37" t="s">
        <v>208</v>
      </c>
      <c r="E48" s="36">
        <v>2</v>
      </c>
      <c r="F48" s="154">
        <v>9658</v>
      </c>
      <c r="H48" s="219"/>
    </row>
    <row r="49" spans="1:8" ht="21" customHeight="1">
      <c r="A49" s="78" t="s">
        <v>357</v>
      </c>
      <c r="B49" s="172">
        <v>260</v>
      </c>
      <c r="C49" s="187" t="s">
        <v>209</v>
      </c>
      <c r="D49" s="37" t="s">
        <v>210</v>
      </c>
      <c r="E49" s="36"/>
      <c r="F49" s="154">
        <v>0</v>
      </c>
      <c r="H49" s="219"/>
    </row>
    <row r="50" spans="1:8" ht="21" customHeight="1">
      <c r="A50" s="78" t="s">
        <v>358</v>
      </c>
      <c r="B50" s="172">
        <v>270</v>
      </c>
      <c r="C50" s="187" t="s">
        <v>211</v>
      </c>
      <c r="D50" s="37" t="s">
        <v>212</v>
      </c>
      <c r="E50" s="36"/>
      <c r="F50" s="154">
        <v>0</v>
      </c>
      <c r="H50" s="219"/>
    </row>
    <row r="51" spans="1:8" ht="25.5">
      <c r="A51" s="78" t="s">
        <v>359</v>
      </c>
      <c r="B51" s="172">
        <v>280</v>
      </c>
      <c r="C51" s="188" t="s">
        <v>174</v>
      </c>
      <c r="D51" s="37" t="s">
        <v>175</v>
      </c>
      <c r="E51" s="36">
        <v>46</v>
      </c>
      <c r="F51" s="154">
        <v>0</v>
      </c>
      <c r="H51" s="219"/>
    </row>
    <row r="52" spans="1:8" ht="21" customHeight="1">
      <c r="A52" s="78" t="s">
        <v>360</v>
      </c>
      <c r="B52" s="172">
        <v>290</v>
      </c>
      <c r="C52" s="197" t="s">
        <v>213</v>
      </c>
      <c r="D52" s="49"/>
      <c r="E52" s="53">
        <v>46</v>
      </c>
      <c r="F52" s="154">
        <v>0</v>
      </c>
      <c r="H52" s="219"/>
    </row>
    <row r="53" spans="1:8" ht="21" customHeight="1">
      <c r="A53" s="78" t="s">
        <v>361</v>
      </c>
      <c r="B53" s="182">
        <v>300</v>
      </c>
      <c r="C53" s="198" t="s">
        <v>214</v>
      </c>
      <c r="D53" s="44" t="s">
        <v>215</v>
      </c>
      <c r="E53" s="45">
        <v>46</v>
      </c>
      <c r="F53" s="156">
        <f>F50+F48+F44+F43+F42+F14+F49+F47+F17+F18+F21+F22</f>
        <v>580438</v>
      </c>
      <c r="H53" s="219"/>
    </row>
    <row r="54" spans="1:8" ht="21" customHeight="1">
      <c r="A54" s="78" t="s">
        <v>362</v>
      </c>
      <c r="B54" s="182">
        <v>310</v>
      </c>
      <c r="C54" s="183" t="s">
        <v>216</v>
      </c>
      <c r="D54" s="44" t="s">
        <v>217</v>
      </c>
      <c r="E54" s="45"/>
      <c r="F54" s="156">
        <f>F53+F_01.02!F44</f>
        <v>6172151</v>
      </c>
      <c r="H54" s="219"/>
    </row>
    <row r="55" spans="1:8">
      <c r="B55" s="21"/>
      <c r="C55" s="99"/>
      <c r="D55" s="2"/>
      <c r="E55" s="2"/>
    </row>
  </sheetData>
  <mergeCells count="2">
    <mergeCell ref="B6:C6"/>
    <mergeCell ref="B8:C8"/>
  </mergeCells>
  <phoneticPr fontId="36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cellComments="asDisplayed" r:id="rId1"/>
  <headerFooter>
    <oddHeader>&amp;CBG
Приложение III</oddHeader>
    <oddFooter>&amp;C&amp;P</oddFooter>
  </headerFooter>
  <ignoredErrors>
    <ignoredError sqref="F13 B36 B14:B28 B34 B40:B43 B44 B47 B45:B4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87"/>
  <sheetViews>
    <sheetView showGridLines="0" topLeftCell="A73" zoomScaleNormal="100" zoomScaleSheetLayoutView="100" workbookViewId="0">
      <selection activeCell="F14" sqref="F14"/>
    </sheetView>
  </sheetViews>
  <sheetFormatPr defaultColWidth="9.140625" defaultRowHeight="12.75"/>
  <cols>
    <col min="1" max="1" width="2.7109375" style="78" customWidth="1"/>
    <col min="2" max="2" width="14.28515625" style="7" customWidth="1"/>
    <col min="3" max="3" width="50.7109375" style="10" customWidth="1"/>
    <col min="4" max="4" width="41.85546875" style="19" customWidth="1"/>
    <col min="5" max="5" width="11.42578125" style="7" customWidth="1"/>
    <col min="6" max="6" width="19.7109375" style="19" customWidth="1"/>
    <col min="7" max="7" width="4.5703125" style="10" customWidth="1"/>
    <col min="8" max="16384" width="9.140625" style="10"/>
  </cols>
  <sheetData>
    <row r="1" spans="1:8" s="68" customFormat="1">
      <c r="A1" s="78" t="s">
        <v>329</v>
      </c>
      <c r="B1" s="79" t="s">
        <v>68</v>
      </c>
      <c r="C1" s="80"/>
      <c r="D1" s="80"/>
      <c r="E1" s="83"/>
      <c r="F1" s="84"/>
    </row>
    <row r="2" spans="1:8">
      <c r="B2" s="140" t="s">
        <v>63</v>
      </c>
      <c r="C2" s="134" t="str">
        <f>Index!C2</f>
        <v>CECB9790</v>
      </c>
      <c r="D2" s="134" t="str">
        <f>Index!D2</f>
        <v>Централна кооперативна банка АД</v>
      </c>
      <c r="E2" s="135"/>
      <c r="F2" s="11"/>
      <c r="G2" s="100"/>
    </row>
    <row r="3" spans="1:8">
      <c r="B3" s="215" t="s">
        <v>64</v>
      </c>
      <c r="C3" s="216">
        <f>Index!C3</f>
        <v>43921</v>
      </c>
      <c r="D3" s="136"/>
      <c r="E3" s="136"/>
      <c r="F3" s="11"/>
      <c r="G3" s="100"/>
    </row>
    <row r="4" spans="1:8">
      <c r="B4" s="141" t="s">
        <v>65</v>
      </c>
      <c r="C4" s="217" t="str">
        <f>F_01.01!C4</f>
        <v>индивидуална</v>
      </c>
      <c r="D4" s="136"/>
      <c r="E4" s="136"/>
      <c r="F4" s="11"/>
      <c r="G4" s="100"/>
    </row>
    <row r="5" spans="1:8">
      <c r="B5" s="137" t="s">
        <v>66</v>
      </c>
      <c r="C5" s="138" t="s">
        <v>67</v>
      </c>
      <c r="D5" s="139" t="s">
        <v>69</v>
      </c>
      <c r="E5" s="139" t="s">
        <v>330</v>
      </c>
      <c r="F5" s="166"/>
      <c r="G5" s="100"/>
    </row>
    <row r="6" spans="1:8" ht="32.25" customHeight="1">
      <c r="B6" s="231" t="s">
        <v>438</v>
      </c>
      <c r="C6" s="235"/>
      <c r="D6" s="12"/>
      <c r="E6" s="13"/>
      <c r="F6" s="12"/>
      <c r="G6" s="14"/>
    </row>
    <row r="7" spans="1:8" s="68" customFormat="1">
      <c r="A7" s="78">
        <v>6</v>
      </c>
      <c r="B7" s="69"/>
      <c r="D7" s="70"/>
      <c r="E7" s="71"/>
      <c r="F7" s="70" t="s">
        <v>332</v>
      </c>
      <c r="G7" s="72"/>
    </row>
    <row r="8" spans="1:8">
      <c r="B8" s="97"/>
      <c r="C8" s="100"/>
      <c r="D8" s="12"/>
      <c r="E8" s="13"/>
      <c r="F8" s="12"/>
      <c r="G8" s="14"/>
    </row>
    <row r="9" spans="1:8">
      <c r="B9" s="97"/>
      <c r="C9" s="100"/>
      <c r="D9" s="12"/>
      <c r="E9" s="13"/>
      <c r="F9" s="12"/>
      <c r="G9" s="14"/>
    </row>
    <row r="10" spans="1:8">
      <c r="B10" s="97"/>
      <c r="C10" s="100"/>
      <c r="D10" s="12"/>
      <c r="E10" s="13"/>
      <c r="F10" s="12"/>
      <c r="G10" s="14"/>
    </row>
    <row r="11" spans="1:8">
      <c r="B11" s="6"/>
      <c r="C11" s="100"/>
      <c r="D11" s="15"/>
      <c r="E11" s="16"/>
      <c r="F11" s="17"/>
      <c r="G11" s="14"/>
    </row>
    <row r="12" spans="1:8" ht="59.25" customHeight="1">
      <c r="B12" s="102"/>
      <c r="C12" s="30"/>
      <c r="D12" s="163" t="s">
        <v>60</v>
      </c>
      <c r="E12" s="142" t="s">
        <v>72</v>
      </c>
      <c r="F12" s="168" t="s">
        <v>218</v>
      </c>
      <c r="G12" s="100"/>
    </row>
    <row r="13" spans="1:8" ht="14.45" customHeight="1">
      <c r="B13" s="144"/>
      <c r="C13" s="145"/>
      <c r="D13" s="146"/>
      <c r="E13" s="147"/>
      <c r="F13" s="148" t="s">
        <v>74</v>
      </c>
      <c r="G13" s="100"/>
    </row>
    <row r="14" spans="1:8" ht="25.5">
      <c r="A14" s="78" t="s">
        <v>331</v>
      </c>
      <c r="B14" s="170" t="s">
        <v>74</v>
      </c>
      <c r="C14" s="199" t="s">
        <v>219</v>
      </c>
      <c r="D14" s="57" t="s">
        <v>6</v>
      </c>
      <c r="E14" s="51">
        <v>16</v>
      </c>
      <c r="F14" s="159">
        <f>SUM(F15:F22)</f>
        <v>30462</v>
      </c>
      <c r="G14" s="100"/>
      <c r="H14" s="222"/>
    </row>
    <row r="15" spans="1:8" ht="53.45" customHeight="1">
      <c r="A15" s="78" t="s">
        <v>333</v>
      </c>
      <c r="B15" s="172" t="s">
        <v>77</v>
      </c>
      <c r="C15" s="200" t="s">
        <v>84</v>
      </c>
      <c r="D15" s="58" t="s">
        <v>7</v>
      </c>
      <c r="E15" s="34"/>
      <c r="F15" s="150">
        <v>0</v>
      </c>
      <c r="G15" s="100"/>
      <c r="H15" s="222"/>
    </row>
    <row r="16" spans="1:8" ht="38.25">
      <c r="A16" s="78" t="s">
        <v>387</v>
      </c>
      <c r="B16" s="178" t="s">
        <v>220</v>
      </c>
      <c r="C16" s="200" t="s">
        <v>4</v>
      </c>
      <c r="D16" s="58" t="s">
        <v>221</v>
      </c>
      <c r="E16" s="34"/>
      <c r="F16" s="150">
        <v>54</v>
      </c>
      <c r="G16" s="100"/>
      <c r="H16" s="222"/>
    </row>
    <row r="17" spans="1:8" ht="25.5" customHeight="1">
      <c r="A17" s="78" t="s">
        <v>334</v>
      </c>
      <c r="B17" s="174" t="s">
        <v>79</v>
      </c>
      <c r="C17" s="200" t="s">
        <v>222</v>
      </c>
      <c r="D17" s="47" t="s">
        <v>223</v>
      </c>
      <c r="E17" s="36"/>
      <c r="F17" s="150">
        <v>0</v>
      </c>
      <c r="G17" s="100"/>
      <c r="H17" s="222"/>
    </row>
    <row r="18" spans="1:8" ht="25.5" customHeight="1">
      <c r="A18" s="78" t="s">
        <v>388</v>
      </c>
      <c r="B18" s="178" t="s">
        <v>224</v>
      </c>
      <c r="C18" s="200" t="s">
        <v>2</v>
      </c>
      <c r="D18" s="47" t="s">
        <v>225</v>
      </c>
      <c r="E18" s="36"/>
      <c r="F18" s="150">
        <v>3056</v>
      </c>
      <c r="G18" s="100"/>
      <c r="H18" s="222"/>
    </row>
    <row r="19" spans="1:8" ht="25.5" customHeight="1">
      <c r="A19" s="78" t="s">
        <v>389</v>
      </c>
      <c r="B19" s="186" t="s">
        <v>226</v>
      </c>
      <c r="C19" s="200" t="s">
        <v>5</v>
      </c>
      <c r="D19" s="47" t="s">
        <v>227</v>
      </c>
      <c r="E19" s="36"/>
      <c r="F19" s="150">
        <v>27352</v>
      </c>
      <c r="G19" s="100"/>
      <c r="H19" s="222"/>
    </row>
    <row r="20" spans="1:8" ht="25.5" customHeight="1">
      <c r="A20" s="78" t="s">
        <v>338</v>
      </c>
      <c r="B20" s="172" t="s">
        <v>88</v>
      </c>
      <c r="C20" s="200" t="s">
        <v>228</v>
      </c>
      <c r="D20" s="47" t="s">
        <v>36</v>
      </c>
      <c r="E20" s="36"/>
      <c r="F20" s="150">
        <v>0</v>
      </c>
      <c r="G20" s="100"/>
      <c r="H20" s="222"/>
    </row>
    <row r="21" spans="1:8" ht="18" customHeight="1">
      <c r="A21" s="78" t="s">
        <v>339</v>
      </c>
      <c r="B21" s="172" t="s">
        <v>91</v>
      </c>
      <c r="C21" s="201" t="s">
        <v>229</v>
      </c>
      <c r="D21" s="55" t="s">
        <v>37</v>
      </c>
      <c r="E21" s="40"/>
      <c r="F21" s="150">
        <v>0</v>
      </c>
      <c r="G21" s="100"/>
      <c r="H21" s="222"/>
    </row>
    <row r="22" spans="1:8" ht="28.5" customHeight="1">
      <c r="A22" s="78" t="s">
        <v>390</v>
      </c>
      <c r="B22" s="186" t="s">
        <v>230</v>
      </c>
      <c r="C22" s="201" t="s">
        <v>231</v>
      </c>
      <c r="D22" s="55" t="s">
        <v>38</v>
      </c>
      <c r="E22" s="40"/>
      <c r="F22" s="150">
        <v>0</v>
      </c>
      <c r="G22" s="100"/>
      <c r="H22" s="222"/>
    </row>
    <row r="23" spans="1:8" ht="30" customHeight="1">
      <c r="A23" s="78" t="s">
        <v>340</v>
      </c>
      <c r="B23" s="172" t="s">
        <v>93</v>
      </c>
      <c r="C23" s="202" t="s">
        <v>439</v>
      </c>
      <c r="D23" s="47" t="s">
        <v>6</v>
      </c>
      <c r="E23" s="36">
        <v>16</v>
      </c>
      <c r="F23" s="150">
        <f>SUM(F24:F29)</f>
        <v>3706</v>
      </c>
      <c r="G23" s="100"/>
      <c r="H23" s="222"/>
    </row>
    <row r="24" spans="1:8" ht="56.45" customHeight="1">
      <c r="A24" s="78" t="s">
        <v>345</v>
      </c>
      <c r="B24" s="172" t="s">
        <v>100</v>
      </c>
      <c r="C24" s="200" t="s">
        <v>232</v>
      </c>
      <c r="D24" s="47" t="s">
        <v>7</v>
      </c>
      <c r="E24" s="36"/>
      <c r="F24" s="150">
        <v>0</v>
      </c>
      <c r="G24" s="100"/>
      <c r="H24" s="222"/>
    </row>
    <row r="25" spans="1:8" ht="25.5">
      <c r="A25" s="78" t="s">
        <v>370</v>
      </c>
      <c r="B25" s="172" t="s">
        <v>180</v>
      </c>
      <c r="C25" s="200" t="s">
        <v>233</v>
      </c>
      <c r="D25" s="47" t="s">
        <v>223</v>
      </c>
      <c r="E25" s="36"/>
      <c r="F25" s="150">
        <v>0</v>
      </c>
      <c r="G25" s="100"/>
      <c r="H25" s="222"/>
    </row>
    <row r="26" spans="1:8" ht="25.5">
      <c r="A26" s="78" t="s">
        <v>346</v>
      </c>
      <c r="B26" s="172" t="s">
        <v>103</v>
      </c>
      <c r="C26" s="200" t="s">
        <v>440</v>
      </c>
      <c r="D26" s="47" t="s">
        <v>234</v>
      </c>
      <c r="E26" s="36"/>
      <c r="F26" s="150">
        <v>1792</v>
      </c>
      <c r="G26" s="100"/>
      <c r="H26" s="222"/>
    </row>
    <row r="27" spans="1:8" ht="28.15" customHeight="1">
      <c r="A27" s="78" t="s">
        <v>347</v>
      </c>
      <c r="B27" s="172" t="s">
        <v>104</v>
      </c>
      <c r="C27" s="200" t="s">
        <v>235</v>
      </c>
      <c r="D27" s="47" t="s">
        <v>39</v>
      </c>
      <c r="E27" s="36"/>
      <c r="F27" s="150">
        <v>0</v>
      </c>
      <c r="G27" s="100"/>
      <c r="H27" s="222"/>
    </row>
    <row r="28" spans="1:8" ht="18" customHeight="1">
      <c r="A28" s="78" t="s">
        <v>371</v>
      </c>
      <c r="B28" s="172" t="s">
        <v>190</v>
      </c>
      <c r="C28" s="200" t="s">
        <v>236</v>
      </c>
      <c r="D28" s="47" t="s">
        <v>40</v>
      </c>
      <c r="E28" s="36"/>
      <c r="F28" s="150">
        <v>379</v>
      </c>
      <c r="G28" s="100"/>
      <c r="H28" s="222"/>
    </row>
    <row r="29" spans="1:8" ht="27" customHeight="1">
      <c r="A29" s="78" t="s">
        <v>391</v>
      </c>
      <c r="B29" s="172">
        <v>145</v>
      </c>
      <c r="C29" s="200" t="s">
        <v>237</v>
      </c>
      <c r="D29" s="55" t="s">
        <v>41</v>
      </c>
      <c r="E29" s="36"/>
      <c r="F29" s="150">
        <v>1535</v>
      </c>
      <c r="G29" s="100"/>
      <c r="H29" s="222"/>
    </row>
    <row r="30" spans="1:8" ht="25.5">
      <c r="A30" s="78" t="s">
        <v>372</v>
      </c>
      <c r="B30" s="172" t="s">
        <v>193</v>
      </c>
      <c r="C30" s="179" t="s">
        <v>238</v>
      </c>
      <c r="D30" s="47" t="s">
        <v>239</v>
      </c>
      <c r="E30" s="36"/>
      <c r="F30" s="150">
        <v>0</v>
      </c>
      <c r="G30" s="100"/>
      <c r="H30" s="222"/>
    </row>
    <row r="31" spans="1:8" ht="19.5" customHeight="1">
      <c r="A31" s="78" t="s">
        <v>373</v>
      </c>
      <c r="B31" s="172" t="s">
        <v>240</v>
      </c>
      <c r="C31" s="202" t="s">
        <v>241</v>
      </c>
      <c r="D31" s="47" t="s">
        <v>42</v>
      </c>
      <c r="E31" s="36">
        <v>31</v>
      </c>
      <c r="F31" s="155">
        <f>SUM(F32:F35)</f>
        <v>18</v>
      </c>
      <c r="G31" s="100"/>
      <c r="H31" s="222"/>
    </row>
    <row r="32" spans="1:8" ht="41.25" customHeight="1">
      <c r="A32" s="78" t="s">
        <v>374</v>
      </c>
      <c r="B32" s="172" t="s">
        <v>197</v>
      </c>
      <c r="C32" s="200" t="s">
        <v>84</v>
      </c>
      <c r="D32" s="47" t="s">
        <v>43</v>
      </c>
      <c r="E32" s="36"/>
      <c r="F32" s="150">
        <v>9</v>
      </c>
      <c r="G32" s="100"/>
      <c r="H32" s="222"/>
    </row>
    <row r="33" spans="1:8" ht="41.25" customHeight="1">
      <c r="A33" s="78" t="s">
        <v>392</v>
      </c>
      <c r="B33" s="172">
        <v>175</v>
      </c>
      <c r="C33" s="200" t="s">
        <v>4</v>
      </c>
      <c r="D33" s="47" t="s">
        <v>44</v>
      </c>
      <c r="E33" s="36"/>
      <c r="F33" s="150">
        <v>0</v>
      </c>
      <c r="G33" s="100"/>
      <c r="H33" s="222"/>
    </row>
    <row r="34" spans="1:8" ht="41.25" customHeight="1">
      <c r="A34" s="78" t="s">
        <v>393</v>
      </c>
      <c r="B34" s="172">
        <v>191</v>
      </c>
      <c r="C34" s="200" t="s">
        <v>2</v>
      </c>
      <c r="D34" s="47" t="s">
        <v>45</v>
      </c>
      <c r="E34" s="36"/>
      <c r="F34" s="150">
        <v>9</v>
      </c>
      <c r="G34" s="100"/>
      <c r="H34" s="222"/>
    </row>
    <row r="35" spans="1:8" ht="38.25">
      <c r="A35" s="78" t="s">
        <v>394</v>
      </c>
      <c r="B35" s="172">
        <v>192</v>
      </c>
      <c r="C35" s="200" t="s">
        <v>242</v>
      </c>
      <c r="D35" s="47" t="s">
        <v>243</v>
      </c>
      <c r="E35" s="36"/>
      <c r="F35" s="150">
        <v>0</v>
      </c>
      <c r="G35" s="100"/>
      <c r="H35" s="222"/>
    </row>
    <row r="36" spans="1:8" ht="21.75" customHeight="1">
      <c r="A36" s="78" t="s">
        <v>377</v>
      </c>
      <c r="B36" s="172" t="s">
        <v>244</v>
      </c>
      <c r="C36" s="202" t="s">
        <v>245</v>
      </c>
      <c r="D36" s="47" t="s">
        <v>246</v>
      </c>
      <c r="E36" s="36">
        <v>22</v>
      </c>
      <c r="F36" s="154">
        <v>13809</v>
      </c>
      <c r="G36" s="100"/>
      <c r="H36" s="222"/>
    </row>
    <row r="37" spans="1:8" ht="21.75" customHeight="1">
      <c r="A37" s="78" t="s">
        <v>378</v>
      </c>
      <c r="B37" s="172" t="s">
        <v>247</v>
      </c>
      <c r="C37" s="202" t="s">
        <v>248</v>
      </c>
      <c r="D37" s="47" t="s">
        <v>246</v>
      </c>
      <c r="E37" s="36">
        <v>22</v>
      </c>
      <c r="F37" s="154">
        <v>2657</v>
      </c>
      <c r="G37" s="100"/>
      <c r="H37" s="222"/>
    </row>
    <row r="38" spans="1:8" ht="51">
      <c r="A38" s="78" t="s">
        <v>379</v>
      </c>
      <c r="B38" s="172" t="s">
        <v>249</v>
      </c>
      <c r="C38" s="202" t="s">
        <v>441</v>
      </c>
      <c r="D38" s="47" t="s">
        <v>46</v>
      </c>
      <c r="E38" s="36">
        <v>16</v>
      </c>
      <c r="F38" s="155">
        <f>SUM(F39:F42)</f>
        <v>365</v>
      </c>
      <c r="G38" s="100"/>
      <c r="H38" s="222"/>
    </row>
    <row r="39" spans="1:8" ht="25.5">
      <c r="A39" s="78" t="s">
        <v>395</v>
      </c>
      <c r="B39" s="172">
        <v>231</v>
      </c>
      <c r="C39" s="200" t="s">
        <v>2</v>
      </c>
      <c r="D39" s="47" t="s">
        <v>250</v>
      </c>
      <c r="E39" s="36"/>
      <c r="F39" s="154">
        <v>343</v>
      </c>
      <c r="G39" s="100"/>
      <c r="H39" s="222"/>
    </row>
    <row r="40" spans="1:8" ht="25.5">
      <c r="A40" s="78" t="s">
        <v>396</v>
      </c>
      <c r="B40" s="172">
        <v>241</v>
      </c>
      <c r="C40" s="200" t="s">
        <v>5</v>
      </c>
      <c r="D40" s="47" t="s">
        <v>251</v>
      </c>
      <c r="E40" s="36"/>
      <c r="F40" s="154">
        <v>22</v>
      </c>
      <c r="G40" s="100"/>
      <c r="H40" s="222"/>
    </row>
    <row r="41" spans="1:8" ht="25.5">
      <c r="A41" s="78" t="s">
        <v>357</v>
      </c>
      <c r="B41" s="172" t="s">
        <v>252</v>
      </c>
      <c r="C41" s="203" t="s">
        <v>434</v>
      </c>
      <c r="D41" s="47" t="s">
        <v>253</v>
      </c>
      <c r="E41" s="36"/>
      <c r="F41" s="154">
        <v>0</v>
      </c>
      <c r="G41" s="100"/>
      <c r="H41" s="222"/>
    </row>
    <row r="42" spans="1:8" ht="17.25" customHeight="1">
      <c r="A42" s="78" t="s">
        <v>358</v>
      </c>
      <c r="B42" s="172" t="s">
        <v>254</v>
      </c>
      <c r="C42" s="203" t="s">
        <v>205</v>
      </c>
      <c r="D42" s="47"/>
      <c r="E42" s="36"/>
      <c r="F42" s="154">
        <v>0</v>
      </c>
      <c r="G42" s="100"/>
      <c r="H42" s="222"/>
    </row>
    <row r="43" spans="1:8" ht="48" customHeight="1">
      <c r="A43" s="78" t="s">
        <v>359</v>
      </c>
      <c r="B43" s="172" t="s">
        <v>255</v>
      </c>
      <c r="C43" s="202" t="s">
        <v>442</v>
      </c>
      <c r="D43" s="47" t="s">
        <v>47</v>
      </c>
      <c r="E43" s="36">
        <v>16</v>
      </c>
      <c r="F43" s="154">
        <v>7545</v>
      </c>
      <c r="G43" s="100"/>
      <c r="H43" s="222"/>
    </row>
    <row r="44" spans="1:8" ht="38.25">
      <c r="A44" s="78" t="s">
        <v>397</v>
      </c>
      <c r="B44" s="172">
        <v>287</v>
      </c>
      <c r="C44" s="202" t="s">
        <v>443</v>
      </c>
      <c r="D44" s="47" t="s">
        <v>48</v>
      </c>
      <c r="E44" s="36"/>
      <c r="F44" s="154">
        <v>-403</v>
      </c>
      <c r="G44" s="100"/>
      <c r="H44" s="222"/>
    </row>
    <row r="45" spans="1:8" ht="38.25">
      <c r="A45" s="78" t="s">
        <v>360</v>
      </c>
      <c r="B45" s="172">
        <v>290</v>
      </c>
      <c r="C45" s="202" t="s">
        <v>444</v>
      </c>
      <c r="D45" s="47" t="s">
        <v>49</v>
      </c>
      <c r="E45" s="36" t="s">
        <v>256</v>
      </c>
      <c r="F45" s="154">
        <v>0</v>
      </c>
      <c r="G45" s="100"/>
      <c r="H45" s="222"/>
    </row>
    <row r="46" spans="1:8" ht="25.5">
      <c r="A46" s="78" t="s">
        <v>361</v>
      </c>
      <c r="B46" s="172">
        <v>300</v>
      </c>
      <c r="C46" s="202" t="s">
        <v>445</v>
      </c>
      <c r="D46" s="47" t="s">
        <v>50</v>
      </c>
      <c r="E46" s="36">
        <v>16</v>
      </c>
      <c r="F46" s="154">
        <v>0</v>
      </c>
      <c r="G46" s="100"/>
      <c r="H46" s="222"/>
    </row>
    <row r="47" spans="1:8" ht="19.5" customHeight="1">
      <c r="A47" s="78" t="s">
        <v>362</v>
      </c>
      <c r="B47" s="172">
        <v>310</v>
      </c>
      <c r="C47" s="202" t="s">
        <v>446</v>
      </c>
      <c r="D47" s="47" t="s">
        <v>257</v>
      </c>
      <c r="E47" s="36"/>
      <c r="F47" s="154">
        <v>-7248</v>
      </c>
      <c r="G47" s="100"/>
      <c r="H47" s="222"/>
    </row>
    <row r="48" spans="1:8" ht="25.5">
      <c r="A48" s="78" t="s">
        <v>364</v>
      </c>
      <c r="B48" s="172" t="s">
        <v>258</v>
      </c>
      <c r="C48" s="204" t="s">
        <v>447</v>
      </c>
      <c r="D48" s="47" t="s">
        <v>51</v>
      </c>
      <c r="E48" s="36">
        <v>45</v>
      </c>
      <c r="F48" s="154">
        <v>12</v>
      </c>
      <c r="G48" s="100"/>
      <c r="H48" s="222"/>
    </row>
    <row r="49" spans="1:8" ht="25.5">
      <c r="A49" s="78" t="s">
        <v>365</v>
      </c>
      <c r="B49" s="172">
        <v>340</v>
      </c>
      <c r="C49" s="202" t="s">
        <v>259</v>
      </c>
      <c r="D49" s="47" t="s">
        <v>52</v>
      </c>
      <c r="E49" s="36">
        <v>45</v>
      </c>
      <c r="F49" s="154">
        <v>558</v>
      </c>
      <c r="G49" s="100"/>
      <c r="H49" s="222"/>
    </row>
    <row r="50" spans="1:8" ht="25.5">
      <c r="A50" s="78" t="s">
        <v>366</v>
      </c>
      <c r="B50" s="174">
        <v>350</v>
      </c>
      <c r="C50" s="205" t="s">
        <v>260</v>
      </c>
      <c r="D50" s="47" t="s">
        <v>52</v>
      </c>
      <c r="E50" s="40">
        <v>45</v>
      </c>
      <c r="F50" s="154">
        <v>58</v>
      </c>
      <c r="G50" s="100"/>
      <c r="H50" s="222"/>
    </row>
    <row r="51" spans="1:8">
      <c r="A51" s="78" t="s">
        <v>398</v>
      </c>
      <c r="B51" s="182">
        <v>355</v>
      </c>
      <c r="C51" s="206" t="s">
        <v>448</v>
      </c>
      <c r="D51" s="46"/>
      <c r="E51" s="45"/>
      <c r="F51" s="156">
        <f>F14-F23+F31+F36-F37+F38+F43+F44+F45+F46+F47+F48+F49-F50</f>
        <v>38697</v>
      </c>
      <c r="G51" s="100"/>
      <c r="H51" s="222"/>
    </row>
    <row r="52" spans="1:8">
      <c r="A52" s="78" t="s">
        <v>367</v>
      </c>
      <c r="B52" s="184" t="s">
        <v>261</v>
      </c>
      <c r="C52" s="207" t="s">
        <v>262</v>
      </c>
      <c r="D52" s="58"/>
      <c r="E52" s="34"/>
      <c r="F52" s="154">
        <f>SUM(F53:F54)</f>
        <v>19794</v>
      </c>
      <c r="G52" s="100"/>
      <c r="H52" s="222"/>
    </row>
    <row r="53" spans="1:8" ht="24.75" customHeight="1">
      <c r="A53" s="78" t="s">
        <v>368</v>
      </c>
      <c r="B53" s="172" t="s">
        <v>263</v>
      </c>
      <c r="C53" s="200" t="s">
        <v>264</v>
      </c>
      <c r="D53" s="47" t="s">
        <v>265</v>
      </c>
      <c r="E53" s="36">
        <v>44</v>
      </c>
      <c r="F53" s="151">
        <v>9619</v>
      </c>
      <c r="G53" s="100"/>
      <c r="H53" s="222"/>
    </row>
    <row r="54" spans="1:8" ht="19.5" customHeight="1">
      <c r="A54" s="78" t="s">
        <v>369</v>
      </c>
      <c r="B54" s="172" t="s">
        <v>266</v>
      </c>
      <c r="C54" s="200" t="s">
        <v>267</v>
      </c>
      <c r="D54" s="47"/>
      <c r="E54" s="36"/>
      <c r="F54" s="151">
        <v>10175</v>
      </c>
      <c r="G54" s="100"/>
      <c r="H54" s="222"/>
    </row>
    <row r="55" spans="1:8" ht="30" customHeight="1">
      <c r="A55" s="78" t="s">
        <v>399</v>
      </c>
      <c r="B55" s="172" t="s">
        <v>268</v>
      </c>
      <c r="C55" s="202" t="s">
        <v>449</v>
      </c>
      <c r="D55" s="47" t="s">
        <v>269</v>
      </c>
      <c r="E55" s="36"/>
      <c r="F55" s="155">
        <f>SUM(F56:F58)</f>
        <v>6637</v>
      </c>
      <c r="G55" s="100"/>
      <c r="H55" s="222"/>
    </row>
    <row r="56" spans="1:8" ht="30" customHeight="1">
      <c r="A56" s="78" t="s">
        <v>400</v>
      </c>
      <c r="B56" s="172" t="s">
        <v>270</v>
      </c>
      <c r="C56" s="200" t="s">
        <v>271</v>
      </c>
      <c r="D56" s="47" t="s">
        <v>272</v>
      </c>
      <c r="E56" s="36"/>
      <c r="F56" s="151">
        <v>6339</v>
      </c>
      <c r="G56" s="100"/>
      <c r="H56" s="222"/>
    </row>
    <row r="57" spans="1:8" ht="30" customHeight="1">
      <c r="A57" s="78" t="s">
        <v>401</v>
      </c>
      <c r="B57" s="172" t="s">
        <v>273</v>
      </c>
      <c r="C57" s="200" t="s">
        <v>274</v>
      </c>
      <c r="D57" s="55" t="s">
        <v>275</v>
      </c>
      <c r="E57" s="40"/>
      <c r="F57" s="151">
        <v>176</v>
      </c>
      <c r="G57" s="100"/>
      <c r="H57" s="222"/>
    </row>
    <row r="58" spans="1:8" ht="30" customHeight="1">
      <c r="A58" s="78" t="s">
        <v>402</v>
      </c>
      <c r="B58" s="172" t="s">
        <v>276</v>
      </c>
      <c r="C58" s="200" t="s">
        <v>277</v>
      </c>
      <c r="D58" s="47" t="s">
        <v>278</v>
      </c>
      <c r="E58" s="36"/>
      <c r="F58" s="151">
        <v>122</v>
      </c>
      <c r="G58" s="100"/>
      <c r="H58" s="222"/>
    </row>
    <row r="59" spans="1:8" ht="29.25" customHeight="1">
      <c r="A59" s="78" t="s">
        <v>403</v>
      </c>
      <c r="B59" s="172">
        <v>425</v>
      </c>
      <c r="C59" s="179" t="s">
        <v>450</v>
      </c>
      <c r="D59" s="47" t="s">
        <v>53</v>
      </c>
      <c r="E59" s="36"/>
      <c r="F59" s="155">
        <f>SUM(F60:F61)</f>
        <v>-625</v>
      </c>
      <c r="G59" s="100"/>
      <c r="H59" s="222"/>
    </row>
    <row r="60" spans="1:8" ht="25.5">
      <c r="A60" s="78" t="s">
        <v>404</v>
      </c>
      <c r="B60" s="172">
        <v>426</v>
      </c>
      <c r="C60" s="200" t="s">
        <v>2</v>
      </c>
      <c r="D60" s="47" t="s">
        <v>279</v>
      </c>
      <c r="E60" s="36"/>
      <c r="F60" s="151">
        <v>0</v>
      </c>
      <c r="G60" s="100"/>
      <c r="H60" s="222"/>
    </row>
    <row r="61" spans="1:8" ht="18" customHeight="1">
      <c r="A61" s="78" t="s">
        <v>405</v>
      </c>
      <c r="B61" s="172">
        <v>427</v>
      </c>
      <c r="C61" s="200" t="s">
        <v>5</v>
      </c>
      <c r="D61" s="47" t="s">
        <v>279</v>
      </c>
      <c r="E61" s="36"/>
      <c r="F61" s="151">
        <v>-625</v>
      </c>
      <c r="G61" s="100"/>
      <c r="H61" s="222"/>
    </row>
    <row r="62" spans="1:8" ht="38.25">
      <c r="A62" s="78" t="s">
        <v>406</v>
      </c>
      <c r="B62" s="172" t="s">
        <v>280</v>
      </c>
      <c r="C62" s="202" t="s">
        <v>451</v>
      </c>
      <c r="D62" s="47" t="s">
        <v>281</v>
      </c>
      <c r="E62" s="36" t="s">
        <v>152</v>
      </c>
      <c r="F62" s="151">
        <f>SUM(F63:F64)</f>
        <v>-84</v>
      </c>
      <c r="G62" s="100"/>
      <c r="H62" s="222"/>
    </row>
    <row r="63" spans="1:8" ht="38.25">
      <c r="A63" s="78" t="s">
        <v>407</v>
      </c>
      <c r="B63" s="172">
        <v>440</v>
      </c>
      <c r="C63" s="200" t="s">
        <v>282</v>
      </c>
      <c r="D63" s="59" t="s">
        <v>54</v>
      </c>
      <c r="E63" s="60"/>
      <c r="F63" s="151">
        <v>-84</v>
      </c>
      <c r="G63" s="100"/>
      <c r="H63" s="222"/>
    </row>
    <row r="64" spans="1:8" ht="23.25" customHeight="1">
      <c r="A64" s="78" t="s">
        <v>408</v>
      </c>
      <c r="B64" s="172" t="s">
        <v>283</v>
      </c>
      <c r="C64" s="200" t="s">
        <v>284</v>
      </c>
      <c r="D64" s="47"/>
      <c r="E64" s="36"/>
      <c r="F64" s="151">
        <v>0</v>
      </c>
      <c r="G64" s="100"/>
      <c r="H64" s="222"/>
    </row>
    <row r="65" spans="1:8" ht="51">
      <c r="A65" s="78" t="s">
        <v>409</v>
      </c>
      <c r="B65" s="172" t="s">
        <v>285</v>
      </c>
      <c r="C65" s="208" t="s">
        <v>452</v>
      </c>
      <c r="D65" s="47" t="s">
        <v>286</v>
      </c>
      <c r="E65" s="36">
        <v>12</v>
      </c>
      <c r="F65" s="151">
        <f>SUM(F66:F67)</f>
        <v>1026</v>
      </c>
      <c r="G65" s="100"/>
      <c r="H65" s="222"/>
    </row>
    <row r="66" spans="1:8" ht="28.5" customHeight="1">
      <c r="A66" s="78" t="s">
        <v>410</v>
      </c>
      <c r="B66" s="172">
        <v>481</v>
      </c>
      <c r="C66" s="200" t="s">
        <v>453</v>
      </c>
      <c r="D66" s="47" t="s">
        <v>287</v>
      </c>
      <c r="E66" s="36">
        <v>12</v>
      </c>
      <c r="F66" s="151">
        <v>205</v>
      </c>
      <c r="G66" s="100"/>
      <c r="H66" s="222"/>
    </row>
    <row r="67" spans="1:8" ht="25.5">
      <c r="A67" s="78" t="s">
        <v>411</v>
      </c>
      <c r="B67" s="172">
        <v>491</v>
      </c>
      <c r="C67" s="200" t="s">
        <v>454</v>
      </c>
      <c r="D67" s="47" t="s">
        <v>288</v>
      </c>
      <c r="E67" s="36">
        <v>12</v>
      </c>
      <c r="F67" s="151">
        <v>821</v>
      </c>
      <c r="G67" s="100"/>
      <c r="H67" s="222"/>
    </row>
    <row r="68" spans="1:8" ht="51">
      <c r="A68" s="78" t="s">
        <v>412</v>
      </c>
      <c r="B68" s="172" t="s">
        <v>289</v>
      </c>
      <c r="C68" s="208" t="s">
        <v>455</v>
      </c>
      <c r="D68" s="47" t="s">
        <v>290</v>
      </c>
      <c r="E68" s="36">
        <v>16</v>
      </c>
      <c r="F68" s="151">
        <v>0</v>
      </c>
      <c r="G68" s="100"/>
      <c r="H68" s="222"/>
    </row>
    <row r="69" spans="1:8" ht="25.5">
      <c r="A69" s="78" t="s">
        <v>413</v>
      </c>
      <c r="B69" s="172" t="s">
        <v>291</v>
      </c>
      <c r="C69" s="208" t="s">
        <v>456</v>
      </c>
      <c r="D69" s="47" t="s">
        <v>292</v>
      </c>
      <c r="E69" s="36">
        <v>16</v>
      </c>
      <c r="F69" s="155">
        <f>SUM(F70:F74)</f>
        <v>0</v>
      </c>
      <c r="G69" s="100"/>
      <c r="H69" s="222"/>
    </row>
    <row r="70" spans="1:8" ht="25.5">
      <c r="A70" s="78" t="s">
        <v>414</v>
      </c>
      <c r="B70" s="172" t="s">
        <v>293</v>
      </c>
      <c r="C70" s="200" t="s">
        <v>271</v>
      </c>
      <c r="D70" s="47" t="s">
        <v>294</v>
      </c>
      <c r="E70" s="36"/>
      <c r="F70" s="151">
        <v>0</v>
      </c>
      <c r="G70" s="100"/>
      <c r="H70" s="222"/>
    </row>
    <row r="71" spans="1:8" ht="26.25" customHeight="1">
      <c r="A71" s="78" t="s">
        <v>415</v>
      </c>
      <c r="B71" s="172" t="s">
        <v>295</v>
      </c>
      <c r="C71" s="200" t="s">
        <v>274</v>
      </c>
      <c r="D71" s="47" t="s">
        <v>296</v>
      </c>
      <c r="E71" s="36"/>
      <c r="F71" s="151">
        <v>0</v>
      </c>
      <c r="G71" s="100"/>
      <c r="H71" s="222"/>
    </row>
    <row r="72" spans="1:8" ht="26.25" customHeight="1">
      <c r="A72" s="78" t="s">
        <v>416</v>
      </c>
      <c r="B72" s="172" t="s">
        <v>297</v>
      </c>
      <c r="C72" s="200" t="s">
        <v>298</v>
      </c>
      <c r="D72" s="47" t="s">
        <v>299</v>
      </c>
      <c r="E72" s="36"/>
      <c r="F72" s="151">
        <v>0</v>
      </c>
      <c r="G72" s="100"/>
      <c r="H72" s="222"/>
    </row>
    <row r="73" spans="1:8" ht="31.5" customHeight="1">
      <c r="A73" s="78" t="s">
        <v>417</v>
      </c>
      <c r="B73" s="172">
        <v>560</v>
      </c>
      <c r="C73" s="200" t="s">
        <v>277</v>
      </c>
      <c r="D73" s="47" t="s">
        <v>300</v>
      </c>
      <c r="E73" s="36"/>
      <c r="F73" s="151">
        <v>0</v>
      </c>
      <c r="G73" s="100"/>
      <c r="H73" s="222"/>
    </row>
    <row r="74" spans="1:8" ht="22.5" customHeight="1">
      <c r="A74" s="78" t="s">
        <v>418</v>
      </c>
      <c r="B74" s="172">
        <v>570</v>
      </c>
      <c r="C74" s="200" t="s">
        <v>301</v>
      </c>
      <c r="D74" s="47" t="s">
        <v>292</v>
      </c>
      <c r="E74" s="36"/>
      <c r="F74" s="151">
        <v>0</v>
      </c>
      <c r="G74" s="100"/>
      <c r="H74" s="222"/>
    </row>
    <row r="75" spans="1:8" ht="28.15" customHeight="1">
      <c r="A75" s="78" t="s">
        <v>419</v>
      </c>
      <c r="B75" s="172">
        <v>580</v>
      </c>
      <c r="C75" s="208" t="s">
        <v>302</v>
      </c>
      <c r="D75" s="47" t="s">
        <v>303</v>
      </c>
      <c r="E75" s="36"/>
      <c r="F75" s="151">
        <v>0</v>
      </c>
      <c r="G75" s="100"/>
      <c r="H75" s="222"/>
    </row>
    <row r="76" spans="1:8" ht="38.25">
      <c r="A76" s="78" t="s">
        <v>420</v>
      </c>
      <c r="B76" s="172">
        <v>590</v>
      </c>
      <c r="C76" s="208" t="s">
        <v>457</v>
      </c>
      <c r="D76" s="47" t="s">
        <v>55</v>
      </c>
      <c r="E76" s="36"/>
      <c r="F76" s="151">
        <v>0</v>
      </c>
      <c r="G76" s="100"/>
      <c r="H76" s="222"/>
    </row>
    <row r="77" spans="1:8" ht="51">
      <c r="A77" s="78" t="s">
        <v>421</v>
      </c>
      <c r="B77" s="174">
        <v>600</v>
      </c>
      <c r="C77" s="209" t="s">
        <v>304</v>
      </c>
      <c r="D77" s="56" t="s">
        <v>56</v>
      </c>
      <c r="E77" s="53"/>
      <c r="F77" s="151">
        <v>32</v>
      </c>
      <c r="G77" s="100"/>
      <c r="H77" s="222"/>
    </row>
    <row r="78" spans="1:8" ht="25.5">
      <c r="A78" s="78" t="s">
        <v>422</v>
      </c>
      <c r="B78" s="182">
        <v>610</v>
      </c>
      <c r="C78" s="209" t="s">
        <v>305</v>
      </c>
      <c r="D78" s="56" t="s">
        <v>306</v>
      </c>
      <c r="E78" s="53"/>
      <c r="F78" s="155">
        <f>F51-F52-F55+F59-F62-F65-F68-F69-F75+F76+F77</f>
        <v>10731</v>
      </c>
      <c r="G78" s="100"/>
      <c r="H78" s="222"/>
    </row>
    <row r="79" spans="1:8" ht="25.5">
      <c r="A79" s="78" t="s">
        <v>423</v>
      </c>
      <c r="B79" s="210">
        <v>620</v>
      </c>
      <c r="C79" s="209" t="s">
        <v>307</v>
      </c>
      <c r="D79" s="56" t="s">
        <v>308</v>
      </c>
      <c r="E79" s="53"/>
      <c r="F79" s="151">
        <v>1073</v>
      </c>
      <c r="G79" s="100"/>
      <c r="H79" s="222"/>
    </row>
    <row r="80" spans="1:8" ht="25.5">
      <c r="A80" s="78" t="s">
        <v>424</v>
      </c>
      <c r="B80" s="182">
        <v>630</v>
      </c>
      <c r="C80" s="209" t="s">
        <v>309</v>
      </c>
      <c r="D80" s="56" t="s">
        <v>217</v>
      </c>
      <c r="E80" s="52"/>
      <c r="F80" s="160">
        <f>F78-F79</f>
        <v>9658</v>
      </c>
      <c r="G80" s="100"/>
      <c r="H80" s="222"/>
    </row>
    <row r="81" spans="1:8" ht="54.6" customHeight="1">
      <c r="A81" s="78" t="s">
        <v>425</v>
      </c>
      <c r="B81" s="172">
        <v>640</v>
      </c>
      <c r="C81" s="211" t="s">
        <v>310</v>
      </c>
      <c r="D81" s="47" t="s">
        <v>57</v>
      </c>
      <c r="E81" s="36"/>
      <c r="F81" s="155">
        <f>F82+F83</f>
        <v>0</v>
      </c>
      <c r="G81" s="100"/>
      <c r="H81" s="222"/>
    </row>
    <row r="82" spans="1:8" ht="25.5">
      <c r="A82" s="78" t="s">
        <v>426</v>
      </c>
      <c r="B82" s="172">
        <v>650</v>
      </c>
      <c r="C82" s="203" t="s">
        <v>311</v>
      </c>
      <c r="D82" s="47" t="s">
        <v>312</v>
      </c>
      <c r="E82" s="41"/>
      <c r="F82" s="152">
        <v>0</v>
      </c>
      <c r="G82" s="100"/>
      <c r="H82" s="222"/>
    </row>
    <row r="83" spans="1:8" ht="25.5">
      <c r="A83" s="78" t="s">
        <v>427</v>
      </c>
      <c r="B83" s="174">
        <v>660</v>
      </c>
      <c r="C83" s="212" t="s">
        <v>313</v>
      </c>
      <c r="D83" s="55" t="s">
        <v>314</v>
      </c>
      <c r="E83" s="52"/>
      <c r="F83" s="158">
        <v>0</v>
      </c>
      <c r="G83" s="100"/>
      <c r="H83" s="222"/>
    </row>
    <row r="84" spans="1:8" ht="17.25" customHeight="1">
      <c r="A84" s="78" t="s">
        <v>428</v>
      </c>
      <c r="B84" s="182">
        <v>670</v>
      </c>
      <c r="C84" s="209" t="s">
        <v>315</v>
      </c>
      <c r="D84" s="46" t="s">
        <v>316</v>
      </c>
      <c r="E84" s="52"/>
      <c r="F84" s="160">
        <f>F80+F81</f>
        <v>9658</v>
      </c>
      <c r="G84" s="100"/>
      <c r="H84" s="222"/>
    </row>
    <row r="85" spans="1:8" ht="25.5">
      <c r="A85" s="78" t="s">
        <v>429</v>
      </c>
      <c r="B85" s="172">
        <v>680</v>
      </c>
      <c r="C85" s="201" t="s">
        <v>317</v>
      </c>
      <c r="D85" s="54" t="s">
        <v>318</v>
      </c>
      <c r="E85" s="40"/>
      <c r="F85" s="153">
        <v>0</v>
      </c>
      <c r="G85" s="100"/>
      <c r="H85" s="222"/>
    </row>
    <row r="86" spans="1:8" ht="25.5">
      <c r="A86" s="78" t="s">
        <v>430</v>
      </c>
      <c r="B86" s="213">
        <v>690</v>
      </c>
      <c r="C86" s="214" t="s">
        <v>319</v>
      </c>
      <c r="D86" s="49" t="s">
        <v>208</v>
      </c>
      <c r="E86" s="53"/>
      <c r="F86" s="157">
        <f>F84-F85</f>
        <v>9658</v>
      </c>
      <c r="G86" s="100"/>
      <c r="H86" s="222"/>
    </row>
    <row r="87" spans="1:8">
      <c r="B87" s="6"/>
      <c r="C87" s="100"/>
      <c r="D87" s="18"/>
      <c r="E87" s="13"/>
      <c r="F87" s="11"/>
      <c r="G87" s="100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portrait" cellComments="asDisplayed" r:id="rId1"/>
  <headerFooter>
    <oddHeader>&amp;CBG
Приложение III</oddHeader>
    <oddFooter>&amp;C&amp;P</oddFooter>
  </headerFooter>
  <rowBreaks count="1" manualBreakCount="1">
    <brk id="51" max="7" man="1"/>
  </rowBreaks>
  <ignoredErrors>
    <ignoredError sqref="F13 B36:B38 B17 B23:B26 B14:B15 B21 B28 B30:B32 B41:B43 B47 B50:B57 B68:B80 B58 B48 B81:B8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F_01.01</vt:lpstr>
      <vt:lpstr>F_01.02</vt:lpstr>
      <vt:lpstr>F_01.03</vt:lpstr>
      <vt:lpstr>F_02.00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sof0ain</cp:lastModifiedBy>
  <cp:lastPrinted>2017-11-21T13:22:02Z</cp:lastPrinted>
  <dcterms:created xsi:type="dcterms:W3CDTF">2005-12-22T16:09:37Z</dcterms:created>
  <dcterms:modified xsi:type="dcterms:W3CDTF">2020-04-30T08:53:24Z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