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0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<sst xmlns="http://schemas.openxmlformats.org/spreadsheetml/2006/main" count="191" uniqueCount="144">
  <si>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</si>
  <si>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</si>
  <si>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</si>
  <si>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</si>
  <si>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</si>
  <si>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</si>
  <si>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</si>
  <si>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</si>
  <si>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</si>
  <si>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</si>
  <si>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</si>
  <si>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</si>
  <si>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</si>
  <si>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</si>
  <si>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</si>
  <si>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</si>
  <si>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</si>
  <si>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</si>
  <si>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</si>
  <si>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</si>
  <si>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</si>
  <si>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</si>
  <si>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</si>
  <si>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</si>
  <si>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</si>
  <si>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</si>
  <si>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</si>
  <si>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</si>
  <si>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</si>
  <si>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</si>
  <si>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</si>
  <si>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</si>
  <si>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</si>
  <si>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</si>
  <si>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</si>
  <si>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</si>
  <si>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</si>
  <si>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</si>
  <si>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</si>
  <si>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</si>
  <si>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</si>
  <si>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</si>
  <si>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</si>
  <si>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</si>
  <si>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</si>
  <si>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</si>
  <si>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</si>
  <si>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</si>
  <si>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</si>
  <si>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</si>
  <si>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</si>
  <si>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</si>
  <si>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</si>
  <si>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</si>
  <si>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</si>
  <si>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</si>
  <si>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</si>
  <si>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</si>
  <si>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</si>
  <si>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</si>
  <si>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</si>
  <si>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</si>
  <si>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</si>
  <si>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</si>
  <si>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</si>
  <si>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</si>
  <si>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</si>
  <si>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</si>
  <si>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</si>
  <si>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</si>
  <si>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</si>
  <si>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</si>
  <si>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</si>
  <si>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</si>
  <si>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</si>
  <si>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</si>
  <si>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</si>
  <si>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</si>
  <si>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</si>
  <si>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</si>
  <si>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</si>
  <si>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</si>
  <si>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</si>
  <si>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</si>
  <si>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</si>
  <si>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</si>
  <si>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</si>
  <si>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</si>
  <si>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</si>
  <si>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</si>
  <si>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</si>
  <si>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</si>
  <si>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</si>
  <si>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</si>
  <si>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</si>
  <si>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</si>
  <si>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</si>
  <si>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</si>
  <si>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</si>
  <si>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</si>
  <si>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</si>
  <si>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</si>
  <si>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</si>
  <si>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</si>
  <si>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</si>
  <si>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</si>
  <si>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</si>
  <si>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</si>
  <si>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</si>
  <si>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</si>
  <si>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</si>
  <si>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</si>
  <si>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</si>
  <si>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</si>
  <si>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</si>
  <si>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</si>
  <si>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</si>
  <si>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</si>
  <si>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</si>
  <si>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</si>
  <si>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</si>
  <si>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</si>
  <si>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</si>
  <si>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</si>
  <si>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</si>
  <si>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</si>
  <si>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</si>
  <si>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</si>
  <si>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</si>
  <si>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</si>
  <si>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</si>
  <si>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</si>
  <si>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</si>
  <si>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</si>
  <si>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</si>
  <si>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</si>
  <si>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 31.09.2020г.</t>
  </si>
  <si>
    <t>31.12.2022</t>
  </si>
  <si>
    <t xml:space="preserve">Изп. Директор: </t>
  </si>
  <si>
    <t xml:space="preserve">  ЗА ЧЕТВЪРТОТО  ТРИМЕСЕЧИЕ  НА  2023 ГОДИНА       НЕКОНСОЛИДИРАН</t>
  </si>
  <si>
    <t xml:space="preserve">  ЗА  ЧЕТВЪРТОТО  ТРИМЕСЕЧИЕ  НА  2023 ГОДИНА       НЕКОНСОЛИДИРАН</t>
  </si>
  <si>
    <t xml:space="preserve">  ЗА   ЧЕТВЪРТОТО  ТРИМЕСЕЧИЕ  НА  2023 ГОДИНА       НЕКОНСОЛИДИРАН</t>
  </si>
  <si>
    <t>Салдо на 01.01.2023</t>
  </si>
  <si>
    <t>31.12.2023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</si>
</sst>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/>
    </xf>
    <xf numFmtId="177" fontId="10" fillId="0" borderId="11" xfId="0" applyNumberFormat="1" applyFont="1" applyBorder="1" applyAlignment="1">
      <alignment horizontal="center"/>
    </xf>
    <xf numFmtId="177" fontId="5" fillId="34" borderId="11" xfId="54" applyNumberFormat="1" applyFont="1" applyFill="1" applyBorder="1" applyAlignment="1">
      <alignment horizontal="center" vertical="center"/>
    </xf>
    <xf numFmtId="177" fontId="10" fillId="35" borderId="11" xfId="0" applyNumberFormat="1" applyFont="1" applyFill="1" applyBorder="1" applyAlignment="1">
      <alignment horizontal="center"/>
    </xf>
    <xf numFmtId="177" fontId="10" fillId="34" borderId="11" xfId="0" applyNumberFormat="1" applyFont="1" applyFill="1" applyBorder="1" applyAlignment="1">
      <alignment horizontal="center"/>
    </xf>
    <xf numFmtId="0" fontId="64" fillId="0" borderId="11" xfId="35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82" t="s">
        <v>133</v>
      </c>
      <c r="B2" s="183"/>
      <c r="C2" s="183"/>
      <c r="D2" s="183"/>
    </row>
    <row r="3" spans="1:2" ht="15.75" customHeight="1">
      <c r="A3" s="169" t="s">
        <v>139</v>
      </c>
      <c r="B3" s="25"/>
    </row>
    <row r="4" spans="1:2" ht="15.75" customHeight="1">
      <c r="A4" s="169"/>
      <c r="B4" s="25"/>
    </row>
    <row r="5" spans="1:2" ht="15.75" customHeight="1">
      <c r="A5" s="169"/>
      <c r="B5" s="25"/>
    </row>
    <row r="6" spans="1:7" ht="15.75" customHeight="1">
      <c r="A6" s="151"/>
      <c r="B6" s="151"/>
      <c r="C6" s="119">
        <v>45291</v>
      </c>
      <c r="D6" s="119">
        <v>44926</v>
      </c>
      <c r="E6" s="28"/>
      <c r="F6" s="28"/>
      <c r="G6" s="28"/>
    </row>
    <row r="7" spans="1:7" ht="15.75" customHeight="1">
      <c r="A7" s="153" t="s">
        <v>95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1" t="s">
        <v>78</v>
      </c>
      <c r="B8" s="174">
        <v>14</v>
      </c>
      <c r="C8" s="175">
        <v>0</v>
      </c>
      <c r="D8" s="175">
        <v>0</v>
      </c>
    </row>
    <row r="9" spans="1:4" ht="12.75">
      <c r="A9" s="151" t="s">
        <v>79</v>
      </c>
      <c r="B9" s="153">
        <v>15</v>
      </c>
      <c r="C9" s="175">
        <v>2</v>
      </c>
      <c r="D9" s="175">
        <v>2</v>
      </c>
    </row>
    <row r="10" spans="1:4" s="32" customFormat="1" ht="15.75" customHeight="1">
      <c r="A10" s="104" t="s">
        <v>82</v>
      </c>
      <c r="B10" s="155" t="s">
        <v>28</v>
      </c>
      <c r="C10" s="176">
        <f>C8+C9</f>
        <v>2</v>
      </c>
      <c r="D10" s="176">
        <v>2</v>
      </c>
    </row>
    <row r="11" spans="1:5" s="32" customFormat="1" ht="15">
      <c r="A11" s="108" t="s">
        <v>80</v>
      </c>
      <c r="B11" s="106">
        <v>16</v>
      </c>
      <c r="C11" s="177">
        <v>0</v>
      </c>
      <c r="D11" s="177">
        <v>0</v>
      </c>
      <c r="E11" s="31"/>
    </row>
    <row r="12" spans="1:5" s="32" customFormat="1" ht="15">
      <c r="A12" s="108" t="s">
        <v>1</v>
      </c>
      <c r="B12" s="106">
        <v>17</v>
      </c>
      <c r="C12" s="177">
        <v>3</v>
      </c>
      <c r="D12" s="177">
        <v>16</v>
      </c>
      <c r="E12" s="31"/>
    </row>
    <row r="13" spans="1:5" s="32" customFormat="1" ht="15">
      <c r="A13" s="108" t="s">
        <v>2</v>
      </c>
      <c r="B13" s="106">
        <v>18</v>
      </c>
      <c r="C13" s="177">
        <v>0</v>
      </c>
      <c r="D13" s="177">
        <v>0</v>
      </c>
      <c r="E13" s="31"/>
    </row>
    <row r="14" spans="1:5" s="32" customFormat="1" ht="15">
      <c r="A14" s="108" t="s">
        <v>18</v>
      </c>
      <c r="B14" s="106">
        <v>18</v>
      </c>
      <c r="C14" s="177">
        <v>1</v>
      </c>
      <c r="D14" s="177">
        <v>1</v>
      </c>
      <c r="E14" s="31"/>
    </row>
    <row r="15" spans="1:5" s="32" customFormat="1" ht="15">
      <c r="A15" s="108" t="s">
        <v>3</v>
      </c>
      <c r="B15" s="106">
        <v>20</v>
      </c>
      <c r="C15" s="177">
        <v>0</v>
      </c>
      <c r="D15" s="177">
        <v>0</v>
      </c>
      <c r="E15" s="31"/>
    </row>
    <row r="16" spans="1:5" s="32" customFormat="1" ht="15" hidden="1">
      <c r="A16" s="115" t="s">
        <v>81</v>
      </c>
      <c r="B16" s="106">
        <v>21</v>
      </c>
      <c r="C16" s="177">
        <v>0</v>
      </c>
      <c r="D16" s="177">
        <v>0</v>
      </c>
      <c r="E16" s="31"/>
    </row>
    <row r="17" spans="1:5" s="32" customFormat="1" ht="30.75" customHeight="1" hidden="1">
      <c r="A17" s="108" t="s">
        <v>83</v>
      </c>
      <c r="B17" s="106">
        <v>22</v>
      </c>
      <c r="C17" s="177">
        <v>0</v>
      </c>
      <c r="D17" s="177">
        <v>0</v>
      </c>
      <c r="E17" s="31"/>
    </row>
    <row r="18" spans="1:5" s="32" customFormat="1" ht="15" hidden="1">
      <c r="A18" s="159" t="s">
        <v>84</v>
      </c>
      <c r="B18" s="106">
        <v>23</v>
      </c>
      <c r="C18" s="178">
        <v>0</v>
      </c>
      <c r="D18" s="178">
        <v>0</v>
      </c>
      <c r="E18" s="37"/>
    </row>
    <row r="19" spans="1:5" s="32" customFormat="1" ht="18" customHeight="1">
      <c r="A19" s="112" t="s">
        <v>85</v>
      </c>
      <c r="B19" s="106"/>
      <c r="C19" s="179">
        <f>C11+C12+C13+C14+C15+C16+C17</f>
        <v>4</v>
      </c>
      <c r="D19" s="179">
        <v>17</v>
      </c>
      <c r="E19" s="36"/>
    </row>
    <row r="20" spans="1:5" s="32" customFormat="1" ht="15">
      <c r="A20" s="104" t="s">
        <v>86</v>
      </c>
      <c r="B20" s="106"/>
      <c r="C20" s="179">
        <f>C10-C19</f>
        <v>-2</v>
      </c>
      <c r="D20" s="179">
        <v>-15</v>
      </c>
      <c r="E20" s="36"/>
    </row>
    <row r="21" spans="1:5" s="32" customFormat="1" ht="15">
      <c r="A21" s="115" t="s">
        <v>87</v>
      </c>
      <c r="B21" s="105">
        <v>24</v>
      </c>
      <c r="C21" s="177"/>
      <c r="D21" s="177"/>
      <c r="E21" s="31"/>
    </row>
    <row r="22" spans="1:5" s="32" customFormat="1" ht="17.25" customHeight="1" hidden="1">
      <c r="A22" s="115" t="s">
        <v>88</v>
      </c>
      <c r="B22" s="105">
        <v>25</v>
      </c>
      <c r="C22" s="177">
        <v>0</v>
      </c>
      <c r="D22" s="177">
        <v>0</v>
      </c>
      <c r="E22" s="31"/>
    </row>
    <row r="23" spans="1:5" s="32" customFormat="1" ht="28.5" customHeight="1">
      <c r="A23" s="162" t="s">
        <v>89</v>
      </c>
      <c r="B23" s="105"/>
      <c r="C23" s="179">
        <f>C20+C21+C22</f>
        <v>-2</v>
      </c>
      <c r="D23" s="179">
        <v>-15</v>
      </c>
      <c r="E23" s="31"/>
    </row>
    <row r="24" spans="1:5" s="32" customFormat="1" ht="20.25" customHeight="1">
      <c r="A24" s="115" t="s">
        <v>96</v>
      </c>
      <c r="B24" s="105">
        <v>26</v>
      </c>
      <c r="C24" s="180">
        <v>0</v>
      </c>
      <c r="D24" s="180">
        <v>0</v>
      </c>
      <c r="E24" s="31"/>
    </row>
    <row r="25" spans="1:5" s="32" customFormat="1" ht="15">
      <c r="A25" s="163" t="s">
        <v>90</v>
      </c>
      <c r="B25" s="105"/>
      <c r="C25" s="179">
        <f>C23-C24</f>
        <v>-2</v>
      </c>
      <c r="D25" s="179">
        <v>-15</v>
      </c>
      <c r="E25" s="31"/>
    </row>
    <row r="26" spans="1:5" s="32" customFormat="1" ht="15" hidden="1">
      <c r="A26" s="104" t="s">
        <v>91</v>
      </c>
      <c r="B26" s="106" t="s">
        <v>28</v>
      </c>
      <c r="C26" s="156"/>
      <c r="D26" s="156"/>
      <c r="E26" s="34"/>
    </row>
    <row r="27" spans="1:5" s="32" customFormat="1" ht="17.25" customHeight="1" hidden="1">
      <c r="A27" s="108" t="s">
        <v>92</v>
      </c>
      <c r="B27" s="106">
        <v>27</v>
      </c>
      <c r="C27" s="154">
        <v>0</v>
      </c>
      <c r="D27" s="154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6"/>
      <c r="D28" s="156"/>
      <c r="E28" s="36"/>
    </row>
    <row r="29" spans="1:5" s="32" customFormat="1" ht="17.25" customHeight="1" hidden="1">
      <c r="A29" s="104" t="s">
        <v>93</v>
      </c>
      <c r="B29" s="106"/>
      <c r="C29" s="154">
        <v>0</v>
      </c>
      <c r="D29" s="157">
        <v>0</v>
      </c>
      <c r="E29" s="36"/>
    </row>
    <row r="30" spans="1:5" s="32" customFormat="1" ht="15" hidden="1">
      <c r="A30" s="158" t="s">
        <v>94</v>
      </c>
      <c r="B30" s="106"/>
      <c r="C30" s="164"/>
      <c r="D30" s="164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55</v>
      </c>
    </row>
    <row r="37" ht="14.25">
      <c r="A37" s="46"/>
    </row>
    <row r="38" ht="14.25">
      <c r="A38" s="44" t="s">
        <v>17</v>
      </c>
    </row>
    <row r="39" ht="14.25">
      <c r="A39" s="46" t="s">
        <v>135</v>
      </c>
    </row>
    <row r="41" ht="18.75">
      <c r="A41" s="92">
        <v>45303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4" t="str">
        <f>'отчет доход'!A1:D1</f>
        <v>"БЪЛГАРСКА ЗАХАР" АД</v>
      </c>
      <c r="B1" s="185"/>
      <c r="C1" s="185"/>
      <c r="D1" s="49"/>
      <c r="E1" s="3"/>
      <c r="F1" s="53"/>
    </row>
    <row r="2" spans="1:5" s="6" customFormat="1" ht="18" customHeight="1">
      <c r="A2" s="186" t="s">
        <v>125</v>
      </c>
      <c r="B2" s="187"/>
      <c r="C2" s="187"/>
      <c r="D2" s="49"/>
      <c r="E2" s="5"/>
    </row>
    <row r="3" spans="1:5" s="6" customFormat="1" ht="18" customHeight="1">
      <c r="A3" s="169" t="s">
        <v>140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45291</v>
      </c>
      <c r="C5" s="119">
        <v>44926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105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1</v>
      </c>
      <c r="C9" s="121">
        <v>1</v>
      </c>
      <c r="D9" s="11"/>
      <c r="E9" s="5"/>
      <c r="F9" s="11"/>
      <c r="G9" s="12">
        <f>+C9+F9</f>
        <v>1</v>
      </c>
    </row>
    <row r="10" spans="1:10" ht="13.5" customHeight="1">
      <c r="A10" s="122" t="s">
        <v>8</v>
      </c>
      <c r="B10" s="121">
        <v>-1</v>
      </c>
      <c r="C10" s="121">
        <v>-1</v>
      </c>
      <c r="D10" s="11"/>
      <c r="E10" s="5"/>
      <c r="F10" s="11"/>
      <c r="G10" s="12">
        <f>+C10+F10</f>
        <v>-1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97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98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99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100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101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102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103</v>
      </c>
      <c r="B18" s="121"/>
      <c r="C18" s="121"/>
      <c r="D18" s="11"/>
      <c r="F18" s="11"/>
      <c r="G18" s="12"/>
    </row>
    <row r="19" spans="1:7" ht="13.5" customHeight="1">
      <c r="A19" s="122" t="s">
        <v>104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106</v>
      </c>
      <c r="B20" s="123">
        <f>SUM(B9:B19)</f>
        <v>0</v>
      </c>
      <c r="C20" s="123"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0" t="s">
        <v>107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108</v>
      </c>
      <c r="B22" s="121"/>
      <c r="C22" s="121"/>
      <c r="D22" s="11"/>
      <c r="F22" s="11"/>
      <c r="G22" s="12"/>
    </row>
    <row r="23" spans="1:8" ht="15" hidden="1">
      <c r="A23" s="124" t="s">
        <v>109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110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111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112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113</v>
      </c>
      <c r="B28" s="121"/>
      <c r="C28" s="121"/>
      <c r="E28" s="5"/>
      <c r="F28" s="11"/>
      <c r="G28" s="12"/>
    </row>
    <row r="29" spans="1:7" ht="13.5" customHeight="1" hidden="1">
      <c r="A29" s="122" t="s">
        <v>114</v>
      </c>
      <c r="B29" s="121"/>
      <c r="C29" s="121"/>
      <c r="E29" s="5"/>
      <c r="F29" s="11"/>
      <c r="G29" s="12"/>
    </row>
    <row r="30" spans="1:7" ht="13.5" customHeight="1" hidden="1">
      <c r="A30" s="122" t="s">
        <v>115</v>
      </c>
      <c r="B30" s="121"/>
      <c r="C30" s="121"/>
      <c r="E30" s="5"/>
      <c r="F30" s="11"/>
      <c r="G30" s="12"/>
    </row>
    <row r="31" spans="1:4" ht="13.5" customHeight="1">
      <c r="A31" s="120" t="s">
        <v>116</v>
      </c>
      <c r="B31" s="123">
        <f>SUM(B22:B30)</f>
        <v>0</v>
      </c>
      <c r="C31" s="123">
        <v>0</v>
      </c>
      <c r="D31" s="15"/>
    </row>
    <row r="32" spans="1:3" ht="13.5" customHeight="1">
      <c r="A32" s="125" t="s">
        <v>117</v>
      </c>
      <c r="B32" s="121">
        <v>0</v>
      </c>
      <c r="C32" s="121"/>
    </row>
    <row r="33" spans="1:5" s="14" customFormat="1" ht="14.25">
      <c r="A33" s="165" t="s">
        <v>118</v>
      </c>
      <c r="B33" s="166">
        <v>0</v>
      </c>
      <c r="C33" s="166">
        <v>0</v>
      </c>
      <c r="D33" s="57"/>
      <c r="E33" s="5"/>
    </row>
    <row r="34" spans="1:3" ht="13.5" customHeight="1">
      <c r="A34" s="125" t="s">
        <v>119</v>
      </c>
      <c r="B34" s="121"/>
      <c r="C34" s="121"/>
    </row>
    <row r="35" spans="1:3" ht="13.5" customHeight="1">
      <c r="A35" s="125" t="s">
        <v>120</v>
      </c>
      <c r="B35" s="121"/>
      <c r="C35" s="121"/>
    </row>
    <row r="36" spans="1:3" ht="20.25" customHeight="1">
      <c r="A36" s="120" t="s">
        <v>121</v>
      </c>
      <c r="B36" s="167">
        <f>B32+B33+B34+B35</f>
        <v>0</v>
      </c>
      <c r="C36" s="167">
        <v>0</v>
      </c>
    </row>
    <row r="37" spans="1:3" ht="13.5" customHeight="1">
      <c r="A37" s="168" t="s">
        <v>122</v>
      </c>
      <c r="B37" s="167">
        <f>B20+B31+B36</f>
        <v>0</v>
      </c>
      <c r="C37" s="167">
        <v>0</v>
      </c>
    </row>
    <row r="38" spans="1:3" ht="13.5" customHeight="1">
      <c r="A38" s="120" t="s">
        <v>123</v>
      </c>
      <c r="B38" s="121">
        <v>7</v>
      </c>
      <c r="C38" s="121">
        <v>7</v>
      </c>
    </row>
    <row r="39" spans="1:3" ht="13.5" customHeight="1">
      <c r="A39" s="120" t="s">
        <v>124</v>
      </c>
      <c r="B39" s="121">
        <f>B37+B38</f>
        <v>7</v>
      </c>
      <c r="C39" s="121"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8"/>
      <c r="C43" s="188"/>
    </row>
    <row r="44" spans="1:3" ht="13.5" customHeight="1">
      <c r="A44" s="46" t="s">
        <v>56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135</v>
      </c>
      <c r="B48" s="65"/>
      <c r="C48" s="65"/>
    </row>
    <row r="49" ht="13.5" customHeight="1">
      <c r="A49" s="46"/>
    </row>
    <row r="50" ht="13.5" customHeight="1">
      <c r="A50" s="92">
        <v>45303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91" t="s">
        <v>54</v>
      </c>
      <c r="B1" s="192"/>
      <c r="C1" s="192"/>
      <c r="D1" s="192"/>
      <c r="E1" s="19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6" t="s">
        <v>134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6.5" customHeight="1">
      <c r="A3" s="196" t="s">
        <v>141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3" ht="38.25" customHeight="1">
      <c r="A4" s="193"/>
      <c r="B4" s="189" t="s">
        <v>20</v>
      </c>
      <c r="C4" s="126"/>
      <c r="D4" s="189" t="s">
        <v>6</v>
      </c>
      <c r="E4" s="189" t="s">
        <v>10</v>
      </c>
      <c r="F4" s="126"/>
      <c r="G4" s="189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9" t="s">
        <v>21</v>
      </c>
      <c r="O4" s="189"/>
      <c r="P4" s="126"/>
      <c r="Q4" s="189" t="s">
        <v>27</v>
      </c>
      <c r="R4" s="189" t="s">
        <v>14</v>
      </c>
      <c r="S4" s="126"/>
      <c r="T4" s="189" t="s">
        <v>22</v>
      </c>
      <c r="V4"/>
      <c r="W4"/>
    </row>
    <row r="5" spans="1:23" s="19" customFormat="1" ht="15">
      <c r="A5" s="194"/>
      <c r="B5" s="190"/>
      <c r="C5" s="127"/>
      <c r="D5" s="190"/>
      <c r="E5" s="190"/>
      <c r="F5" s="127"/>
      <c r="G5" s="190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90"/>
      <c r="O5" s="190"/>
      <c r="P5" s="127"/>
      <c r="Q5" s="190"/>
      <c r="R5" s="190"/>
      <c r="S5" s="127"/>
      <c r="T5" s="190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132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126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127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128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129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130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142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-8848</v>
      </c>
      <c r="R39" s="95" t="e">
        <f>SUM(R32,#REF!,#REF!,#REF!,#REF!,#REF!,#REF!,#REF!,#REF!)</f>
        <v>#REF!</v>
      </c>
      <c r="S39" s="96"/>
      <c r="T39" s="95">
        <f>B39+D39+G39+N39+Q39</f>
        <v>-1546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126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127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128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129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-8943</v>
      </c>
      <c r="R43" s="95" t="e">
        <f>SUM(#REF!,R40)</f>
        <v>#REF!</v>
      </c>
      <c r="S43" s="96"/>
      <c r="T43" s="137">
        <f>B43+D43+G43+N43+O43+Q43</f>
        <v>-1641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130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181" t="s">
        <v>136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-8943</v>
      </c>
      <c r="R50" s="95" t="e">
        <f>SUM(R43,#REF!,#REF!,#REF!,#REF!,#REF!,#REF!,#REF!,#REF!)</f>
        <v>#REF!</v>
      </c>
      <c r="S50" s="96"/>
      <c r="T50" s="95">
        <f>SUM(T43:T49)</f>
        <v>-1641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138</v>
      </c>
      <c r="R54" s="22"/>
      <c r="S54" s="22"/>
      <c r="U54"/>
    </row>
    <row r="55" spans="1:21" ht="15">
      <c r="A55" s="46" t="s">
        <v>57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135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45303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SheetLayoutView="100" zoomScalePageLayoutView="0" workbookViewId="0" topLeftCell="A11">
      <selection activeCell="C27" sqref="C27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91" t="s">
        <v>53</v>
      </c>
      <c r="B1" s="192"/>
      <c r="C1" s="192"/>
      <c r="D1" s="192"/>
      <c r="U1" s="22"/>
      <c r="V1" s="22"/>
      <c r="X1" s="78"/>
      <c r="Y1" s="18"/>
    </row>
    <row r="2" spans="1:25" ht="18" customHeight="1">
      <c r="A2" s="27" t="s">
        <v>76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69" t="s">
        <v>140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0"/>
      <c r="B5" s="163" t="s">
        <v>0</v>
      </c>
      <c r="C5" s="171" t="s">
        <v>143</v>
      </c>
      <c r="D5" s="171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77</v>
      </c>
      <c r="D6" s="99" t="s">
        <v>77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61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58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59" t="s">
        <v>59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60</v>
      </c>
      <c r="B11" s="102"/>
      <c r="C11" s="109">
        <f>C9+C10</f>
        <v>877</v>
      </c>
      <c r="D11" s="109"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59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62</v>
      </c>
      <c r="B13" s="105">
        <v>4</v>
      </c>
      <c r="C13" s="110">
        <v>17</v>
      </c>
      <c r="D13" s="110">
        <v>8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0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63</v>
      </c>
      <c r="B15" s="102"/>
      <c r="C15" s="109">
        <f>C12+C13+C14</f>
        <v>24</v>
      </c>
      <c r="D15" s="109">
        <v>15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64</v>
      </c>
      <c r="B16" s="102"/>
      <c r="C16" s="109">
        <f>C11+C15</f>
        <v>901</v>
      </c>
      <c r="D16" s="109">
        <v>892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65</v>
      </c>
      <c r="B17" s="105"/>
      <c r="C17" s="172"/>
      <c r="D17" s="1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8" t="s">
        <v>66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3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67</v>
      </c>
      <c r="B21" s="105"/>
      <c r="C21" s="103">
        <v>-8918</v>
      </c>
      <c r="D21" s="103">
        <v>-8541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68</v>
      </c>
      <c r="B22" s="105"/>
      <c r="C22" s="103">
        <v>-25</v>
      </c>
      <c r="D22" s="103">
        <v>-15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69</v>
      </c>
      <c r="B23" s="102"/>
      <c r="C23" s="109">
        <f>C19+C20+C21+C22</f>
        <v>-1641</v>
      </c>
      <c r="D23" s="109">
        <v>-1254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70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71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2363</v>
      </c>
      <c r="D26" s="114">
        <v>1997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72</v>
      </c>
      <c r="B28" s="105">
        <v>9</v>
      </c>
      <c r="C28" s="114">
        <v>179</v>
      </c>
      <c r="D28" s="114">
        <v>148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73</v>
      </c>
      <c r="B29" s="105" t="s">
        <v>28</v>
      </c>
      <c r="C29" s="109">
        <f>SUM(C26:C28)</f>
        <v>2542</v>
      </c>
      <c r="D29" s="109">
        <v>2146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74</v>
      </c>
      <c r="B30" s="105"/>
      <c r="C30" s="109">
        <f>C29</f>
        <v>2542</v>
      </c>
      <c r="D30" s="109">
        <v>2146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75</v>
      </c>
      <c r="B31" s="105"/>
      <c r="C31" s="117">
        <f>C23+C30</f>
        <v>901</v>
      </c>
      <c r="D31" s="117">
        <v>892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45303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55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135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2023-01-12T12:02:27Z</cp:lastPrinted>
  <dcterms:created xsi:type="dcterms:W3CDTF">2003-02-07T14:36:34Z</dcterms:created>
  <dcterms:modified xsi:type="dcterms:W3CDTF">2024-01-10T09:11:14Z</dcterms:modified>
  <cp:category/>
  <cp:version/>
  <cp:contentType/>
  <cp:contentStatus/>
</cp:coreProperties>
</file>