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5480" windowHeight="5595" tabRatio="917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'1-Баланс'!$A$1:$I$109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<sst xmlns="http://schemas.openxmlformats.org/spreadsheetml/2006/main" count="4314" uniqueCount="1002">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</sst>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: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44481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44378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892</v>
      </c>
      <c r="D6" s="674">
        <f aca="true" t="shared" si="0" ref="D6:D15">C6-E6</f>
        <v>0</v>
      </c>
      <c r="E6" s="673">
        <f>'1-Баланс'!G95</f>
        <v>892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-1254</v>
      </c>
      <c r="D7" s="674">
        <f t="shared" si="0"/>
        <v>-1972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-15</v>
      </c>
      <c r="D8" s="674">
        <f t="shared" si="0"/>
        <v>0</v>
      </c>
      <c r="E8" s="673">
        <f>ABS('2-Отчет за доходите'!C44)-ABS('2-Отчет за доходите'!G44)</f>
        <v>-15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-1254</v>
      </c>
      <c r="D11" s="674">
        <f t="shared" si="0"/>
        <v>0</v>
      </c>
      <c r="E11" s="673">
        <f>'4-Отчет за собствения капитал'!L34</f>
        <v>-1254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0.011961722488038277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-0.006989748369058714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-0.016816143497757848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0.0625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0.03631961259079903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0.03631961259079903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0.01694915254237288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0.01694915254237288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0.0011210762331838565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3.617954070981211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-1.711323763955343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2.405829596412556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892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-8541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2263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-8556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-1254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19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1733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1733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265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116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148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148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413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413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-54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-54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-10738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-10753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-10753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-54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-54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-1239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-1254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-1254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1714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1714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281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148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148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2146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2146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1714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1714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247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148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2109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2109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34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4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17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13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-135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148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37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58">
      <selection activeCell="E79" sqref="E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-8541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2263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-8556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-1254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1714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19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1733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1733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265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116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148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0</v>
      </c>
      <c r="E69" s="201" t="s">
        <v>79</v>
      </c>
      <c r="F69" s="93" t="s">
        <v>216</v>
      </c>
      <c r="G69" s="197">
        <v>148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413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413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892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892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44481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16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16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44481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998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44481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999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-54</v>
      </c>
      <c r="K14" s="168">
        <f t="shared" si="0"/>
        <v>0</v>
      </c>
      <c r="L14" s="650">
        <f aca="true" t="shared" si="1" ref="L14:L34">SUM(C14:K14)</f>
        <v>-54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>
        <v>-54</v>
      </c>
      <c r="K15" s="316"/>
      <c r="L15" s="584">
        <f t="shared" si="1"/>
        <v>-54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-10738</v>
      </c>
      <c r="K17" s="653">
        <f t="shared" si="2"/>
        <v>0</v>
      </c>
      <c r="L17" s="584">
        <f t="shared" si="1"/>
        <v>-1239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</v>
      </c>
      <c r="K18" s="585"/>
      <c r="L18" s="584">
        <f t="shared" si="1"/>
        <v>-15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-10753</v>
      </c>
      <c r="K31" s="653">
        <f t="shared" si="6"/>
        <v>0</v>
      </c>
      <c r="L31" s="584">
        <f t="shared" si="1"/>
        <v>-1254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-10753</v>
      </c>
      <c r="K34" s="587">
        <f t="shared" si="7"/>
        <v>0</v>
      </c>
      <c r="L34" s="651">
        <f t="shared" si="1"/>
        <v>-1254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44481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998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I9:I10"/>
    <mergeCell ref="J9:J10"/>
    <mergeCell ref="K8:K10"/>
    <mergeCell ref="A8:A10"/>
    <mergeCell ref="B8:B10"/>
    <mergeCell ref="C8:C10"/>
    <mergeCell ref="B46:E46"/>
    <mergeCell ref="B47:E47"/>
    <mergeCell ref="B43:E43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44481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998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44481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998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82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1</v>
      </c>
      <c r="E30" s="369">
        <f t="shared" si="0"/>
        <v>2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6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</v>
      </c>
      <c r="D46" s="444">
        <f>D45+D23+D21+D11</f>
        <v>6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1714</v>
      </c>
      <c r="D82" s="138">
        <f>SUM(D83:D86)</f>
        <v>1714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1714</v>
      </c>
      <c r="D83" s="197">
        <v>1714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281</v>
      </c>
      <c r="D87" s="134">
        <f>SUM(D88:D92)+D96</f>
        <v>247</v>
      </c>
      <c r="E87" s="134">
        <f>SUM(E88:E92)+E96</f>
        <v>34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</v>
      </c>
      <c r="D88" s="197">
        <v>15</v>
      </c>
      <c r="E88" s="136">
        <f t="shared" si="1"/>
        <v>4</v>
      </c>
      <c r="F88" s="196"/>
    </row>
    <row r="89" spans="1:6" ht="15.75">
      <c r="A89" s="370" t="s">
        <v>721</v>
      </c>
      <c r="B89" s="135" t="s">
        <v>722</v>
      </c>
      <c r="C89" s="197">
        <v>114</v>
      </c>
      <c r="D89" s="197">
        <v>97</v>
      </c>
      <c r="E89" s="136">
        <f t="shared" si="1"/>
        <v>17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148</v>
      </c>
      <c r="D92" s="138">
        <f>SUM(D93:D95)</f>
        <v>135</v>
      </c>
      <c r="E92" s="138">
        <f>SUM(E93:E95)</f>
        <v>13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135</v>
      </c>
      <c r="E93" s="136">
        <f t="shared" si="1"/>
        <v>-135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148</v>
      </c>
      <c r="D95" s="197">
        <v>0</v>
      </c>
      <c r="E95" s="136">
        <f t="shared" si="1"/>
        <v>148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>
        <v>148</v>
      </c>
      <c r="E97" s="136">
        <f t="shared" si="1"/>
        <v>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2146</v>
      </c>
      <c r="D98" s="433">
        <f>D87+D82+D77+D73+D97</f>
        <v>2109</v>
      </c>
      <c r="E98" s="433">
        <f>E87+E82+E77+E73+E97</f>
        <v>37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2146</v>
      </c>
      <c r="D99" s="427">
        <f>D98+D70+D68</f>
        <v>2109</v>
      </c>
      <c r="E99" s="427">
        <f>E98+E70+E68</f>
        <v>37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44481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998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44481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1000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2020-07-10T11:04:09Z</cp:lastPrinted>
  <dcterms:created xsi:type="dcterms:W3CDTF">2006-09-16T00:00:00Z</dcterms:created>
  <dcterms:modified xsi:type="dcterms:W3CDTF">2021-10-14T10:40:54Z</dcterms:modified>
  <cp:category/>
  <cp:version/>
  <cp:contentType/>
  <cp:contentStatus/>
</cp:coreProperties>
</file>