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856" activeTab="7"/>
  </bookViews>
  <sheets>
    <sheet name="БАЛАНС хил. лв." sheetId="1" r:id="rId1"/>
    <sheet name="ОПР хил. лв." sheetId="2" r:id="rId2"/>
    <sheet name="ПП хил. лв." sheetId="3" r:id="rId3"/>
    <sheet name=" СК хил. лв.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БАЛАНС лв." sheetId="9" r:id="rId9"/>
    <sheet name="ОПР лв." sheetId="10" r:id="rId10"/>
    <sheet name="ПП лв." sheetId="11" r:id="rId11"/>
  </sheets>
  <externalReferences>
    <externalReference r:id="rId14"/>
    <externalReference r:id="rId15"/>
    <externalReference r:id="rId16"/>
  </externalReferences>
  <definedNames>
    <definedName name="authorName">'[3]Начална'!$AA$3</definedName>
    <definedName name="endDate">#REF!</definedName>
    <definedName name="pdeBulstat">#REF!</definedName>
    <definedName name="pdeName">#REF!</definedName>
    <definedName name="pdeReportingDate">'[3]Начална'!$AA$2</definedName>
  </definedNames>
  <calcPr fullCalcOnLoad="1"/>
</workbook>
</file>

<file path=xl/sharedStrings.xml><?xml version="1.0" encoding="utf-8"?>
<sst xmlns="http://schemas.openxmlformats.org/spreadsheetml/2006/main" count="1585" uniqueCount="891">
  <si>
    <t xml:space="preserve"> СЧЕТОВОДЕН  БАЛАНС </t>
  </si>
  <si>
    <t xml:space="preserve">Вид на отчета: неконсолидиран </t>
  </si>
  <si>
    <t>( в хил. лв.)</t>
  </si>
  <si>
    <t>АКТИВИ</t>
  </si>
  <si>
    <t xml:space="preserve">Код на реда </t>
  </si>
  <si>
    <t xml:space="preserve">Текущ период </t>
  </si>
  <si>
    <t xml:space="preserve"> СОБСТВЕН КАПИТАЛ, МАЛЦИНСТВЕНО УЧАСТИЕ  И ПАСИВИ </t>
  </si>
  <si>
    <t>Текущ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</si>
  <si>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</si>
  <si>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</si>
  <si>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</si>
  <si>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</si>
  <si>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</si>
  <si>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</si>
  <si>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</si>
  <si>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</si>
  <si>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</si>
  <si>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</si>
  <si>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</si>
  <si>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</si>
  <si>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</si>
  <si>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</si>
  <si>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</si>
  <si>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</si>
  <si>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</si>
  <si>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</si>
  <si>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</si>
  <si>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</si>
  <si>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</si>
  <si>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</si>
  <si>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</si>
  <si>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</si>
  <si>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</si>
  <si>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</si>
  <si>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</si>
  <si>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</si>
  <si>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</si>
  <si>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</si>
  <si>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</si>
  <si>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</si>
  <si>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</si>
  <si>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</si>
  <si>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</si>
  <si>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</si>
  <si>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</si>
  <si>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</si>
  <si>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</si>
  <si>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</si>
  <si>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</si>
  <si>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</si>
  <si>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</si>
  <si>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</si>
  <si>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</si>
  <si>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</si>
  <si>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</si>
  <si>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</si>
  <si>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</si>
  <si>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</si>
  <si>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</si>
  <si>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</si>
  <si>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</si>
  <si>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</si>
  <si>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</si>
  <si>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</si>
  <si>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</si>
  <si>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</si>
  <si>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</si>
  <si>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</si>
  <si>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</si>
  <si>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</si>
  <si>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</si>
  <si>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</si>
  <si>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</si>
  <si>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</si>
  <si>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</si>
  <si>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</si>
  <si>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</si>
  <si>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</si>
  <si>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</si>
  <si>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</si>
  <si>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</si>
  <si>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</si>
  <si>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</si>
  <si>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</si>
  <si>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</si>
  <si>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</si>
  <si>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</si>
  <si>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</si>
  <si>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</si>
  <si>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</si>
  <si>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</si>
  <si>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</si>
  <si>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</si>
  <si>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</si>
  <si>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</si>
  <si>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</si>
  <si>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</si>
  <si>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</si>
  <si>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</si>
  <si>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</si>
  <si>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</si>
  <si>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</si>
  <si>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</si>
  <si>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</si>
  <si>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</si>
  <si>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</si>
  <si>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</si>
  <si>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</si>
  <si>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</si>
  <si>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</si>
  <si>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</si>
  <si>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</si>
  <si>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</si>
  <si>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</si>
  <si>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</si>
  <si>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</si>
  <si>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</si>
  <si>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</si>
  <si>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</si>
  <si>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</si>
  <si>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</si>
  <si>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</si>
  <si>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</si>
  <si>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</si>
  <si>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</si>
  <si>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</si>
  <si>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</si>
  <si>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</si>
  <si>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</si>
  <si>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</si>
  <si>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</si>
  <si>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</si>
  <si>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</si>
  <si>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</si>
  <si>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</si>
  <si>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</si>
  <si>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</si>
  <si>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</si>
  <si>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</si>
  <si>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</si>
  <si>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</si>
  <si>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</si>
  <si>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</si>
  <si>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</si>
  <si>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</si>
  <si>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</si>
  <si>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</si>
  <si>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</si>
  <si>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</si>
  <si>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</si>
  <si>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</si>
  <si>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</si>
  <si>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</si>
  <si>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</si>
  <si>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</si>
  <si>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</si>
  <si>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</si>
  <si>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</si>
  <si>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</si>
  <si>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</si>
  <si>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</si>
  <si>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</si>
  <si>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</si>
  <si>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</si>
  <si>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</si>
  <si>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</si>
  <si>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</si>
  <si>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</si>
  <si>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</si>
  <si>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</si>
  <si>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</si>
  <si>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</si>
  <si>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</si>
  <si>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</si>
  <si>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</si>
  <si>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</si>
  <si>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</si>
  <si>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</si>
  <si>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</si>
  <si>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</si>
  <si>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</si>
  <si>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</si>
  <si>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</si>
  <si>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</si>
  <si>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</si>
  <si>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</si>
  <si>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</si>
  <si>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</si>
  <si>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</si>
  <si>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</si>
  <si>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</si>
  <si>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</si>
  <si>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</si>
  <si>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</si>
  <si>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</si>
  <si>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</si>
  <si>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</si>
  <si>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</si>
  <si>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</si>
  <si>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</si>
  <si>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</si>
  <si>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</si>
  <si>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</si>
  <si>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</si>
  <si>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</si>
  <si>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</si>
  <si>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</si>
  <si>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</si>
  <si>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</si>
  <si>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</si>
  <si>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</si>
  <si>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</si>
  <si>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</si>
  <si>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</si>
  <si>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</si>
  <si>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</si>
  <si>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</si>
  <si>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</si>
  <si>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</si>
  <si>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</si>
  <si>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</si>
  <si>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</si>
  <si>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</si>
  <si>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</si>
  <si>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</si>
  <si>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</si>
  <si>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</si>
  <si>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</si>
  <si>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</si>
  <si>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</si>
  <si>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</si>
  <si>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</si>
  <si>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</si>
  <si>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</si>
  <si>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</si>
  <si>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</si>
  <si>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</si>
  <si>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</si>
  <si>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</si>
  <si>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</si>
  <si>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</si>
  <si>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</si>
  <si>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</si>
  <si>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</si>
  <si>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</si>
  <si>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</si>
  <si>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</si>
  <si>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</si>
  <si>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</si>
  <si>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</si>
  <si>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</si>
  <si>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</si>
  <si>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</si>
  <si>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</si>
  <si>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</si>
  <si>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</si>
  <si>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</si>
  <si>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</si>
  <si>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</si>
  <si>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</si>
  <si>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</si>
  <si>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</si>
  <si>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</si>
  <si>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</si>
  <si>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</si>
  <si>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</si>
  <si>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Вид на отчета:неконсолидиран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</si>
  <si>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</si>
  <si>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</si>
  <si>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</si>
  <si>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</si>
  <si>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</si>
  <si>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</si>
  <si>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</si>
  <si>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</si>
  <si>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</si>
  <si>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</si>
  <si>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</si>
  <si>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</si>
  <si>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</si>
  <si>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</si>
  <si>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</si>
  <si>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</si>
  <si>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</si>
  <si>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</si>
  <si>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</si>
  <si>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</si>
  <si>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</si>
  <si>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</si>
  <si>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</si>
  <si>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</si>
  <si>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</si>
  <si>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</si>
  <si>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</si>
  <si>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</si>
  <si>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</si>
  <si>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</si>
  <si>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</si>
  <si>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</si>
  <si>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</si>
  <si>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</si>
  <si>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</si>
  <si>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</si>
  <si>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</si>
  <si>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</si>
  <si>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</si>
  <si>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</si>
  <si>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</si>
  <si>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</si>
  <si>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</si>
  <si>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</si>
  <si>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</si>
  <si>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</si>
  <si>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</si>
  <si>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</si>
  <si>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</si>
  <si>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</si>
  <si>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</si>
  <si>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</si>
  <si>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</si>
  <si>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</si>
  <si>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</si>
  <si>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</si>
  <si>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</si>
  <si>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</si>
  <si>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</si>
  <si>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</si>
  <si>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</si>
  <si>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</si>
  <si>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</si>
  <si>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</si>
  <si>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</si>
  <si>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</si>
  <si>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</si>
  <si>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</si>
  <si>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</si>
  <si>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</si>
  <si>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</si>
  <si>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</si>
  <si>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</si>
  <si>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</si>
  <si>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</si>
  <si>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</si>
  <si>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</si>
  <si>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</si>
  <si>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</si>
  <si>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</si>
  <si>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</si>
  <si>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</si>
  <si>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</si>
  <si>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</si>
  <si>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</si>
  <si>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</si>
  <si>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</si>
  <si>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</si>
  <si>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</si>
  <si>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</si>
  <si>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</si>
  <si>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</si>
  <si>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</si>
  <si>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</si>
  <si>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</si>
  <si>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</si>
  <si>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</si>
  <si>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</si>
  <si>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</si>
  <si>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</si>
  <si>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</si>
  <si>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</si>
  <si>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</si>
  <si>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</si>
  <si>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</si>
  <si>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ЕИК по БУЛСТАТ 121111439</t>
  </si>
  <si>
    <t xml:space="preserve"> ОТЧЕТ  ЗА ИЗМЕНЕНИЯТА В СОБСТВЕНИЯ  КАПИТАЛ</t>
  </si>
  <si>
    <t xml:space="preserve">Име на отчитащото се предприятие: </t>
  </si>
  <si>
    <t>ЕИК по БУЛСТАТ</t>
  </si>
  <si>
    <t xml:space="preserve">Вид на отчета: консолидиран/неконсолидиран </t>
  </si>
  <si>
    <t>РГ-05-</t>
  </si>
  <si>
    <t>Отчетен период: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</si>
  <si>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</si>
  <si>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</si>
  <si>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</si>
  <si>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</si>
  <si>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</si>
  <si>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</si>
  <si>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</si>
  <si>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</si>
  <si>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</si>
  <si>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</si>
  <si>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</si>
  <si>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</si>
  <si>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</si>
  <si>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</si>
  <si>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</si>
  <si>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</si>
  <si>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</si>
  <si>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</si>
  <si>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</si>
  <si>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</si>
  <si>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</si>
  <si>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</si>
  <si>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</si>
  <si>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</si>
  <si>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</si>
  <si>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</si>
  <si>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</si>
  <si>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</si>
  <si>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</si>
  <si>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</si>
  <si>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</si>
  <si>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</si>
  <si>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</si>
  <si>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</si>
  <si>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</si>
  <si>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</si>
  <si>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</si>
  <si>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</si>
  <si>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</si>
  <si>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</si>
  <si>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</si>
  <si>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</si>
  <si>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</si>
  <si>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</si>
  <si>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</si>
  <si>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</si>
  <si>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</si>
  <si>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</si>
  <si>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</si>
  <si>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</si>
  <si>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</si>
  <si>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</si>
  <si>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</si>
  <si>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</si>
  <si>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</si>
  <si>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</si>
  <si>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</si>
  <si>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</si>
  <si>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</si>
  <si>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</si>
  <si>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ОТЧЕТ ЗА ПАРИЧНИТЕ ПОТОЦИ ПО ПРЕКИЯ МЕТОД</t>
  </si>
  <si>
    <t>Вид на отчета: неконсолидиран</t>
  </si>
  <si>
    <t>РГ-05-106</t>
  </si>
  <si>
    <t>(в хил. лв.)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</si>
  <si>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</si>
  <si>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</si>
  <si>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</si>
  <si>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</si>
  <si>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</si>
  <si>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</si>
  <si>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</si>
  <si>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</si>
  <si>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</si>
  <si>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</si>
  <si>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</si>
  <si>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</si>
  <si>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</si>
  <si>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</si>
  <si>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</si>
  <si>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</si>
  <si>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</si>
  <si>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</si>
  <si>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</si>
  <si>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</si>
  <si>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</si>
  <si>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</si>
  <si>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</si>
  <si>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</si>
  <si>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</si>
  <si>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</si>
  <si>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</si>
  <si>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</si>
  <si>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</si>
  <si>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 xml:space="preserve">3. Предоставени заеми 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</si>
  <si>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</si>
  <si>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</si>
  <si>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</si>
  <si>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</si>
  <si>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</si>
  <si>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</si>
  <si>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</si>
  <si>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</si>
  <si>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</si>
  <si>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</si>
  <si>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</si>
  <si>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</si>
  <si>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</si>
  <si>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</si>
  <si>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</si>
  <si>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</si>
  <si>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</si>
  <si>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</si>
  <si>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</si>
  <si>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</si>
  <si>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</si>
  <si>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>3. Получени заеми</t>
  </si>
  <si>
    <t>3-2403</t>
  </si>
  <si>
    <t>4. Възстановени (платени) получени заеми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</si>
  <si>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</si>
  <si>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</si>
  <si>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</si>
  <si>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</si>
  <si>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</si>
  <si>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</si>
  <si>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</si>
  <si>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</si>
  <si>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</si>
  <si>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</si>
  <si>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</si>
  <si>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</si>
  <si>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</si>
  <si>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</si>
  <si>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</si>
  <si>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</si>
  <si>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</si>
  <si>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</si>
  <si>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</si>
  <si>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</si>
  <si>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</si>
  <si>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Съставител:</t>
  </si>
  <si>
    <t>Постъпления</t>
  </si>
  <si>
    <t>Плащания</t>
  </si>
  <si>
    <t>обезценка на активи/отписани взем</t>
  </si>
  <si>
    <t>4. Възстановени (платени) получени заеми /предоставен заем/</t>
  </si>
  <si>
    <r>
      <t xml:space="preserve">Постъпления </t>
    </r>
    <r>
      <rPr>
        <sz val="9"/>
        <rFont val="Times New Roman"/>
        <family val="1"/>
      </rPr>
      <t>Предходен период</t>
    </r>
  </si>
  <si>
    <r>
      <t xml:space="preserve">Постъпления </t>
    </r>
    <r>
      <rPr>
        <sz val="9"/>
        <rFont val="Times New Roman"/>
        <family val="1"/>
      </rPr>
      <t>Текущ период</t>
    </r>
  </si>
  <si>
    <r>
      <t xml:space="preserve">Плащания </t>
    </r>
    <r>
      <rPr>
        <sz val="9"/>
        <rFont val="Times New Roman"/>
        <family val="1"/>
      </rPr>
      <t>Текущ период</t>
    </r>
  </si>
  <si>
    <r>
      <t xml:space="preserve">Плащания </t>
    </r>
    <r>
      <rPr>
        <sz val="9"/>
        <rFont val="Times New Roman"/>
        <family val="1"/>
      </rPr>
      <t>Предходен период</t>
    </r>
  </si>
  <si>
    <t>2. Преоценъчен резерв</t>
  </si>
  <si>
    <t>Предходен период</t>
  </si>
  <si>
    <t xml:space="preserve">Предходен период </t>
  </si>
  <si>
    <t>Обща сума I:</t>
  </si>
  <si>
    <t>Обща сума IV:</t>
  </si>
  <si>
    <t>СПРАВКА ЗА ИНВЕСТИЦИИТЕ В ДЪЩЕРНИ, СМЕСЕНИ, АСОЦИИРАНИ И ДРУГИ ПРЕДПРИЯТИЯ</t>
  </si>
  <si>
    <t>(в хил.лева)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</si>
  <si>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</si>
  <si>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</si>
  <si>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</si>
  <si>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</si>
  <si>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</si>
  <si>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</si>
  <si>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</si>
  <si>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</si>
  <si>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</si>
  <si>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</si>
  <si>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</si>
  <si>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</si>
  <si>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</si>
  <si>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</si>
  <si>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</si>
  <si>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</si>
  <si>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</si>
  <si>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</si>
  <si>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</si>
  <si>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</si>
  <si>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</si>
  <si>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</si>
  <si>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</si>
  <si>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</si>
  <si>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</si>
  <si>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Дата на съставяне:</t>
  </si>
  <si>
    <t>Представляващ/и: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</si>
  <si>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</si>
  <si>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</si>
  <si>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</si>
  <si>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</si>
  <si>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</si>
  <si>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</si>
  <si>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</si>
  <si>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</si>
  <si>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</si>
  <si>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</si>
  <si>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</si>
  <si>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</si>
  <si>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</si>
  <si>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</si>
  <si>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</si>
  <si>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</si>
  <si>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</si>
  <si>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</si>
  <si>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</si>
  <si>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</si>
  <si>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</si>
  <si>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</si>
  <si>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</si>
  <si>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</si>
  <si>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</si>
  <si>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</si>
  <si>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</si>
  <si>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</si>
  <si>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</si>
  <si>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</si>
  <si>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</si>
  <si>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</si>
  <si>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</si>
  <si>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</si>
  <si>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</si>
  <si>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</si>
  <si>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</si>
  <si>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</si>
  <si>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</si>
  <si>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</si>
  <si>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</si>
  <si>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</si>
  <si>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</si>
  <si>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</si>
  <si>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</si>
  <si>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</si>
  <si>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</si>
  <si>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</si>
  <si>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</si>
  <si>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</si>
  <si>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</si>
  <si>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</si>
  <si>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</si>
  <si>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</si>
  <si>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</si>
  <si>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</si>
  <si>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</si>
  <si>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</si>
  <si>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</si>
  <si>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</si>
  <si>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</si>
  <si>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</si>
  <si>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</si>
  <si>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</si>
  <si>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</si>
  <si>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</si>
  <si>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</si>
  <si>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</si>
  <si>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</si>
  <si>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</si>
  <si>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</si>
  <si>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</si>
  <si>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</si>
  <si>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</si>
  <si>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</si>
  <si>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</si>
  <si>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</si>
  <si>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</si>
  <si>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</si>
  <si>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</si>
  <si>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</si>
  <si>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</si>
  <si>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</si>
  <si>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</si>
  <si>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</si>
  <si>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</si>
  <si>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</si>
  <si>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</si>
  <si>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</si>
  <si>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</si>
  <si>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</si>
  <si>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</si>
  <si>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</si>
  <si>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</si>
  <si>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</si>
  <si>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</si>
  <si>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</si>
  <si>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</si>
  <si>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</si>
  <si>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</si>
  <si>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</si>
  <si>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</si>
  <si>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</si>
  <si>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</si>
  <si>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</si>
  <si>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</si>
  <si>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</si>
  <si>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</si>
  <si>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</si>
  <si>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</si>
  <si>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</si>
  <si>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</si>
  <si>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</si>
  <si>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</si>
  <si>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</si>
  <si>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</si>
  <si>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</si>
  <si>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</si>
  <si>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</si>
  <si>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</si>
  <si>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</si>
  <si>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</si>
  <si>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</si>
  <si>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</si>
  <si>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</si>
  <si>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</si>
  <si>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</si>
  <si>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</si>
  <si>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</si>
  <si>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</si>
  <si>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</si>
  <si>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</si>
  <si>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</si>
  <si>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</si>
  <si>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</si>
  <si>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</si>
  <si>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</si>
  <si>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</si>
  <si>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</si>
  <si>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</si>
  <si>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</si>
  <si>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</si>
  <si>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</si>
  <si>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</si>
  <si>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</si>
  <si>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</si>
  <si>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</si>
  <si>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</si>
  <si>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</si>
  <si>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</si>
  <si>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</si>
  <si>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</si>
  <si>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</si>
  <si>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</si>
  <si>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</si>
  <si>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</si>
  <si>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</si>
  <si>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</si>
  <si>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</si>
  <si>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</si>
  <si>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</si>
  <si>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</si>
  <si>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</si>
  <si>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</si>
  <si>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</si>
  <si>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</si>
  <si>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</si>
  <si>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</si>
  <si>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</si>
  <si>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</si>
  <si>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</si>
  <si>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</si>
  <si>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</si>
  <si>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</si>
  <si>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</si>
  <si>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</si>
  <si>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</si>
  <si>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</si>
  <si>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</si>
  <si>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</si>
  <si>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</si>
  <si>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</si>
  <si>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</si>
  <si>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</si>
  <si>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</si>
  <si>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</si>
  <si>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</si>
  <si>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</si>
  <si>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</si>
  <si>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</si>
  <si>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</si>
  <si>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</si>
  <si>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</si>
  <si>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</si>
  <si>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</si>
  <si>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</si>
  <si>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</si>
  <si>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</si>
  <si>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</si>
  <si>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</si>
  <si>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</si>
  <si>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</si>
  <si>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</si>
  <si>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</si>
  <si>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</si>
  <si>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</si>
  <si>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</si>
  <si>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</si>
  <si>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</si>
  <si>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</si>
  <si>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</si>
  <si>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</si>
  <si>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</si>
  <si>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</si>
  <si>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</si>
  <si>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</si>
  <si>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</si>
  <si>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</si>
  <si>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</si>
  <si>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</si>
  <si>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</si>
  <si>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</si>
  <si>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</si>
  <si>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</si>
  <si>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</si>
  <si>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</si>
  <si>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</si>
  <si>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</si>
  <si>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</si>
  <si>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</si>
  <si>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</si>
  <si>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</si>
  <si>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</si>
  <si>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</si>
  <si>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</si>
  <si>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</si>
  <si>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</si>
  <si>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</si>
  <si>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</si>
  <si>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</si>
  <si>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</si>
  <si>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</si>
  <si>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</si>
  <si>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</si>
  <si>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</si>
  <si>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</si>
  <si>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</si>
  <si>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</si>
  <si>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</si>
  <si>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</si>
  <si>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</si>
  <si>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</si>
  <si>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</si>
  <si>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</si>
  <si>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</si>
  <si>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</si>
  <si>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</si>
  <si>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</si>
  <si>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</si>
  <si>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</si>
  <si>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</si>
  <si>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</si>
  <si>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</si>
  <si>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</si>
  <si>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</si>
  <si>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</si>
  <si>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</si>
  <si>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</si>
  <si>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</si>
  <si>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</si>
  <si>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</si>
  <si>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</si>
  <si>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</si>
  <si>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</si>
  <si>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</si>
  <si>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</si>
  <si>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</si>
  <si>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</si>
  <si>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</si>
  <si>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</si>
  <si>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</si>
  <si>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</si>
  <si>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</si>
  <si>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</si>
  <si>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</si>
  <si>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</si>
  <si>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</si>
  <si>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</si>
  <si>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</si>
  <si>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</si>
  <si>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</si>
  <si>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</si>
  <si>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</si>
  <si>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</si>
  <si>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резерв от емисии на акции</t>
  </si>
  <si>
    <t>данъци и такси, непризнат ДК</t>
  </si>
  <si>
    <t xml:space="preserve"> - Продажба на ФИ</t>
  </si>
  <si>
    <t>- Обезценка на ФИ</t>
  </si>
  <si>
    <t xml:space="preserve"> - Върнати обезценки на вземания</t>
  </si>
  <si>
    <t>4. Други, в т.ч.</t>
  </si>
  <si>
    <t>- Преоценка на ФИ</t>
  </si>
  <si>
    <t xml:space="preserve">2. Приходи от дивиденти </t>
  </si>
  <si>
    <t>2. Приходи от дивиденти</t>
  </si>
  <si>
    <t>- вземания по цесии</t>
  </si>
  <si>
    <t>- лихви по цесии</t>
  </si>
  <si>
    <t>- обезценка</t>
  </si>
  <si>
    <t>- вземания по продажба на ФИ</t>
  </si>
  <si>
    <t>ФА</t>
  </si>
  <si>
    <t xml:space="preserve"> - лихви по продажба на ФИ</t>
  </si>
  <si>
    <t>- лихви по продажби на ФИ</t>
  </si>
  <si>
    <t>- лихви</t>
  </si>
  <si>
    <t>- заеми</t>
  </si>
  <si>
    <t>- лихви по заеми</t>
  </si>
  <si>
    <t xml:space="preserve"> - лихви по заеми</t>
  </si>
  <si>
    <t>8. Получени дивиденти</t>
  </si>
  <si>
    <t>- преоценка на НИ</t>
  </si>
  <si>
    <t xml:space="preserve"> - лихви</t>
  </si>
  <si>
    <t>БОЛКАН ПРОПЪРТИ ИНСТРУМЕНТС АДСИЦ</t>
  </si>
  <si>
    <t>на "Болкан Пропърти Инструментс" АДСИЦ</t>
  </si>
  <si>
    <t>ЕИК по БУЛСТАТ: 175323352</t>
  </si>
  <si>
    <t>Съставител: Прайм Бизнес Консултинг АД, чрез Силвия Йорданова</t>
  </si>
  <si>
    <t>Прайм Бизнес Консултинг АД, чрез Силвия Йорданова</t>
  </si>
  <si>
    <t>Отчетен период:01.01-31.12.2023 г.</t>
  </si>
  <si>
    <t>Дата на съставяне: 25.01.2024</t>
  </si>
  <si>
    <t>01.01.2023 г. - 31.12.2023</t>
  </si>
  <si>
    <t>към 31.12.2023 г.</t>
  </si>
  <si>
    <t>Дата на съставяне: 27.01.2024</t>
  </si>
  <si>
    <t>27.01.2024 г.</t>
  </si>
  <si>
    <t>Ръководител: Никола Матеев Попниколов</t>
  </si>
  <si>
    <t>Никола Матеев Попниколов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</si>
</sst>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/mm/yyyy&quot; г.&quot;"/>
    <numFmt numFmtId="183" formatCode="##0"/>
    <numFmt numFmtId="184" formatCode="dd/mm/yyyy&quot; &quot;&quot;г.&quot;;@"/>
    <numFmt numFmtId="185" formatCode="#,##0.0"/>
    <numFmt numFmtId="186" formatCode="#,##0.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/yyyy\ &quot;г.&quot;;@"/>
    <numFmt numFmtId="192" formatCode="0.000"/>
    <numFmt numFmtId="193" formatCode="0.0"/>
  </numFmts>
  <fonts count="78">
    <font>
      <sz val="10"/>
      <name val="Arial"/>
      <family val="0"/>
    </font>
    <font>
      <b/>
      <sz val="8"/>
      <name val="Times New Roman"/>
      <family val="1"/>
    </font>
    <font>
      <sz val="10"/>
      <name val="Timok"/>
      <family val="0"/>
    </font>
    <font>
      <sz val="8"/>
      <name val="Times New Roman"/>
      <family val="1"/>
    </font>
    <font>
      <sz val="8"/>
      <name val="Arial"/>
      <family val="2"/>
    </font>
    <font>
      <b/>
      <i/>
      <sz val="8"/>
      <name val="Times New Roman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b/>
      <i/>
      <sz val="8"/>
      <name val="Times New Roman Cyr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b/>
      <i/>
      <sz val="7"/>
      <name val="Times New Roman"/>
      <family val="1"/>
    </font>
    <font>
      <sz val="11"/>
      <color indexed="17"/>
      <name val="Calibri"/>
      <family val="2"/>
    </font>
    <font>
      <b/>
      <sz val="9"/>
      <name val="Times New Roman"/>
      <family val="1"/>
    </font>
    <font>
      <b/>
      <sz val="9"/>
      <name val="Times New Roman Cyr"/>
      <family val="0"/>
    </font>
    <font>
      <b/>
      <sz val="10"/>
      <name val="Times New Roman"/>
      <family val="1"/>
    </font>
    <font>
      <b/>
      <sz val="10"/>
      <name val="Times New Roman Cyr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56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63"/>
      <name val="Verdana"/>
      <family val="2"/>
    </font>
    <font>
      <sz val="9"/>
      <color indexed="10"/>
      <name val="Times New Roman"/>
      <family val="1"/>
    </font>
    <font>
      <sz val="9"/>
      <color indexed="10"/>
      <name val="Times New Roman Cyr"/>
      <family val="1"/>
    </font>
    <font>
      <sz val="7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1C1C1C"/>
      <name val="Verdana"/>
      <family val="2"/>
    </font>
    <font>
      <sz val="9"/>
      <color rgb="FFFF0000"/>
      <name val="Times New Roman"/>
      <family val="1"/>
    </font>
    <font>
      <sz val="9"/>
      <color rgb="FFFF0000"/>
      <name val="Times New Roman Cyr"/>
      <family val="1"/>
    </font>
    <font>
      <sz val="7"/>
      <color rgb="FFFF0000"/>
      <name val="Times New Roman"/>
      <family val="1"/>
    </font>
    <font>
      <sz val="8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692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66" applyFont="1" applyAlignment="1" applyProtection="1">
      <alignment vertical="top" wrapText="1"/>
      <protection locked="0"/>
    </xf>
    <xf numFmtId="0" fontId="3" fillId="0" borderId="0" xfId="68" applyFont="1" applyAlignment="1" applyProtection="1">
      <alignment wrapText="1"/>
      <protection locked="0"/>
    </xf>
    <xf numFmtId="0" fontId="6" fillId="0" borderId="0" xfId="68" applyFont="1" applyAlignment="1" applyProtection="1">
      <alignment horizontal="center" wrapText="1"/>
      <protection locked="0"/>
    </xf>
    <xf numFmtId="0" fontId="3" fillId="0" borderId="0" xfId="66" applyFont="1" applyAlignment="1" applyProtection="1">
      <alignment vertical="top" wrapText="1"/>
      <protection locked="0"/>
    </xf>
    <xf numFmtId="0" fontId="3" fillId="0" borderId="0" xfId="68" applyFont="1" applyAlignment="1">
      <alignment wrapText="1"/>
      <protection/>
    </xf>
    <xf numFmtId="0" fontId="1" fillId="0" borderId="0" xfId="68" applyFont="1" applyAlignment="1" applyProtection="1">
      <alignment wrapText="1"/>
      <protection locked="0"/>
    </xf>
    <xf numFmtId="0" fontId="1" fillId="0" borderId="0" xfId="68" applyFont="1" applyAlignment="1" applyProtection="1">
      <alignment horizontal="right" vertical="center" wrapText="1"/>
      <protection locked="0"/>
    </xf>
    <xf numFmtId="0" fontId="6" fillId="0" borderId="0" xfId="68" applyFont="1" applyAlignment="1" applyProtection="1">
      <alignment wrapText="1"/>
      <protection locked="0"/>
    </xf>
    <xf numFmtId="0" fontId="9" fillId="0" borderId="0" xfId="66" applyFont="1" applyAlignment="1" applyProtection="1">
      <alignment horizontal="left" vertical="top" wrapText="1"/>
      <protection locked="0"/>
    </xf>
    <xf numFmtId="0" fontId="9" fillId="0" borderId="0" xfId="66" applyFont="1" applyAlignment="1" applyProtection="1">
      <alignment horizontal="center" vertical="top" wrapText="1"/>
      <protection locked="0"/>
    </xf>
    <xf numFmtId="0" fontId="10" fillId="0" borderId="0" xfId="66" applyFont="1" applyAlignment="1" applyProtection="1">
      <alignment horizontal="left" vertical="top" wrapText="1"/>
      <protection locked="0"/>
    </xf>
    <xf numFmtId="0" fontId="10" fillId="0" borderId="0" xfId="66" applyFont="1" applyAlignment="1" applyProtection="1">
      <alignment vertical="top" wrapText="1"/>
      <protection locked="0"/>
    </xf>
    <xf numFmtId="0" fontId="11" fillId="0" borderId="0" xfId="0" applyFont="1" applyAlignment="1">
      <alignment/>
    </xf>
    <xf numFmtId="0" fontId="10" fillId="0" borderId="0" xfId="66" applyFont="1" applyAlignment="1" applyProtection="1">
      <alignment horizontal="center" vertical="top" wrapText="1"/>
      <protection locked="0"/>
    </xf>
    <xf numFmtId="0" fontId="9" fillId="0" borderId="0" xfId="66" applyFont="1" applyAlignment="1" applyProtection="1">
      <alignment vertical="top" wrapText="1"/>
      <protection locked="0"/>
    </xf>
    <xf numFmtId="0" fontId="9" fillId="0" borderId="0" xfId="66" applyFont="1" applyAlignment="1" applyProtection="1">
      <alignment horizontal="center" vertical="top"/>
      <protection locked="0"/>
    </xf>
    <xf numFmtId="0" fontId="10" fillId="0" borderId="0" xfId="66" applyFont="1" applyAlignment="1" applyProtection="1">
      <alignment horizontal="left" vertical="top"/>
      <protection locked="0"/>
    </xf>
    <xf numFmtId="0" fontId="9" fillId="0" borderId="0" xfId="67" applyFont="1" applyAlignment="1" applyProtection="1">
      <alignment wrapText="1"/>
      <protection locked="0"/>
    </xf>
    <xf numFmtId="0" fontId="9" fillId="0" borderId="0" xfId="66" applyFont="1" applyAlignment="1">
      <alignment vertical="top" wrapText="1"/>
      <protection/>
    </xf>
    <xf numFmtId="49" fontId="9" fillId="0" borderId="0" xfId="66" applyNumberFormat="1" applyFont="1" applyAlignment="1">
      <alignment vertical="top" wrapText="1"/>
      <protection/>
    </xf>
    <xf numFmtId="1" fontId="10" fillId="0" borderId="0" xfId="66" applyNumberFormat="1" applyFont="1" applyAlignment="1">
      <alignment vertical="top" wrapText="1"/>
      <protection/>
    </xf>
    <xf numFmtId="0" fontId="10" fillId="0" borderId="0" xfId="66" applyFont="1" applyAlignment="1">
      <alignment horizontal="left" vertical="top" wrapText="1"/>
      <protection/>
    </xf>
    <xf numFmtId="0" fontId="10" fillId="0" borderId="0" xfId="66" applyFont="1" applyAlignment="1" applyProtection="1">
      <alignment vertical="top"/>
      <protection locked="0"/>
    </xf>
    <xf numFmtId="49" fontId="9" fillId="0" borderId="0" xfId="66" applyNumberFormat="1" applyFont="1" applyAlignment="1" applyProtection="1">
      <alignment vertical="top" wrapText="1"/>
      <protection locked="0"/>
    </xf>
    <xf numFmtId="1" fontId="10" fillId="0" borderId="0" xfId="66" applyNumberFormat="1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3" fontId="10" fillId="0" borderId="10" xfId="66" applyNumberFormat="1" applyFont="1" applyBorder="1" applyAlignment="1">
      <alignment vertical="top" wrapText="1"/>
      <protection/>
    </xf>
    <xf numFmtId="49" fontId="9" fillId="33" borderId="10" xfId="66" applyNumberFormat="1" applyFont="1" applyFill="1" applyBorder="1" applyAlignment="1">
      <alignment horizontal="right" vertical="top" wrapText="1"/>
      <protection/>
    </xf>
    <xf numFmtId="0" fontId="10" fillId="33" borderId="10" xfId="0" applyFont="1" applyFill="1" applyBorder="1" applyAlignment="1">
      <alignment vertical="top" wrapText="1"/>
    </xf>
    <xf numFmtId="0" fontId="10" fillId="33" borderId="10" xfId="66" applyFont="1" applyFill="1" applyBorder="1" applyAlignment="1">
      <alignment vertical="top" wrapText="1"/>
      <protection/>
    </xf>
    <xf numFmtId="1" fontId="12" fillId="0" borderId="10" xfId="66" applyNumberFormat="1" applyFont="1" applyBorder="1" applyAlignment="1">
      <alignment horizontal="right" vertical="top" wrapText="1"/>
      <protection/>
    </xf>
    <xf numFmtId="1" fontId="9" fillId="0" borderId="10" xfId="66" applyNumberFormat="1" applyFont="1" applyBorder="1" applyAlignment="1">
      <alignment horizontal="right" vertical="top" wrapText="1"/>
      <protection/>
    </xf>
    <xf numFmtId="1" fontId="10" fillId="0" borderId="10" xfId="0" applyNumberFormat="1" applyFont="1" applyBorder="1" applyAlignment="1">
      <alignment vertical="top" wrapText="1"/>
    </xf>
    <xf numFmtId="1" fontId="10" fillId="0" borderId="10" xfId="66" applyNumberFormat="1" applyFont="1" applyBorder="1" applyAlignment="1">
      <alignment horizontal="right" vertical="top" wrapText="1"/>
      <protection/>
    </xf>
    <xf numFmtId="3" fontId="1" fillId="0" borderId="0" xfId="0" applyNumberFormat="1" applyFont="1" applyAlignment="1" applyProtection="1">
      <alignment horizontal="left" vertical="top"/>
      <protection locked="0"/>
    </xf>
    <xf numFmtId="3" fontId="10" fillId="0" borderId="10" xfId="66" applyNumberFormat="1" applyFont="1" applyBorder="1" applyAlignment="1" applyProtection="1">
      <alignment vertical="top" wrapText="1"/>
      <protection locked="0"/>
    </xf>
    <xf numFmtId="3" fontId="9" fillId="0" borderId="0" xfId="66" applyNumberFormat="1" applyFont="1" applyAlignment="1" applyProtection="1">
      <alignment horizontal="left" vertical="top" wrapText="1"/>
      <protection locked="0"/>
    </xf>
    <xf numFmtId="3" fontId="9" fillId="0" borderId="0" xfId="66" applyNumberFormat="1" applyFont="1" applyAlignment="1" applyProtection="1">
      <alignment horizontal="center" vertical="top" wrapText="1"/>
      <protection locked="0"/>
    </xf>
    <xf numFmtId="3" fontId="9" fillId="0" borderId="0" xfId="66" applyNumberFormat="1" applyFont="1" applyAlignment="1" applyProtection="1">
      <alignment horizontal="center" vertical="top"/>
      <protection locked="0"/>
    </xf>
    <xf numFmtId="3" fontId="9" fillId="0" borderId="0" xfId="66" applyNumberFormat="1" applyFont="1" applyAlignment="1">
      <alignment vertical="top" wrapText="1"/>
      <protection/>
    </xf>
    <xf numFmtId="3" fontId="9" fillId="0" borderId="0" xfId="66" applyNumberFormat="1" applyFont="1" applyAlignment="1" applyProtection="1">
      <alignment vertical="top" wrapText="1"/>
      <protection locked="0"/>
    </xf>
    <xf numFmtId="3" fontId="9" fillId="0" borderId="0" xfId="0" applyNumberFormat="1" applyFont="1" applyAlignment="1" applyProtection="1">
      <alignment horizontal="left" vertical="top"/>
      <protection locked="0"/>
    </xf>
    <xf numFmtId="3" fontId="11" fillId="0" borderId="0" xfId="0" applyNumberFormat="1" applyFont="1" applyAlignment="1">
      <alignment/>
    </xf>
    <xf numFmtId="3" fontId="9" fillId="0" borderId="0" xfId="67" applyNumberFormat="1" applyFont="1" applyAlignment="1" applyProtection="1">
      <alignment wrapText="1"/>
      <protection locked="0"/>
    </xf>
    <xf numFmtId="0" fontId="10" fillId="33" borderId="11" xfId="66" applyFont="1" applyFill="1" applyBorder="1" applyAlignment="1">
      <alignment vertical="top" wrapText="1"/>
      <protection/>
    </xf>
    <xf numFmtId="49" fontId="9" fillId="0" borderId="12" xfId="66" applyNumberFormat="1" applyFont="1" applyBorder="1" applyAlignment="1">
      <alignment horizontal="right" vertical="top" wrapText="1"/>
      <protection/>
    </xf>
    <xf numFmtId="49" fontId="10" fillId="33" borderId="12" xfId="66" applyNumberFormat="1" applyFont="1" applyFill="1" applyBorder="1" applyAlignment="1">
      <alignment vertical="center" wrapText="1"/>
      <protection/>
    </xf>
    <xf numFmtId="1" fontId="9" fillId="0" borderId="12" xfId="66" applyNumberFormat="1" applyFont="1" applyBorder="1" applyAlignment="1">
      <alignment horizontal="right" vertical="top" wrapText="1"/>
      <protection/>
    </xf>
    <xf numFmtId="0" fontId="9" fillId="33" borderId="10" xfId="66" applyFont="1" applyFill="1" applyBorder="1" applyAlignment="1">
      <alignment horizontal="center" vertical="top" wrapText="1"/>
      <protection/>
    </xf>
    <xf numFmtId="49" fontId="9" fillId="0" borderId="10" xfId="66" applyNumberFormat="1" applyFont="1" applyBorder="1" applyAlignment="1">
      <alignment horizontal="right" vertical="top" wrapText="1"/>
      <protection/>
    </xf>
    <xf numFmtId="0" fontId="10" fillId="0" borderId="10" xfId="66" applyFont="1" applyBorder="1" applyAlignment="1">
      <alignment horizontal="right" vertical="top" wrapText="1"/>
      <protection/>
    </xf>
    <xf numFmtId="49" fontId="10" fillId="0" borderId="10" xfId="66" applyNumberFormat="1" applyFont="1" applyBorder="1" applyAlignment="1">
      <alignment horizontal="right" vertical="top" wrapText="1"/>
      <protection/>
    </xf>
    <xf numFmtId="0" fontId="10" fillId="33" borderId="10" xfId="66" applyFont="1" applyFill="1" applyBorder="1" applyAlignment="1">
      <alignment vertical="top"/>
      <protection/>
    </xf>
    <xf numFmtId="49" fontId="12" fillId="0" borderId="10" xfId="66" applyNumberFormat="1" applyFont="1" applyBorder="1" applyAlignment="1">
      <alignment horizontal="right" vertical="top" wrapText="1"/>
      <protection/>
    </xf>
    <xf numFmtId="1" fontId="10" fillId="33" borderId="10" xfId="66" applyNumberFormat="1" applyFont="1" applyFill="1" applyBorder="1" applyAlignment="1">
      <alignment vertical="top" wrapText="1"/>
      <protection/>
    </xf>
    <xf numFmtId="1" fontId="10" fillId="33" borderId="10" xfId="66" applyNumberFormat="1" applyFont="1" applyFill="1" applyBorder="1" applyAlignment="1">
      <alignment vertical="top"/>
      <protection/>
    </xf>
    <xf numFmtId="1" fontId="10" fillId="33" borderId="10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/>
    </xf>
    <xf numFmtId="49" fontId="10" fillId="33" borderId="10" xfId="66" applyNumberFormat="1" applyFont="1" applyFill="1" applyBorder="1" applyAlignment="1">
      <alignment vertical="top"/>
      <protection/>
    </xf>
    <xf numFmtId="1" fontId="10" fillId="33" borderId="10" xfId="0" applyNumberFormat="1" applyFont="1" applyFill="1" applyBorder="1" applyAlignment="1">
      <alignment vertical="top"/>
    </xf>
    <xf numFmtId="1" fontId="12" fillId="33" borderId="10" xfId="66" applyNumberFormat="1" applyFont="1" applyFill="1" applyBorder="1" applyAlignment="1">
      <alignment horizontal="right" vertical="top" wrapText="1"/>
      <protection/>
    </xf>
    <xf numFmtId="1" fontId="10" fillId="0" borderId="10" xfId="0" applyNumberFormat="1" applyFont="1" applyBorder="1" applyAlignment="1">
      <alignment vertical="top"/>
    </xf>
    <xf numFmtId="0" fontId="9" fillId="0" borderId="13" xfId="66" applyFont="1" applyBorder="1" applyAlignment="1">
      <alignment horizontal="center" vertical="center" wrapText="1"/>
      <protection/>
    </xf>
    <xf numFmtId="0" fontId="9" fillId="0" borderId="14" xfId="66" applyFont="1" applyBorder="1" applyAlignment="1">
      <alignment horizontal="center" vertical="top" wrapText="1"/>
      <protection/>
    </xf>
    <xf numFmtId="3" fontId="9" fillId="0" borderId="14" xfId="66" applyNumberFormat="1" applyFont="1" applyBorder="1" applyAlignment="1">
      <alignment horizontal="center" vertical="top" wrapText="1"/>
      <protection/>
    </xf>
    <xf numFmtId="49" fontId="9" fillId="0" borderId="14" xfId="66" applyNumberFormat="1" applyFont="1" applyBorder="1" applyAlignment="1">
      <alignment horizontal="center" vertical="center" wrapText="1"/>
      <protection/>
    </xf>
    <xf numFmtId="0" fontId="9" fillId="33" borderId="15" xfId="66" applyFont="1" applyFill="1" applyBorder="1" applyAlignment="1">
      <alignment horizontal="center" vertical="top" wrapText="1"/>
      <protection/>
    </xf>
    <xf numFmtId="0" fontId="10" fillId="33" borderId="15" xfId="66" applyFont="1" applyFill="1" applyBorder="1" applyAlignment="1">
      <alignment vertical="top" wrapText="1"/>
      <protection/>
    </xf>
    <xf numFmtId="3" fontId="10" fillId="0" borderId="16" xfId="66" applyNumberFormat="1" applyFont="1" applyBorder="1" applyAlignment="1" applyProtection="1">
      <alignment vertical="top" wrapText="1"/>
      <protection locked="0"/>
    </xf>
    <xf numFmtId="3" fontId="10" fillId="0" borderId="16" xfId="66" applyNumberFormat="1" applyFont="1" applyBorder="1" applyAlignment="1">
      <alignment vertical="top" wrapText="1"/>
      <protection/>
    </xf>
    <xf numFmtId="3" fontId="10" fillId="0" borderId="16" xfId="0" applyNumberFormat="1" applyFont="1" applyBorder="1" applyAlignment="1">
      <alignment vertical="top" wrapText="1"/>
    </xf>
    <xf numFmtId="0" fontId="9" fillId="33" borderId="15" xfId="66" applyFont="1" applyFill="1" applyBorder="1" applyAlignment="1">
      <alignment vertical="top" wrapText="1"/>
      <protection/>
    </xf>
    <xf numFmtId="3" fontId="10" fillId="0" borderId="16" xfId="0" applyNumberFormat="1" applyFont="1" applyBorder="1" applyAlignment="1">
      <alignment vertical="top"/>
    </xf>
    <xf numFmtId="0" fontId="10" fillId="33" borderId="17" xfId="66" applyFont="1" applyFill="1" applyBorder="1" applyAlignment="1">
      <alignment vertical="top" wrapText="1"/>
      <protection/>
    </xf>
    <xf numFmtId="49" fontId="9" fillId="0" borderId="18" xfId="66" applyNumberFormat="1" applyFont="1" applyBorder="1" applyAlignment="1">
      <alignment horizontal="right" vertical="top" wrapText="1"/>
      <protection/>
    </xf>
    <xf numFmtId="1" fontId="10" fillId="33" borderId="18" xfId="0" applyNumberFormat="1" applyFont="1" applyFill="1" applyBorder="1" applyAlignment="1">
      <alignment vertical="top"/>
    </xf>
    <xf numFmtId="1" fontId="10" fillId="0" borderId="18" xfId="0" applyNumberFormat="1" applyFont="1" applyBorder="1" applyAlignment="1">
      <alignment vertical="top"/>
    </xf>
    <xf numFmtId="0" fontId="9" fillId="0" borderId="19" xfId="66" applyFont="1" applyBorder="1" applyAlignment="1">
      <alignment horizontal="center" vertical="center"/>
      <protection/>
    </xf>
    <xf numFmtId="0" fontId="9" fillId="0" borderId="20" xfId="66" applyFont="1" applyBorder="1" applyAlignment="1">
      <alignment horizontal="center" vertical="top" wrapText="1"/>
      <protection/>
    </xf>
    <xf numFmtId="3" fontId="9" fillId="0" borderId="20" xfId="66" applyNumberFormat="1" applyFont="1" applyBorder="1" applyAlignment="1">
      <alignment horizontal="center" vertical="top" wrapText="1"/>
      <protection/>
    </xf>
    <xf numFmtId="49" fontId="9" fillId="0" borderId="20" xfId="66" applyNumberFormat="1" applyFont="1" applyBorder="1" applyAlignment="1">
      <alignment horizontal="center" vertical="center" wrapText="1"/>
      <protection/>
    </xf>
    <xf numFmtId="3" fontId="9" fillId="6" borderId="10" xfId="66" applyNumberFormat="1" applyFont="1" applyFill="1" applyBorder="1" applyAlignment="1">
      <alignment vertical="top" wrapText="1"/>
      <protection/>
    </xf>
    <xf numFmtId="3" fontId="1" fillId="15" borderId="10" xfId="66" applyNumberFormat="1" applyFont="1" applyFill="1" applyBorder="1" applyAlignment="1">
      <alignment vertical="top" wrapText="1"/>
      <protection/>
    </xf>
    <xf numFmtId="3" fontId="9" fillId="6" borderId="16" xfId="66" applyNumberFormat="1" applyFont="1" applyFill="1" applyBorder="1" applyAlignment="1">
      <alignment vertical="top" wrapText="1"/>
      <protection/>
    </xf>
    <xf numFmtId="3" fontId="1" fillId="9" borderId="16" xfId="66" applyNumberFormat="1" applyFont="1" applyFill="1" applyBorder="1" applyAlignment="1">
      <alignment vertical="top" wrapText="1"/>
      <protection/>
    </xf>
    <xf numFmtId="0" fontId="1" fillId="0" borderId="10" xfId="68" applyFont="1" applyBorder="1" applyAlignment="1">
      <alignment horizontal="center" vertical="center" wrapText="1"/>
      <protection/>
    </xf>
    <xf numFmtId="0" fontId="1" fillId="0" borderId="10" xfId="68" applyFont="1" applyBorder="1" applyAlignment="1">
      <alignment vertical="center" wrapText="1"/>
      <protection/>
    </xf>
    <xf numFmtId="0" fontId="6" fillId="0" borderId="10" xfId="68" applyFont="1" applyBorder="1" applyAlignment="1">
      <alignment wrapText="1"/>
      <protection/>
    </xf>
    <xf numFmtId="0" fontId="5" fillId="0" borderId="10" xfId="68" applyFont="1" applyBorder="1" applyAlignment="1">
      <alignment vertical="center" wrapText="1"/>
      <protection/>
    </xf>
    <xf numFmtId="0" fontId="3" fillId="0" borderId="10" xfId="68" applyFont="1" applyBorder="1" applyAlignment="1">
      <alignment vertical="center" wrapText="1"/>
      <protection/>
    </xf>
    <xf numFmtId="183" fontId="3" fillId="0" borderId="10" xfId="68" applyNumberFormat="1" applyFont="1" applyBorder="1" applyAlignment="1">
      <alignment horizontal="center" vertical="center"/>
      <protection/>
    </xf>
    <xf numFmtId="49" fontId="6" fillId="0" borderId="10" xfId="68" applyNumberFormat="1" applyFont="1" applyBorder="1" applyAlignment="1">
      <alignment horizontal="center" wrapText="1"/>
      <protection/>
    </xf>
    <xf numFmtId="0" fontId="5" fillId="0" borderId="10" xfId="68" applyFont="1" applyBorder="1" applyAlignment="1">
      <alignment horizontal="right" vertical="center" wrapText="1"/>
      <protection/>
    </xf>
    <xf numFmtId="49" fontId="8" fillId="0" borderId="10" xfId="68" applyNumberFormat="1" applyFont="1" applyBorder="1" applyAlignment="1">
      <alignment horizontal="center" wrapText="1"/>
      <protection/>
    </xf>
    <xf numFmtId="0" fontId="6" fillId="0" borderId="10" xfId="68" applyFont="1" applyBorder="1" applyAlignment="1">
      <alignment horizontal="center" wrapText="1"/>
      <protection/>
    </xf>
    <xf numFmtId="0" fontId="8" fillId="0" borderId="10" xfId="68" applyFont="1" applyBorder="1" applyAlignment="1">
      <alignment horizontal="center" wrapText="1"/>
      <protection/>
    </xf>
    <xf numFmtId="183" fontId="5" fillId="0" borderId="10" xfId="68" applyNumberFormat="1" applyFont="1" applyBorder="1" applyAlignment="1">
      <alignment horizontal="center" vertical="center"/>
      <protection/>
    </xf>
    <xf numFmtId="0" fontId="3" fillId="0" borderId="10" xfId="68" applyFont="1" applyBorder="1" applyAlignment="1">
      <alignment wrapText="1"/>
      <protection/>
    </xf>
    <xf numFmtId="0" fontId="6" fillId="0" borderId="10" xfId="68" applyFont="1" applyBorder="1" applyAlignment="1">
      <alignment horizontal="left" vertical="center" wrapText="1"/>
      <protection/>
    </xf>
    <xf numFmtId="0" fontId="3" fillId="0" borderId="10" xfId="68" applyFont="1" applyBorder="1" applyAlignment="1">
      <alignment horizontal="center" vertical="center" wrapText="1"/>
      <protection/>
    </xf>
    <xf numFmtId="0" fontId="5" fillId="0" borderId="10" xfId="68" applyFont="1" applyBorder="1" applyAlignment="1">
      <alignment horizontal="center" vertical="center" wrapText="1"/>
      <protection/>
    </xf>
    <xf numFmtId="0" fontId="5" fillId="0" borderId="10" xfId="68" applyFont="1" applyBorder="1" applyAlignment="1">
      <alignment horizontal="center" wrapText="1"/>
      <protection/>
    </xf>
    <xf numFmtId="0" fontId="7" fillId="0" borderId="10" xfId="68" applyFont="1" applyBorder="1" applyAlignment="1">
      <alignment horizontal="left" vertical="center" wrapText="1"/>
      <protection/>
    </xf>
    <xf numFmtId="49" fontId="3" fillId="0" borderId="10" xfId="68" applyNumberFormat="1" applyFont="1" applyBorder="1" applyAlignment="1">
      <alignment horizontal="center" vertical="center" wrapText="1"/>
      <protection/>
    </xf>
    <xf numFmtId="49" fontId="1" fillId="0" borderId="10" xfId="68" applyNumberFormat="1" applyFont="1" applyBorder="1" applyAlignment="1">
      <alignment horizontal="center" vertical="center" wrapText="1"/>
      <protection/>
    </xf>
    <xf numFmtId="49" fontId="7" fillId="0" borderId="10" xfId="68" applyNumberFormat="1" applyFont="1" applyBorder="1" applyAlignment="1">
      <alignment horizontal="center" wrapText="1"/>
      <protection/>
    </xf>
    <xf numFmtId="0" fontId="1" fillId="0" borderId="15" xfId="68" applyFont="1" applyBorder="1" applyAlignment="1">
      <alignment vertical="center" wrapText="1"/>
      <protection/>
    </xf>
    <xf numFmtId="0" fontId="5" fillId="0" borderId="15" xfId="68" applyFont="1" applyBorder="1" applyAlignment="1">
      <alignment vertical="center" wrapText="1"/>
      <protection/>
    </xf>
    <xf numFmtId="0" fontId="3" fillId="0" borderId="15" xfId="68" applyFont="1" applyBorder="1" applyAlignment="1">
      <alignment vertical="center" wrapText="1"/>
      <protection/>
    </xf>
    <xf numFmtId="0" fontId="3" fillId="0" borderId="15" xfId="68" applyFont="1" applyBorder="1" applyAlignment="1">
      <alignment horizontal="left" vertical="center" wrapText="1"/>
      <protection/>
    </xf>
    <xf numFmtId="0" fontId="5" fillId="0" borderId="15" xfId="68" applyFont="1" applyBorder="1" applyAlignment="1">
      <alignment horizontal="right" vertical="center" wrapText="1"/>
      <protection/>
    </xf>
    <xf numFmtId="0" fontId="6" fillId="0" borderId="15" xfId="68" applyFont="1" applyBorder="1" applyAlignment="1">
      <alignment wrapText="1"/>
      <protection/>
    </xf>
    <xf numFmtId="0" fontId="8" fillId="0" borderId="15" xfId="68" applyFont="1" applyBorder="1" applyAlignment="1">
      <alignment horizontal="left" vertical="center" wrapText="1"/>
      <protection/>
    </xf>
    <xf numFmtId="0" fontId="7" fillId="0" borderId="15" xfId="68" applyFont="1" applyBorder="1" applyAlignment="1">
      <alignment horizontal="left" vertical="center" wrapText="1"/>
      <protection/>
    </xf>
    <xf numFmtId="0" fontId="1" fillId="0" borderId="17" xfId="68" applyFont="1" applyBorder="1" applyAlignment="1">
      <alignment horizontal="left" vertical="center" wrapText="1"/>
      <protection/>
    </xf>
    <xf numFmtId="0" fontId="1" fillId="0" borderId="18" xfId="68" applyFont="1" applyBorder="1" applyAlignment="1">
      <alignment horizontal="center" vertical="center" wrapText="1"/>
      <protection/>
    </xf>
    <xf numFmtId="0" fontId="1" fillId="0" borderId="18" xfId="68" applyFont="1" applyBorder="1" applyAlignment="1">
      <alignment horizontal="left" vertical="center" wrapText="1"/>
      <protection/>
    </xf>
    <xf numFmtId="49" fontId="1" fillId="0" borderId="18" xfId="68" applyNumberFormat="1" applyFont="1" applyBorder="1" applyAlignment="1">
      <alignment horizontal="center" vertical="center" wrapText="1"/>
      <protection/>
    </xf>
    <xf numFmtId="0" fontId="1" fillId="0" borderId="21" xfId="68" applyFont="1" applyBorder="1" applyAlignment="1">
      <alignment horizontal="center" vertical="center" wrapText="1"/>
      <protection/>
    </xf>
    <xf numFmtId="0" fontId="1" fillId="0" borderId="22" xfId="68" applyFont="1" applyBorder="1" applyAlignment="1">
      <alignment horizontal="center" vertical="center" wrapText="1"/>
      <protection/>
    </xf>
    <xf numFmtId="0" fontId="1" fillId="0" borderId="23" xfId="68" applyFont="1" applyBorder="1" applyAlignment="1">
      <alignment horizontal="center" vertical="center" wrapText="1"/>
      <protection/>
    </xf>
    <xf numFmtId="0" fontId="1" fillId="0" borderId="24" xfId="68" applyFont="1" applyBorder="1" applyAlignment="1">
      <alignment horizontal="center" vertical="center" wrapText="1"/>
      <protection/>
    </xf>
    <xf numFmtId="0" fontId="18" fillId="0" borderId="0" xfId="69" applyFont="1">
      <alignment/>
      <protection/>
    </xf>
    <xf numFmtId="0" fontId="14" fillId="0" borderId="0" xfId="69" applyFont="1">
      <alignment/>
      <protection/>
    </xf>
    <xf numFmtId="0" fontId="14" fillId="0" borderId="0" xfId="69" applyFont="1" applyAlignment="1">
      <alignment horizontal="centerContinuous" wrapText="1"/>
      <protection/>
    </xf>
    <xf numFmtId="49" fontId="14" fillId="0" borderId="0" xfId="69" applyNumberFormat="1" applyFont="1" applyAlignment="1">
      <alignment horizontal="center" wrapText="1"/>
      <protection/>
    </xf>
    <xf numFmtId="0" fontId="14" fillId="0" borderId="0" xfId="69" applyFont="1" applyAlignment="1">
      <alignment horizontal="centerContinuous"/>
      <protection/>
    </xf>
    <xf numFmtId="0" fontId="14" fillId="0" borderId="0" xfId="66" applyFont="1" applyAlignment="1">
      <alignment vertical="top" wrapText="1"/>
      <protection/>
    </xf>
    <xf numFmtId="0" fontId="19" fillId="0" borderId="0" xfId="69" applyFont="1" applyAlignment="1">
      <alignment horizontal="left"/>
      <protection/>
    </xf>
    <xf numFmtId="0" fontId="14" fillId="0" borderId="0" xfId="69" applyFont="1" applyAlignment="1">
      <alignment horizontal="left" vertical="center" wrapText="1"/>
      <protection/>
    </xf>
    <xf numFmtId="0" fontId="14" fillId="0" borderId="0" xfId="69" applyFont="1" applyAlignment="1">
      <alignment horizontal="left" vertical="top" wrapText="1"/>
      <protection/>
    </xf>
    <xf numFmtId="0" fontId="14" fillId="0" borderId="0" xfId="67" applyFont="1" applyAlignment="1">
      <alignment wrapText="1"/>
      <protection/>
    </xf>
    <xf numFmtId="0" fontId="14" fillId="0" borderId="0" xfId="67" applyFont="1" applyAlignment="1">
      <alignment horizontal="right" wrapText="1"/>
      <protection/>
    </xf>
    <xf numFmtId="0" fontId="14" fillId="0" borderId="25" xfId="69" applyFont="1" applyBorder="1" applyAlignment="1">
      <alignment horizontal="centerContinuous" vertical="center" wrapText="1"/>
      <protection/>
    </xf>
    <xf numFmtId="49" fontId="14" fillId="0" borderId="25" xfId="69" applyNumberFormat="1" applyFont="1" applyBorder="1" applyAlignment="1">
      <alignment horizontal="centerContinuous" vertical="center" wrapText="1"/>
      <protection/>
    </xf>
    <xf numFmtId="0" fontId="14" fillId="0" borderId="26" xfId="69" applyFont="1" applyBorder="1" applyAlignment="1">
      <alignment horizontal="centerContinuous" vertical="center" wrapText="1"/>
      <protection/>
    </xf>
    <xf numFmtId="0" fontId="14" fillId="0" borderId="27" xfId="69" applyFont="1" applyBorder="1" applyAlignment="1">
      <alignment horizontal="centerContinuous" vertical="center" wrapText="1"/>
      <protection/>
    </xf>
    <xf numFmtId="0" fontId="14" fillId="0" borderId="10" xfId="69" applyFont="1" applyBorder="1" applyAlignment="1">
      <alignment horizontal="centerContinuous" vertical="center" wrapText="1"/>
      <protection/>
    </xf>
    <xf numFmtId="0" fontId="14" fillId="0" borderId="28" xfId="69" applyFont="1" applyBorder="1" applyAlignment="1">
      <alignment horizontal="centerContinuous" vertical="center" wrapText="1"/>
      <protection/>
    </xf>
    <xf numFmtId="0" fontId="14" fillId="0" borderId="26" xfId="69" applyFont="1" applyBorder="1" applyAlignment="1">
      <alignment horizontal="left" vertical="center" wrapText="1"/>
      <protection/>
    </xf>
    <xf numFmtId="0" fontId="14" fillId="34" borderId="26" xfId="69" applyFont="1" applyFill="1" applyBorder="1" applyAlignment="1">
      <alignment horizontal="centerContinuous" vertical="center" wrapText="1"/>
      <protection/>
    </xf>
    <xf numFmtId="0" fontId="14" fillId="0" borderId="0" xfId="69" applyFont="1" applyAlignment="1">
      <alignment horizontal="centerContinuous" vertical="center" wrapText="1"/>
      <protection/>
    </xf>
    <xf numFmtId="0" fontId="14" fillId="0" borderId="0" xfId="69" applyFont="1" applyAlignment="1">
      <alignment horizontal="center" vertical="center" wrapText="1"/>
      <protection/>
    </xf>
    <xf numFmtId="0" fontId="14" fillId="0" borderId="29" xfId="69" applyFont="1" applyBorder="1" applyAlignment="1">
      <alignment horizontal="center" vertical="center" wrapText="1"/>
      <protection/>
    </xf>
    <xf numFmtId="49" fontId="14" fillId="0" borderId="29" xfId="69" applyNumberFormat="1" applyFont="1" applyBorder="1" applyAlignment="1">
      <alignment horizontal="centerContinuous" vertical="center" wrapText="1"/>
      <protection/>
    </xf>
    <xf numFmtId="0" fontId="14" fillId="0" borderId="30" xfId="69" applyFont="1" applyBorder="1" applyAlignment="1">
      <alignment horizontal="centerContinuous" vertical="center" wrapText="1"/>
      <protection/>
    </xf>
    <xf numFmtId="0" fontId="14" fillId="0" borderId="31" xfId="69" applyFont="1" applyBorder="1" applyAlignment="1">
      <alignment horizontal="centerContinuous" vertical="center" wrapText="1"/>
      <protection/>
    </xf>
    <xf numFmtId="0" fontId="14" fillId="0" borderId="25" xfId="69" applyFont="1" applyBorder="1" applyAlignment="1">
      <alignment horizontal="left" vertical="center" wrapText="1"/>
      <protection/>
    </xf>
    <xf numFmtId="0" fontId="14" fillId="34" borderId="30" xfId="69" applyFont="1" applyFill="1" applyBorder="1" applyAlignment="1">
      <alignment horizontal="center" vertical="center" wrapText="1"/>
      <protection/>
    </xf>
    <xf numFmtId="0" fontId="14" fillId="0" borderId="32" xfId="69" applyFont="1" applyBorder="1" applyAlignment="1">
      <alignment horizontal="centerContinuous" vertical="center" wrapText="1"/>
      <protection/>
    </xf>
    <xf numFmtId="0" fontId="20" fillId="0" borderId="32" xfId="0" applyFont="1" applyBorder="1" applyAlignment="1">
      <alignment horizontal="centerContinuous" vertical="center" wrapText="1"/>
    </xf>
    <xf numFmtId="0" fontId="14" fillId="0" borderId="22" xfId="69" applyFont="1" applyBorder="1" applyAlignment="1">
      <alignment horizontal="centerContinuous" vertical="center" wrapText="1"/>
      <protection/>
    </xf>
    <xf numFmtId="0" fontId="14" fillId="0" borderId="33" xfId="69" applyFont="1" applyBorder="1" applyAlignment="1">
      <alignment horizontal="centerContinuous" vertical="center" wrapText="1"/>
      <protection/>
    </xf>
    <xf numFmtId="0" fontId="14" fillId="0" borderId="10" xfId="69" applyFont="1" applyBorder="1" applyAlignment="1">
      <alignment horizontal="center" vertical="center" wrapText="1"/>
      <protection/>
    </xf>
    <xf numFmtId="0" fontId="20" fillId="0" borderId="32" xfId="0" applyFont="1" applyBorder="1" applyAlignment="1">
      <alignment vertical="center" wrapText="1"/>
    </xf>
    <xf numFmtId="0" fontId="14" fillId="34" borderId="22" xfId="69" applyFont="1" applyFill="1" applyBorder="1" applyAlignment="1">
      <alignment horizontal="centerContinuous" vertical="center" wrapText="1"/>
      <protection/>
    </xf>
    <xf numFmtId="49" fontId="14" fillId="0" borderId="22" xfId="69" applyNumberFormat="1" applyFont="1" applyBorder="1" applyAlignment="1">
      <alignment horizontal="center" vertical="center" wrapText="1"/>
      <protection/>
    </xf>
    <xf numFmtId="0" fontId="14" fillId="0" borderId="22" xfId="69" applyFont="1" applyBorder="1" applyAlignment="1">
      <alignment horizontal="center" vertical="center" wrapText="1"/>
      <protection/>
    </xf>
    <xf numFmtId="49" fontId="14" fillId="0" borderId="10" xfId="69" applyNumberFormat="1" applyFont="1" applyBorder="1" applyAlignment="1">
      <alignment horizontal="center" vertical="center" wrapText="1"/>
      <protection/>
    </xf>
    <xf numFmtId="49" fontId="18" fillId="0" borderId="10" xfId="69" applyNumberFormat="1" applyFont="1" applyBorder="1" applyAlignment="1">
      <alignment horizontal="center" vertical="center" wrapText="1"/>
      <protection/>
    </xf>
    <xf numFmtId="49" fontId="18" fillId="34" borderId="10" xfId="69" applyNumberFormat="1" applyFont="1" applyFill="1" applyBorder="1" applyAlignment="1">
      <alignment horizontal="center" vertical="center" wrapText="1"/>
      <protection/>
    </xf>
    <xf numFmtId="0" fontId="14" fillId="0" borderId="10" xfId="69" applyFont="1" applyBorder="1" applyAlignment="1">
      <alignment vertical="center" wrapText="1"/>
      <protection/>
    </xf>
    <xf numFmtId="3" fontId="18" fillId="0" borderId="10" xfId="69" applyNumberFormat="1" applyFont="1" applyBorder="1" applyAlignment="1">
      <alignment vertical="center"/>
      <protection/>
    </xf>
    <xf numFmtId="3" fontId="18" fillId="35" borderId="10" xfId="69" applyNumberFormat="1" applyFont="1" applyFill="1" applyBorder="1" applyAlignment="1" applyProtection="1">
      <alignment vertical="center"/>
      <protection locked="0"/>
    </xf>
    <xf numFmtId="3" fontId="18" fillId="0" borderId="0" xfId="69" applyNumberFormat="1" applyFont="1">
      <alignment/>
      <protection/>
    </xf>
    <xf numFmtId="0" fontId="18" fillId="0" borderId="10" xfId="69" applyFont="1" applyBorder="1" applyAlignment="1">
      <alignment vertical="center" wrapText="1"/>
      <protection/>
    </xf>
    <xf numFmtId="3" fontId="18" fillId="0" borderId="26" xfId="69" applyNumberFormat="1" applyFont="1" applyBorder="1" applyAlignment="1">
      <alignment vertical="center"/>
      <protection/>
    </xf>
    <xf numFmtId="49" fontId="14" fillId="0" borderId="28" xfId="69" applyNumberFormat="1" applyFont="1" applyBorder="1" applyAlignment="1">
      <alignment horizontal="center" vertical="center" wrapText="1"/>
      <protection/>
    </xf>
    <xf numFmtId="3" fontId="18" fillId="34" borderId="28" xfId="69" applyNumberFormat="1" applyFont="1" applyFill="1" applyBorder="1" applyAlignment="1" applyProtection="1">
      <alignment vertical="center"/>
      <protection locked="0"/>
    </xf>
    <xf numFmtId="3" fontId="18" fillId="34" borderId="34" xfId="69" applyNumberFormat="1" applyFont="1" applyFill="1" applyBorder="1" applyAlignment="1" applyProtection="1">
      <alignment vertical="center"/>
      <protection locked="0"/>
    </xf>
    <xf numFmtId="3" fontId="18" fillId="34" borderId="27" xfId="69" applyNumberFormat="1" applyFont="1" applyFill="1" applyBorder="1" applyAlignment="1" applyProtection="1">
      <alignment vertical="center"/>
      <protection locked="0"/>
    </xf>
    <xf numFmtId="3" fontId="18" fillId="0" borderId="28" xfId="69" applyNumberFormat="1" applyFont="1" applyBorder="1" applyAlignment="1">
      <alignment vertical="center"/>
      <protection/>
    </xf>
    <xf numFmtId="3" fontId="18" fillId="0" borderId="22" xfId="69" applyNumberFormat="1" applyFont="1" applyBorder="1" applyAlignment="1">
      <alignment vertical="center"/>
      <protection/>
    </xf>
    <xf numFmtId="0" fontId="18" fillId="0" borderId="10" xfId="69" applyFont="1" applyBorder="1" applyAlignment="1">
      <alignment wrapText="1"/>
      <protection/>
    </xf>
    <xf numFmtId="49" fontId="18" fillId="0" borderId="10" xfId="69" applyNumberFormat="1" applyFont="1" applyBorder="1" applyAlignment="1">
      <alignment horizontal="center" wrapText="1"/>
      <protection/>
    </xf>
    <xf numFmtId="3" fontId="18" fillId="29" borderId="10" xfId="69" applyNumberFormat="1" applyFont="1" applyFill="1" applyBorder="1" applyAlignment="1" applyProtection="1">
      <alignment vertical="center"/>
      <protection locked="0"/>
    </xf>
    <xf numFmtId="0" fontId="14" fillId="0" borderId="0" xfId="69" applyFont="1" applyAlignment="1" applyProtection="1">
      <alignment vertical="center" wrapText="1"/>
      <protection locked="0"/>
    </xf>
    <xf numFmtId="49" fontId="14" fillId="0" borderId="0" xfId="69" applyNumberFormat="1" applyFont="1" applyAlignment="1" applyProtection="1">
      <alignment horizontal="center" vertical="center" wrapText="1"/>
      <protection locked="0"/>
    </xf>
    <xf numFmtId="3" fontId="18" fillId="0" borderId="0" xfId="69" applyNumberFormat="1" applyFont="1" applyAlignment="1" applyProtection="1">
      <alignment vertical="center"/>
      <protection locked="0"/>
    </xf>
    <xf numFmtId="0" fontId="18" fillId="0" borderId="0" xfId="69" applyFont="1" applyProtection="1">
      <alignment/>
      <protection locked="0"/>
    </xf>
    <xf numFmtId="0" fontId="18" fillId="0" borderId="0" xfId="69" applyFont="1" applyAlignment="1" applyProtection="1">
      <alignment wrapText="1"/>
      <protection locked="0"/>
    </xf>
    <xf numFmtId="49" fontId="18" fillId="0" borderId="0" xfId="69" applyNumberFormat="1" applyFont="1" applyAlignment="1" applyProtection="1">
      <alignment horizontal="center" wrapText="1"/>
      <protection locked="0"/>
    </xf>
    <xf numFmtId="0" fontId="18" fillId="0" borderId="0" xfId="69" applyFont="1" applyAlignment="1">
      <alignment wrapText="1"/>
      <protection/>
    </xf>
    <xf numFmtId="49" fontId="18" fillId="0" borderId="0" xfId="69" applyNumberFormat="1" applyFont="1" applyAlignment="1">
      <alignment horizontal="center" wrapText="1"/>
      <protection/>
    </xf>
    <xf numFmtId="0" fontId="14" fillId="0" borderId="30" xfId="69" applyFont="1" applyBorder="1" applyAlignment="1">
      <alignment horizontal="center" vertical="center" wrapText="1"/>
      <protection/>
    </xf>
    <xf numFmtId="0" fontId="18" fillId="0" borderId="0" xfId="67" applyFont="1" applyAlignment="1" applyProtection="1">
      <alignment wrapText="1"/>
      <protection locked="0"/>
    </xf>
    <xf numFmtId="3" fontId="18" fillId="0" borderId="0" xfId="67" applyNumberFormat="1" applyFont="1" applyAlignment="1" applyProtection="1">
      <alignment wrapText="1"/>
      <protection locked="0"/>
    </xf>
    <xf numFmtId="0" fontId="18" fillId="0" borderId="0" xfId="67" applyFont="1" applyAlignment="1">
      <alignment wrapText="1"/>
      <protection/>
    </xf>
    <xf numFmtId="0" fontId="21" fillId="0" borderId="0" xfId="67" applyFont="1" applyAlignment="1">
      <alignment wrapText="1"/>
      <protection/>
    </xf>
    <xf numFmtId="0" fontId="14" fillId="0" borderId="0" xfId="67" applyFont="1" applyAlignment="1" applyProtection="1">
      <alignment horizontal="center" vertical="center" wrapText="1"/>
      <protection locked="0"/>
    </xf>
    <xf numFmtId="3" fontId="14" fillId="0" borderId="0" xfId="67" applyNumberFormat="1" applyFont="1" applyAlignment="1" applyProtection="1">
      <alignment horizontal="center" vertical="center" wrapText="1"/>
      <protection locked="0"/>
    </xf>
    <xf numFmtId="0" fontId="14" fillId="0" borderId="0" xfId="66" applyFont="1" applyAlignment="1" applyProtection="1">
      <alignment vertical="top" wrapText="1"/>
      <protection locked="0"/>
    </xf>
    <xf numFmtId="3" fontId="22" fillId="0" borderId="0" xfId="66" applyNumberFormat="1" applyFont="1" applyAlignment="1" applyProtection="1">
      <alignment vertical="top"/>
      <protection locked="0"/>
    </xf>
    <xf numFmtId="3" fontId="21" fillId="0" borderId="0" xfId="67" applyNumberFormat="1" applyFont="1" applyAlignment="1">
      <alignment wrapText="1"/>
      <protection/>
    </xf>
    <xf numFmtId="3" fontId="22" fillId="0" borderId="0" xfId="66" applyNumberFormat="1" applyFont="1" applyAlignment="1" applyProtection="1">
      <alignment vertical="top" wrapText="1"/>
      <protection locked="0"/>
    </xf>
    <xf numFmtId="3" fontId="14" fillId="0" borderId="0" xfId="66" applyNumberFormat="1" applyFont="1" applyAlignment="1" applyProtection="1">
      <alignment vertical="top" wrapText="1"/>
      <protection locked="0"/>
    </xf>
    <xf numFmtId="3" fontId="14" fillId="0" borderId="0" xfId="67" applyNumberFormat="1" applyFont="1" applyAlignment="1" applyProtection="1">
      <alignment horizontal="right" vertical="center" wrapText="1"/>
      <protection locked="0"/>
    </xf>
    <xf numFmtId="0" fontId="14" fillId="0" borderId="35" xfId="67" applyFont="1" applyBorder="1" applyAlignment="1">
      <alignment horizontal="center" vertical="center" wrapText="1"/>
      <protection/>
    </xf>
    <xf numFmtId="3" fontId="14" fillId="0" borderId="36" xfId="67" applyNumberFormat="1" applyFont="1" applyBorder="1" applyAlignment="1">
      <alignment horizontal="center" vertical="center" wrapText="1"/>
      <protection/>
    </xf>
    <xf numFmtId="3" fontId="14" fillId="0" borderId="10" xfId="67" applyNumberFormat="1" applyFont="1" applyBorder="1" applyAlignment="1">
      <alignment horizontal="center" vertical="center" wrapText="1"/>
      <protection/>
    </xf>
    <xf numFmtId="0" fontId="23" fillId="0" borderId="35" xfId="67" applyFont="1" applyBorder="1" applyAlignment="1">
      <alignment wrapText="1"/>
      <protection/>
    </xf>
    <xf numFmtId="49" fontId="23" fillId="0" borderId="35" xfId="67" applyNumberFormat="1" applyFont="1" applyBorder="1" applyAlignment="1">
      <alignment wrapText="1"/>
      <protection/>
    </xf>
    <xf numFmtId="3" fontId="18" fillId="0" borderId="35" xfId="67" applyNumberFormat="1" applyFont="1" applyBorder="1" applyAlignment="1">
      <alignment wrapText="1"/>
      <protection/>
    </xf>
    <xf numFmtId="3" fontId="18" fillId="0" borderId="37" xfId="67" applyNumberFormat="1" applyFont="1" applyBorder="1" applyAlignment="1">
      <alignment wrapText="1"/>
      <protection/>
    </xf>
    <xf numFmtId="0" fontId="18" fillId="0" borderId="35" xfId="67" applyFont="1" applyBorder="1" applyAlignment="1">
      <alignment wrapText="1"/>
      <protection/>
    </xf>
    <xf numFmtId="49" fontId="18" fillId="0" borderId="35" xfId="67" applyNumberFormat="1" applyFont="1" applyBorder="1" applyAlignment="1">
      <alignment horizontal="center" wrapText="1"/>
      <protection/>
    </xf>
    <xf numFmtId="3" fontId="18" fillId="36" borderId="35" xfId="67" applyNumberFormat="1" applyFont="1" applyFill="1" applyBorder="1" applyAlignment="1" applyProtection="1">
      <alignment wrapText="1"/>
      <protection locked="0"/>
    </xf>
    <xf numFmtId="1" fontId="21" fillId="0" borderId="0" xfId="67" applyNumberFormat="1" applyFont="1" applyAlignment="1">
      <alignment wrapText="1"/>
      <protection/>
    </xf>
    <xf numFmtId="0" fontId="21" fillId="0" borderId="35" xfId="67" applyFont="1" applyBorder="1" applyAlignment="1">
      <alignment wrapText="1"/>
      <protection/>
    </xf>
    <xf numFmtId="0" fontId="14" fillId="0" borderId="35" xfId="67" applyFont="1" applyBorder="1" applyAlignment="1">
      <alignment horizontal="right" wrapText="1"/>
      <protection/>
    </xf>
    <xf numFmtId="49" fontId="14" fillId="0" borderId="35" xfId="67" applyNumberFormat="1" applyFont="1" applyBorder="1" applyAlignment="1">
      <alignment horizontal="center" wrapText="1"/>
      <protection/>
    </xf>
    <xf numFmtId="49" fontId="23" fillId="0" borderId="35" xfId="67" applyNumberFormat="1" applyFont="1" applyBorder="1" applyAlignment="1">
      <alignment horizontal="center" wrapText="1"/>
      <protection/>
    </xf>
    <xf numFmtId="3" fontId="18" fillId="36" borderId="36" xfId="67" applyNumberFormat="1" applyFont="1" applyFill="1" applyBorder="1" applyAlignment="1" applyProtection="1">
      <alignment wrapText="1"/>
      <protection locked="0"/>
    </xf>
    <xf numFmtId="0" fontId="14" fillId="0" borderId="35" xfId="67" applyFont="1" applyBorder="1" applyAlignment="1">
      <alignment wrapText="1"/>
      <protection/>
    </xf>
    <xf numFmtId="3" fontId="18" fillId="37" borderId="35" xfId="67" applyNumberFormat="1" applyFont="1" applyFill="1" applyBorder="1" applyAlignment="1" applyProtection="1">
      <alignment wrapText="1"/>
      <protection locked="0"/>
    </xf>
    <xf numFmtId="3" fontId="18" fillId="38" borderId="35" xfId="67" applyNumberFormat="1" applyFont="1" applyFill="1" applyBorder="1" applyAlignment="1" applyProtection="1">
      <alignment wrapText="1"/>
      <protection locked="0"/>
    </xf>
    <xf numFmtId="49" fontId="18" fillId="0" borderId="0" xfId="67" applyNumberFormat="1" applyFont="1" applyAlignment="1">
      <alignment wrapText="1"/>
      <protection/>
    </xf>
    <xf numFmtId="3" fontId="18" fillId="0" borderId="0" xfId="67" applyNumberFormat="1" applyFont="1" applyAlignment="1">
      <alignment wrapText="1"/>
      <protection/>
    </xf>
    <xf numFmtId="49" fontId="14" fillId="0" borderId="0" xfId="0" applyNumberFormat="1" applyFont="1" applyAlignment="1" applyProtection="1">
      <alignment horizontal="left" vertical="top"/>
      <protection locked="0"/>
    </xf>
    <xf numFmtId="3" fontId="21" fillId="0" borderId="0" xfId="67" applyNumberFormat="1" applyFont="1" applyAlignment="1" applyProtection="1">
      <alignment wrapText="1"/>
      <protection locked="0"/>
    </xf>
    <xf numFmtId="0" fontId="21" fillId="0" borderId="0" xfId="67" applyFont="1" applyAlignment="1" applyProtection="1">
      <alignment wrapText="1"/>
      <protection locked="0"/>
    </xf>
    <xf numFmtId="4" fontId="10" fillId="0" borderId="0" xfId="66" applyNumberFormat="1" applyFont="1" applyAlignment="1" applyProtection="1">
      <alignment vertical="top" wrapText="1"/>
      <protection locked="0"/>
    </xf>
    <xf numFmtId="4" fontId="9" fillId="0" borderId="0" xfId="67" applyNumberFormat="1" applyFont="1" applyAlignment="1" applyProtection="1">
      <alignment wrapText="1"/>
      <protection locked="0"/>
    </xf>
    <xf numFmtId="4" fontId="10" fillId="0" borderId="16" xfId="0" applyNumberFormat="1" applyFont="1" applyBorder="1" applyAlignment="1">
      <alignment vertical="top" wrapText="1"/>
    </xf>
    <xf numFmtId="4" fontId="10" fillId="0" borderId="16" xfId="66" applyNumberFormat="1" applyFont="1" applyBorder="1" applyAlignment="1" applyProtection="1">
      <alignment vertical="top" wrapText="1"/>
      <protection locked="0"/>
    </xf>
    <xf numFmtId="4" fontId="9" fillId="6" borderId="16" xfId="66" applyNumberFormat="1" applyFont="1" applyFill="1" applyBorder="1" applyAlignment="1">
      <alignment vertical="top" wrapText="1"/>
      <protection/>
    </xf>
    <xf numFmtId="4" fontId="10" fillId="0" borderId="16" xfId="66" applyNumberFormat="1" applyFont="1" applyBorder="1" applyAlignment="1">
      <alignment vertical="top" wrapText="1"/>
      <protection/>
    </xf>
    <xf numFmtId="4" fontId="1" fillId="9" borderId="16" xfId="66" applyNumberFormat="1" applyFont="1" applyFill="1" applyBorder="1" applyAlignment="1">
      <alignment vertical="top" wrapText="1"/>
      <protection/>
    </xf>
    <xf numFmtId="4" fontId="10" fillId="0" borderId="16" xfId="0" applyNumberFormat="1" applyFont="1" applyBorder="1" applyAlignment="1">
      <alignment vertical="top"/>
    </xf>
    <xf numFmtId="4" fontId="14" fillId="0" borderId="38" xfId="66" applyNumberFormat="1" applyFont="1" applyBorder="1" applyAlignment="1">
      <alignment vertical="top" wrapText="1"/>
      <protection/>
    </xf>
    <xf numFmtId="4" fontId="10" fillId="0" borderId="0" xfId="66" applyNumberFormat="1" applyFont="1" applyAlignment="1">
      <alignment vertical="top" wrapText="1"/>
      <protection/>
    </xf>
    <xf numFmtId="4" fontId="11" fillId="0" borderId="0" xfId="0" applyNumberFormat="1" applyFont="1" applyAlignment="1">
      <alignment/>
    </xf>
    <xf numFmtId="4" fontId="10" fillId="0" borderId="10" xfId="66" applyNumberFormat="1" applyFont="1" applyBorder="1" applyAlignment="1">
      <alignment vertical="top" wrapText="1"/>
      <protection/>
    </xf>
    <xf numFmtId="4" fontId="10" fillId="0" borderId="10" xfId="66" applyNumberFormat="1" applyFont="1" applyBorder="1" applyAlignment="1" applyProtection="1">
      <alignment vertical="top" wrapText="1"/>
      <protection locked="0"/>
    </xf>
    <xf numFmtId="4" fontId="14" fillId="0" borderId="39" xfId="66" applyNumberFormat="1" applyFont="1" applyBorder="1" applyAlignment="1">
      <alignment vertical="top" wrapText="1"/>
      <protection/>
    </xf>
    <xf numFmtId="4" fontId="9" fillId="0" borderId="0" xfId="66" applyNumberFormat="1" applyFont="1" applyAlignment="1" applyProtection="1">
      <alignment vertical="top" wrapText="1"/>
      <protection locked="0"/>
    </xf>
    <xf numFmtId="3" fontId="9" fillId="0" borderId="40" xfId="66" applyNumberFormat="1" applyFont="1" applyBorder="1" applyAlignment="1">
      <alignment horizontal="center" vertical="top" wrapText="1"/>
      <protection/>
    </xf>
    <xf numFmtId="3" fontId="10" fillId="0" borderId="0" xfId="66" applyNumberFormat="1" applyFont="1" applyAlignment="1" applyProtection="1">
      <alignment vertical="top" wrapText="1"/>
      <protection locked="0"/>
    </xf>
    <xf numFmtId="3" fontId="10" fillId="0" borderId="0" xfId="66" applyNumberFormat="1" applyFont="1" applyAlignment="1" applyProtection="1">
      <alignment vertical="top"/>
      <protection locked="0"/>
    </xf>
    <xf numFmtId="3" fontId="9" fillId="0" borderId="41" xfId="66" applyNumberFormat="1" applyFont="1" applyBorder="1" applyAlignment="1">
      <alignment horizontal="center" vertical="top" wrapText="1"/>
      <protection/>
    </xf>
    <xf numFmtId="3" fontId="10" fillId="0" borderId="0" xfId="66" applyNumberFormat="1" applyFont="1" applyAlignment="1">
      <alignment vertical="top" wrapText="1"/>
      <protection/>
    </xf>
    <xf numFmtId="3" fontId="1" fillId="15" borderId="18" xfId="66" applyNumberFormat="1" applyFont="1" applyFill="1" applyBorder="1" applyAlignment="1">
      <alignment vertical="top" wrapText="1"/>
      <protection/>
    </xf>
    <xf numFmtId="3" fontId="14" fillId="0" borderId="39" xfId="66" applyNumberFormat="1" applyFont="1" applyBorder="1" applyAlignment="1">
      <alignment vertical="top" wrapText="1"/>
      <protection/>
    </xf>
    <xf numFmtId="3" fontId="10" fillId="0" borderId="42" xfId="0" applyNumberFormat="1" applyFont="1" applyBorder="1" applyAlignment="1">
      <alignment vertical="top"/>
    </xf>
    <xf numFmtId="3" fontId="14" fillId="0" borderId="38" xfId="66" applyNumberFormat="1" applyFont="1" applyBorder="1" applyAlignment="1">
      <alignment vertical="top" wrapText="1"/>
      <protection/>
    </xf>
    <xf numFmtId="4" fontId="14" fillId="0" borderId="0" xfId="67" applyNumberFormat="1" applyFont="1" applyAlignment="1" applyProtection="1">
      <alignment horizontal="center" vertical="center" wrapText="1"/>
      <protection locked="0"/>
    </xf>
    <xf numFmtId="4" fontId="21" fillId="0" borderId="0" xfId="67" applyNumberFormat="1" applyFont="1" applyAlignment="1">
      <alignment wrapText="1"/>
      <protection/>
    </xf>
    <xf numFmtId="4" fontId="22" fillId="0" borderId="0" xfId="66" applyNumberFormat="1" applyFont="1" applyAlignment="1" applyProtection="1">
      <alignment vertical="top" wrapText="1"/>
      <protection locked="0"/>
    </xf>
    <xf numFmtId="4" fontId="14" fillId="0" borderId="0" xfId="66" applyNumberFormat="1" applyFont="1" applyAlignment="1" applyProtection="1">
      <alignment vertical="top" wrapText="1"/>
      <protection locked="0"/>
    </xf>
    <xf numFmtId="4" fontId="14" fillId="0" borderId="0" xfId="67" applyNumberFormat="1" applyFont="1" applyAlignment="1" applyProtection="1">
      <alignment horizontal="right" vertical="center" wrapText="1"/>
      <protection locked="0"/>
    </xf>
    <xf numFmtId="4" fontId="14" fillId="0" borderId="36" xfId="67" applyNumberFormat="1" applyFont="1" applyBorder="1" applyAlignment="1">
      <alignment horizontal="center" vertical="center" wrapText="1"/>
      <protection/>
    </xf>
    <xf numFmtId="4" fontId="14" fillId="0" borderId="10" xfId="67" applyNumberFormat="1" applyFont="1" applyBorder="1" applyAlignment="1">
      <alignment horizontal="center" vertical="center" wrapText="1"/>
      <protection/>
    </xf>
    <xf numFmtId="4" fontId="18" fillId="0" borderId="35" xfId="67" applyNumberFormat="1" applyFont="1" applyBorder="1" applyAlignment="1">
      <alignment wrapText="1"/>
      <protection/>
    </xf>
    <xf numFmtId="4" fontId="18" fillId="0" borderId="37" xfId="67" applyNumberFormat="1" applyFont="1" applyBorder="1" applyAlignment="1">
      <alignment wrapText="1"/>
      <protection/>
    </xf>
    <xf numFmtId="4" fontId="18" fillId="36" borderId="35" xfId="67" applyNumberFormat="1" applyFont="1" applyFill="1" applyBorder="1" applyAlignment="1" applyProtection="1">
      <alignment wrapText="1"/>
      <protection locked="0"/>
    </xf>
    <xf numFmtId="4" fontId="18" fillId="37" borderId="35" xfId="67" applyNumberFormat="1" applyFont="1" applyFill="1" applyBorder="1" applyAlignment="1" applyProtection="1">
      <alignment wrapText="1"/>
      <protection locked="0"/>
    </xf>
    <xf numFmtId="4" fontId="18" fillId="38" borderId="35" xfId="67" applyNumberFormat="1" applyFont="1" applyFill="1" applyBorder="1" applyAlignment="1" applyProtection="1">
      <alignment wrapText="1"/>
      <protection locked="0"/>
    </xf>
    <xf numFmtId="4" fontId="18" fillId="0" borderId="0" xfId="67" applyNumberFormat="1" applyFont="1" applyAlignment="1">
      <alignment wrapText="1"/>
      <protection/>
    </xf>
    <xf numFmtId="4" fontId="21" fillId="0" borderId="0" xfId="67" applyNumberFormat="1" applyFont="1" applyAlignment="1" applyProtection="1">
      <alignment wrapText="1"/>
      <protection locked="0"/>
    </xf>
    <xf numFmtId="1" fontId="1" fillId="0" borderId="0" xfId="68" applyNumberFormat="1" applyFont="1" applyAlignment="1" applyProtection="1">
      <alignment horizontal="center" vertical="center" wrapText="1"/>
      <protection locked="0"/>
    </xf>
    <xf numFmtId="1" fontId="1" fillId="0" borderId="0" xfId="68" applyNumberFormat="1" applyFont="1" applyAlignment="1" applyProtection="1">
      <alignment horizontal="center"/>
      <protection locked="0"/>
    </xf>
    <xf numFmtId="1" fontId="3" fillId="0" borderId="0" xfId="68" applyNumberFormat="1" applyFont="1" applyProtection="1">
      <alignment/>
      <protection locked="0"/>
    </xf>
    <xf numFmtId="1" fontId="1" fillId="0" borderId="24" xfId="68" applyNumberFormat="1" applyFont="1" applyBorder="1" applyAlignment="1">
      <alignment horizontal="center" vertical="center" wrapText="1"/>
      <protection/>
    </xf>
    <xf numFmtId="1" fontId="1" fillId="0" borderId="22" xfId="68" applyNumberFormat="1" applyFont="1" applyBorder="1" applyAlignment="1">
      <alignment horizontal="center" vertical="center" wrapText="1"/>
      <protection/>
    </xf>
    <xf numFmtId="1" fontId="1" fillId="0" borderId="10" xfId="68" applyNumberFormat="1" applyFont="1" applyBorder="1" applyAlignment="1">
      <alignment vertical="center"/>
      <protection/>
    </xf>
    <xf numFmtId="1" fontId="3" fillId="0" borderId="10" xfId="68" applyNumberFormat="1" applyFont="1" applyBorder="1">
      <alignment/>
      <protection/>
    </xf>
    <xf numFmtId="1" fontId="3" fillId="0" borderId="10" xfId="68" applyNumberFormat="1" applyFont="1" applyBorder="1" applyAlignment="1" applyProtection="1">
      <alignment vertical="center"/>
      <protection locked="0"/>
    </xf>
    <xf numFmtId="1" fontId="3" fillId="0" borderId="10" xfId="68" applyNumberFormat="1" applyFont="1" applyBorder="1" applyAlignment="1">
      <alignment vertical="center"/>
      <protection/>
    </xf>
    <xf numFmtId="1" fontId="4" fillId="0" borderId="0" xfId="0" applyNumberFormat="1" applyFont="1" applyAlignment="1">
      <alignment/>
    </xf>
    <xf numFmtId="1" fontId="6" fillId="0" borderId="0" xfId="68" applyNumberFormat="1" applyFont="1" applyProtection="1">
      <alignment/>
      <protection locked="0"/>
    </xf>
    <xf numFmtId="1" fontId="6" fillId="0" borderId="0" xfId="66" applyNumberFormat="1" applyFont="1" applyAlignment="1" applyProtection="1">
      <alignment vertical="top" wrapText="1"/>
      <protection locked="0"/>
    </xf>
    <xf numFmtId="1" fontId="1" fillId="0" borderId="43" xfId="68" applyNumberFormat="1" applyFont="1" applyBorder="1" applyAlignment="1">
      <alignment horizontal="center" vertical="center" wrapText="1"/>
      <protection/>
    </xf>
    <xf numFmtId="1" fontId="1" fillId="0" borderId="44" xfId="68" applyNumberFormat="1" applyFont="1" applyBorder="1" applyAlignment="1">
      <alignment horizontal="center" vertical="center" wrapText="1"/>
      <protection/>
    </xf>
    <xf numFmtId="1" fontId="6" fillId="0" borderId="16" xfId="68" applyNumberFormat="1" applyFont="1" applyBorder="1">
      <alignment/>
      <protection/>
    </xf>
    <xf numFmtId="1" fontId="6" fillId="0" borderId="16" xfId="68" applyNumberFormat="1" applyFont="1" applyBorder="1" applyProtection="1">
      <alignment/>
      <protection locked="0"/>
    </xf>
    <xf numFmtId="1" fontId="17" fillId="0" borderId="42" xfId="68" applyNumberFormat="1" applyFont="1" applyBorder="1">
      <alignment/>
      <protection/>
    </xf>
    <xf numFmtId="0" fontId="73" fillId="0" borderId="0" xfId="0" applyFont="1" applyAlignment="1">
      <alignment/>
    </xf>
    <xf numFmtId="0" fontId="25" fillId="0" borderId="0" xfId="66" applyFont="1" applyAlignment="1" applyProtection="1">
      <alignment horizontal="centerContinuous" vertical="center"/>
      <protection hidden="1"/>
    </xf>
    <xf numFmtId="0" fontId="26" fillId="0" borderId="0" xfId="66" applyFont="1" applyAlignment="1" applyProtection="1">
      <alignment horizontal="centerContinuous" vertical="center"/>
      <protection hidden="1"/>
    </xf>
    <xf numFmtId="0" fontId="27" fillId="0" borderId="0" xfId="0" applyFont="1" applyAlignment="1">
      <alignment horizontal="centerContinuous" vertical="center"/>
    </xf>
    <xf numFmtId="0" fontId="27" fillId="0" borderId="0" xfId="65" applyFont="1" applyAlignment="1">
      <alignment horizontal="centerContinuous"/>
      <protection/>
    </xf>
    <xf numFmtId="0" fontId="27" fillId="0" borderId="0" xfId="65" applyFont="1">
      <alignment/>
      <protection/>
    </xf>
    <xf numFmtId="0" fontId="26" fillId="0" borderId="0" xfId="66" applyFont="1" applyAlignment="1" applyProtection="1">
      <alignment vertical="center"/>
      <protection hidden="1"/>
    </xf>
    <xf numFmtId="0" fontId="25" fillId="0" borderId="0" xfId="66" applyFont="1" applyAlignment="1" applyProtection="1">
      <alignment vertical="center"/>
      <protection hidden="1"/>
    </xf>
    <xf numFmtId="0" fontId="27" fillId="0" borderId="0" xfId="0" applyFont="1" applyAlignment="1">
      <alignment vertical="center"/>
    </xf>
    <xf numFmtId="0" fontId="27" fillId="0" borderId="0" xfId="66" applyFont="1" applyAlignment="1" applyProtection="1">
      <alignment horizontal="centerContinuous" vertical="center"/>
      <protection hidden="1"/>
    </xf>
    <xf numFmtId="0" fontId="25" fillId="0" borderId="0" xfId="66" applyFont="1" applyAlignment="1">
      <alignment horizontal="centerContinuous" vertical="center" wrapText="1"/>
      <protection/>
    </xf>
    <xf numFmtId="0" fontId="26" fillId="0" borderId="0" xfId="66" applyFont="1" applyAlignment="1">
      <alignment horizontal="centerContinuous" vertical="center" wrapText="1"/>
      <protection/>
    </xf>
    <xf numFmtId="0" fontId="27" fillId="0" borderId="0" xfId="65" applyFont="1" applyAlignment="1">
      <alignment horizontal="centerContinuous" vertical="center"/>
      <protection/>
    </xf>
    <xf numFmtId="0" fontId="27" fillId="0" borderId="0" xfId="66" applyFont="1" applyAlignment="1">
      <alignment horizontal="right" vertical="top"/>
      <protection/>
    </xf>
    <xf numFmtId="0" fontId="27" fillId="0" borderId="0" xfId="66" applyFont="1" applyAlignment="1">
      <alignment vertical="top"/>
      <protection/>
    </xf>
    <xf numFmtId="0" fontId="25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66" applyFont="1" applyAlignment="1">
      <alignment horizontal="left" vertical="top"/>
      <protection/>
    </xf>
    <xf numFmtId="0" fontId="25" fillId="0" borderId="0" xfId="0" applyFont="1" applyAlignment="1">
      <alignment/>
    </xf>
    <xf numFmtId="0" fontId="27" fillId="0" borderId="0" xfId="0" applyFont="1" applyAlignment="1">
      <alignment horizontal="left"/>
    </xf>
    <xf numFmtId="0" fontId="28" fillId="0" borderId="0" xfId="68" applyFont="1" applyAlignment="1">
      <alignment horizontal="center"/>
      <protection/>
    </xf>
    <xf numFmtId="0" fontId="25" fillId="0" borderId="10" xfId="63" applyFont="1" applyBorder="1" applyAlignment="1">
      <alignment horizontal="center" vertical="center" wrapText="1"/>
      <protection/>
    </xf>
    <xf numFmtId="49" fontId="25" fillId="0" borderId="10" xfId="63" applyNumberFormat="1" applyFont="1" applyBorder="1" applyAlignment="1">
      <alignment horizontal="center" vertical="center" wrapText="1"/>
      <protection/>
    </xf>
    <xf numFmtId="0" fontId="25" fillId="0" borderId="0" xfId="65" applyFont="1">
      <alignment/>
      <protection/>
    </xf>
    <xf numFmtId="0" fontId="27" fillId="0" borderId="10" xfId="63" applyFont="1" applyBorder="1" applyAlignment="1">
      <alignment horizontal="center" vertical="center" wrapText="1"/>
      <protection/>
    </xf>
    <xf numFmtId="49" fontId="27" fillId="0" borderId="10" xfId="63" applyNumberFormat="1" applyFont="1" applyBorder="1" applyAlignment="1">
      <alignment horizontal="center" vertical="center" wrapText="1"/>
      <protection/>
    </xf>
    <xf numFmtId="0" fontId="25" fillId="0" borderId="10" xfId="63" applyFont="1" applyBorder="1" applyAlignment="1">
      <alignment horizontal="left" vertical="center" wrapText="1"/>
      <protection/>
    </xf>
    <xf numFmtId="49" fontId="25" fillId="0" borderId="10" xfId="63" applyNumberFormat="1" applyFont="1" applyBorder="1" applyAlignment="1">
      <alignment horizontal="left" vertical="center" wrapText="1"/>
      <protection/>
    </xf>
    <xf numFmtId="3" fontId="25" fillId="0" borderId="10" xfId="63" applyNumberFormat="1" applyFont="1" applyBorder="1" applyAlignment="1">
      <alignment horizontal="right" vertical="center" wrapText="1"/>
      <protection/>
    </xf>
    <xf numFmtId="0" fontId="25" fillId="0" borderId="10" xfId="63" applyFont="1" applyBorder="1" applyAlignment="1">
      <alignment horizontal="left" vertical="center"/>
      <protection/>
    </xf>
    <xf numFmtId="0" fontId="27" fillId="39" borderId="10" xfId="63" applyFont="1" applyFill="1" applyBorder="1" applyAlignment="1" applyProtection="1">
      <alignment horizontal="left" vertical="center" wrapText="1"/>
      <protection locked="0"/>
    </xf>
    <xf numFmtId="49" fontId="27" fillId="39" borderId="10" xfId="63" applyNumberFormat="1" applyFont="1" applyFill="1" applyBorder="1" applyAlignment="1" applyProtection="1">
      <alignment horizontal="center" vertical="center" wrapText="1"/>
      <protection locked="0"/>
    </xf>
    <xf numFmtId="3" fontId="27" fillId="29" borderId="28" xfId="66" applyNumberFormat="1" applyFont="1" applyFill="1" applyBorder="1" applyAlignment="1" applyProtection="1">
      <alignment vertical="top"/>
      <protection locked="0"/>
    </xf>
    <xf numFmtId="3" fontId="27" fillId="0" borderId="10" xfId="63" applyNumberFormat="1" applyFont="1" applyBorder="1" applyAlignment="1">
      <alignment horizontal="right" vertical="center" wrapText="1"/>
      <protection/>
    </xf>
    <xf numFmtId="0" fontId="29" fillId="0" borderId="10" xfId="63" applyFont="1" applyBorder="1" applyAlignment="1">
      <alignment horizontal="right" vertical="center" wrapText="1"/>
      <protection/>
    </xf>
    <xf numFmtId="49" fontId="29" fillId="0" borderId="10" xfId="63" applyNumberFormat="1" applyFont="1" applyBorder="1" applyAlignment="1">
      <alignment horizontal="center" vertical="center" wrapText="1"/>
      <protection/>
    </xf>
    <xf numFmtId="3" fontId="29" fillId="0" borderId="10" xfId="63" applyNumberFormat="1" applyFont="1" applyBorder="1" applyAlignment="1">
      <alignment horizontal="right" vertical="center" wrapText="1"/>
      <protection/>
    </xf>
    <xf numFmtId="49" fontId="25" fillId="0" borderId="10" xfId="63" applyNumberFormat="1" applyFont="1" applyBorder="1" applyAlignment="1">
      <alignment horizontal="center" vertical="center"/>
      <protection/>
    </xf>
    <xf numFmtId="3" fontId="25" fillId="0" borderId="10" xfId="63" applyNumberFormat="1" applyFont="1" applyBorder="1" applyAlignment="1">
      <alignment horizontal="right" vertical="center"/>
      <protection/>
    </xf>
    <xf numFmtId="10" fontId="27" fillId="29" borderId="28" xfId="66" applyNumberFormat="1" applyFont="1" applyFill="1" applyBorder="1" applyAlignment="1" applyProtection="1">
      <alignment vertical="top"/>
      <protection locked="0"/>
    </xf>
    <xf numFmtId="0" fontId="29" fillId="0" borderId="10" xfId="63" applyFont="1" applyBorder="1" applyAlignment="1">
      <alignment horizontal="left" vertical="center" wrapText="1"/>
      <protection/>
    </xf>
    <xf numFmtId="49" fontId="29" fillId="0" borderId="10" xfId="63" applyNumberFormat="1" applyFont="1" applyBorder="1" applyAlignment="1">
      <alignment horizontal="center" vertical="center"/>
      <protection/>
    </xf>
    <xf numFmtId="49" fontId="28" fillId="0" borderId="10" xfId="63" applyNumberFormat="1" applyFont="1" applyBorder="1" applyAlignment="1">
      <alignment horizontal="center" vertical="center"/>
      <protection/>
    </xf>
    <xf numFmtId="0" fontId="25" fillId="0" borderId="0" xfId="63" applyFont="1" applyAlignment="1">
      <alignment horizontal="left" vertical="center" wrapText="1"/>
      <protection/>
    </xf>
    <xf numFmtId="49" fontId="25" fillId="0" borderId="0" xfId="63" applyNumberFormat="1" applyFont="1" applyAlignment="1">
      <alignment horizontal="left" vertical="center" wrapText="1"/>
      <protection/>
    </xf>
    <xf numFmtId="0" fontId="27" fillId="0" borderId="0" xfId="63" applyFont="1" applyAlignment="1">
      <alignment horizontal="left" vertical="center" wrapText="1"/>
      <protection/>
    </xf>
    <xf numFmtId="0" fontId="27" fillId="0" borderId="0" xfId="66" applyFont="1" applyAlignment="1" applyProtection="1">
      <alignment horizontal="right" vertical="center" indent="2"/>
      <protection hidden="1"/>
    </xf>
    <xf numFmtId="0" fontId="27" fillId="0" borderId="0" xfId="66" applyFont="1" applyAlignment="1">
      <alignment horizontal="right" vertical="center" indent="2"/>
      <protection/>
    </xf>
    <xf numFmtId="0" fontId="27" fillId="0" borderId="0" xfId="66" applyFont="1" applyAlignment="1">
      <alignment vertical="center"/>
      <protection/>
    </xf>
    <xf numFmtId="0" fontId="27" fillId="0" borderId="0" xfId="66" applyFont="1" applyAlignment="1" applyProtection="1">
      <alignment vertical="top" wrapText="1"/>
      <protection locked="0"/>
    </xf>
    <xf numFmtId="0" fontId="27" fillId="0" borderId="0" xfId="66" applyFont="1" applyAlignment="1">
      <alignment horizontal="left" vertical="top" wrapText="1"/>
      <protection/>
    </xf>
    <xf numFmtId="0" fontId="27" fillId="0" borderId="0" xfId="66" applyFont="1" applyAlignment="1">
      <alignment vertical="top" wrapText="1"/>
      <protection/>
    </xf>
    <xf numFmtId="49" fontId="27" fillId="0" borderId="0" xfId="65" applyNumberFormat="1" applyFont="1">
      <alignment/>
      <protection/>
    </xf>
    <xf numFmtId="0" fontId="21" fillId="0" borderId="0" xfId="67" applyFont="1">
      <alignment/>
      <protection/>
    </xf>
    <xf numFmtId="0" fontId="27" fillId="0" borderId="0" xfId="66" applyFont="1" applyAlignment="1">
      <alignment horizontal="left" vertical="center"/>
      <protection/>
    </xf>
    <xf numFmtId="0" fontId="25" fillId="0" borderId="0" xfId="66" applyFont="1" applyAlignment="1">
      <alignment horizontal="centerContinuous" vertical="center"/>
      <protection/>
    </xf>
    <xf numFmtId="0" fontId="26" fillId="0" borderId="0" xfId="66" applyFont="1" applyAlignment="1">
      <alignment horizontal="centerContinuous" vertical="center"/>
      <protection/>
    </xf>
    <xf numFmtId="0" fontId="30" fillId="0" borderId="0" xfId="66" applyFont="1" applyAlignment="1">
      <alignment horizontal="centerContinuous" vertical="center"/>
      <protection/>
    </xf>
    <xf numFmtId="0" fontId="25" fillId="0" borderId="0" xfId="66" applyFont="1" applyAlignment="1">
      <alignment vertical="center"/>
      <protection/>
    </xf>
    <xf numFmtId="0" fontId="27" fillId="0" borderId="0" xfId="66" applyFont="1" applyAlignment="1" applyProtection="1">
      <alignment horizontal="right" vertical="center"/>
      <protection hidden="1"/>
    </xf>
    <xf numFmtId="0" fontId="27" fillId="0" borderId="0" xfId="66" applyFont="1" applyAlignment="1">
      <alignment horizontal="right" vertical="center"/>
      <protection/>
    </xf>
    <xf numFmtId="0" fontId="27" fillId="0" borderId="0" xfId="64" applyFont="1" applyAlignment="1">
      <alignment vertical="justify" wrapText="1"/>
      <protection/>
    </xf>
    <xf numFmtId="0" fontId="25" fillId="0" borderId="0" xfId="64" applyFont="1" applyAlignment="1">
      <alignment vertical="justify" wrapText="1"/>
      <protection/>
    </xf>
    <xf numFmtId="0" fontId="25" fillId="0" borderId="0" xfId="64" applyFont="1" applyAlignment="1">
      <alignment horizontal="left" vertical="center" wrapText="1"/>
      <protection/>
    </xf>
    <xf numFmtId="0" fontId="25" fillId="0" borderId="14" xfId="64" applyFont="1" applyBorder="1" applyAlignment="1">
      <alignment horizontal="centerContinuous" vertical="center" wrapText="1"/>
      <protection/>
    </xf>
    <xf numFmtId="0" fontId="25" fillId="0" borderId="10" xfId="64" applyFont="1" applyBorder="1" applyAlignment="1">
      <alignment horizontal="center" vertical="center" wrapText="1"/>
      <protection/>
    </xf>
    <xf numFmtId="0" fontId="25" fillId="0" borderId="45" xfId="64" applyFont="1" applyBorder="1" applyAlignment="1">
      <alignment horizontal="centerContinuous"/>
      <protection/>
    </xf>
    <xf numFmtId="0" fontId="25" fillId="0" borderId="26" xfId="64" applyFont="1" applyBorder="1" applyAlignment="1">
      <alignment horizontal="centerContinuous"/>
      <protection/>
    </xf>
    <xf numFmtId="0" fontId="25" fillId="0" borderId="26" xfId="64" applyFont="1" applyBorder="1" applyAlignment="1">
      <alignment horizontal="center"/>
      <protection/>
    </xf>
    <xf numFmtId="0" fontId="25" fillId="0" borderId="26" xfId="64" applyFont="1" applyBorder="1" applyAlignment="1">
      <alignment horizontal="center" vertical="center" wrapText="1"/>
      <protection/>
    </xf>
    <xf numFmtId="0" fontId="25" fillId="0" borderId="46" xfId="64" applyFont="1" applyBorder="1" applyAlignment="1">
      <alignment horizontal="center" vertical="center" wrapText="1"/>
      <protection/>
    </xf>
    <xf numFmtId="0" fontId="25" fillId="0" borderId="13" xfId="64" applyFont="1" applyBorder="1" applyAlignment="1">
      <alignment horizontal="right" vertical="center" wrapText="1"/>
      <protection/>
    </xf>
    <xf numFmtId="0" fontId="25" fillId="0" borderId="14" xfId="64" applyFont="1" applyBorder="1" applyAlignment="1">
      <alignment vertical="center" wrapText="1"/>
      <protection/>
    </xf>
    <xf numFmtId="49" fontId="25" fillId="34" borderId="14" xfId="64" applyNumberFormat="1" applyFont="1" applyFill="1" applyBorder="1" applyAlignment="1">
      <alignment vertical="center" wrapText="1"/>
      <protection/>
    </xf>
    <xf numFmtId="0" fontId="27" fillId="34" borderId="14" xfId="64" applyFont="1" applyFill="1" applyBorder="1" applyAlignment="1">
      <alignment horizontal="right" vertical="center" wrapText="1"/>
      <protection/>
    </xf>
    <xf numFmtId="0" fontId="27" fillId="34" borderId="40" xfId="64" applyFont="1" applyFill="1" applyBorder="1" applyAlignment="1">
      <alignment horizontal="right" vertical="center" wrapText="1"/>
      <protection/>
    </xf>
    <xf numFmtId="0" fontId="27" fillId="0" borderId="15" xfId="64" applyFont="1" applyBorder="1" applyAlignment="1">
      <alignment horizontal="right" vertical="center"/>
      <protection/>
    </xf>
    <xf numFmtId="0" fontId="27" fillId="0" borderId="10" xfId="64" applyFont="1" applyBorder="1" applyAlignment="1">
      <alignment vertical="center"/>
      <protection/>
    </xf>
    <xf numFmtId="49" fontId="27" fillId="0" borderId="10" xfId="64" applyNumberFormat="1" applyFont="1" applyBorder="1" applyAlignment="1">
      <alignment horizontal="center" vertical="center" wrapText="1"/>
      <protection/>
    </xf>
    <xf numFmtId="3" fontId="27" fillId="29" borderId="28" xfId="66" applyNumberFormat="1" applyFont="1" applyFill="1" applyBorder="1" applyAlignment="1" applyProtection="1">
      <alignment horizontal="right" vertical="center"/>
      <protection locked="0"/>
    </xf>
    <xf numFmtId="0" fontId="27" fillId="0" borderId="10" xfId="64" applyFont="1" applyBorder="1" applyAlignment="1">
      <alignment horizontal="right" vertical="center" wrapText="1"/>
      <protection/>
    </xf>
    <xf numFmtId="0" fontId="27" fillId="0" borderId="16" xfId="64" applyFont="1" applyBorder="1" applyAlignment="1">
      <alignment horizontal="right" vertical="center" wrapText="1"/>
      <protection/>
    </xf>
    <xf numFmtId="0" fontId="27" fillId="0" borderId="15" xfId="64" applyFont="1" applyBorder="1" applyAlignment="1" quotePrefix="1">
      <alignment horizontal="right" vertical="center"/>
      <protection/>
    </xf>
    <xf numFmtId="0" fontId="27" fillId="0" borderId="10" xfId="64" applyFont="1" applyBorder="1" applyAlignment="1">
      <alignment vertical="center" wrapText="1"/>
      <protection/>
    </xf>
    <xf numFmtId="49" fontId="27" fillId="0" borderId="10" xfId="64" applyNumberFormat="1" applyFont="1" applyBorder="1" applyAlignment="1">
      <alignment horizontal="center" vertical="center"/>
      <protection/>
    </xf>
    <xf numFmtId="0" fontId="29" fillId="0" borderId="10" xfId="64" applyFont="1" applyBorder="1" applyAlignment="1">
      <alignment horizontal="right" vertical="center"/>
      <protection/>
    </xf>
    <xf numFmtId="49" fontId="29" fillId="0" borderId="10" xfId="64" applyNumberFormat="1" applyFont="1" applyBorder="1" applyAlignment="1">
      <alignment horizontal="center" vertical="center" wrapText="1"/>
      <protection/>
    </xf>
    <xf numFmtId="0" fontId="29" fillId="0" borderId="10" xfId="64" applyFont="1" applyBorder="1" applyAlignment="1">
      <alignment horizontal="right" vertical="center" wrapText="1"/>
      <protection/>
    </xf>
    <xf numFmtId="0" fontId="25" fillId="0" borderId="15" xfId="64" applyFont="1" applyBorder="1" applyAlignment="1">
      <alignment horizontal="right" vertical="center"/>
      <protection/>
    </xf>
    <xf numFmtId="0" fontId="25" fillId="0" borderId="10" xfId="64" applyFont="1" applyBorder="1" applyAlignment="1">
      <alignment horizontal="left" vertical="center"/>
      <protection/>
    </xf>
    <xf numFmtId="0" fontId="25" fillId="0" borderId="15" xfId="64" applyFont="1" applyBorder="1" applyAlignment="1">
      <alignment horizontal="right" vertical="center" wrapText="1"/>
      <protection/>
    </xf>
    <xf numFmtId="0" fontId="25" fillId="0" borderId="10" xfId="64" applyFont="1" applyBorder="1" applyAlignment="1">
      <alignment vertical="center" wrapText="1"/>
      <protection/>
    </xf>
    <xf numFmtId="1" fontId="27" fillId="0" borderId="10" xfId="64" applyNumberFormat="1" applyFont="1" applyBorder="1" applyAlignment="1">
      <alignment horizontal="right" vertical="center" wrapText="1"/>
      <protection/>
    </xf>
    <xf numFmtId="0" fontId="27" fillId="0" borderId="15" xfId="64" applyFont="1" applyBorder="1" applyAlignment="1">
      <alignment horizontal="right" vertical="center" wrapText="1"/>
      <protection/>
    </xf>
    <xf numFmtId="0" fontId="27" fillId="0" borderId="10" xfId="64" applyFont="1" applyBorder="1" applyAlignment="1">
      <alignment horizontal="left" vertical="center" wrapText="1"/>
      <protection/>
    </xf>
    <xf numFmtId="49" fontId="29" fillId="0" borderId="26" xfId="64" applyNumberFormat="1" applyFont="1" applyBorder="1" applyAlignment="1">
      <alignment horizontal="center" vertical="center" wrapText="1"/>
      <protection/>
    </xf>
    <xf numFmtId="0" fontId="29" fillId="0" borderId="26" xfId="64" applyFont="1" applyBorder="1" applyAlignment="1">
      <alignment horizontal="right" vertical="center" wrapText="1"/>
      <protection/>
    </xf>
    <xf numFmtId="0" fontId="27" fillId="0" borderId="26" xfId="64" applyFont="1" applyBorder="1" applyAlignment="1">
      <alignment horizontal="right" vertical="center" wrapText="1"/>
      <protection/>
    </xf>
    <xf numFmtId="0" fontId="27" fillId="0" borderId="46" xfId="64" applyFont="1" applyBorder="1" applyAlignment="1">
      <alignment horizontal="right" vertical="center" wrapText="1"/>
      <protection/>
    </xf>
    <xf numFmtId="0" fontId="25" fillId="0" borderId="28" xfId="64" applyFont="1" applyBorder="1" applyAlignment="1">
      <alignment vertical="center" wrapText="1"/>
      <protection/>
    </xf>
    <xf numFmtId="49" fontId="27" fillId="34" borderId="28" xfId="64" applyNumberFormat="1" applyFont="1" applyFill="1" applyBorder="1" applyAlignment="1">
      <alignment horizontal="center" vertical="center" wrapText="1"/>
      <protection/>
    </xf>
    <xf numFmtId="1" fontId="27" fillId="34" borderId="34" xfId="64" applyNumberFormat="1" applyFont="1" applyFill="1" applyBorder="1" applyAlignment="1">
      <alignment horizontal="right" vertical="center" wrapText="1"/>
      <protection/>
    </xf>
    <xf numFmtId="1" fontId="27" fillId="34" borderId="47" xfId="64" applyNumberFormat="1" applyFont="1" applyFill="1" applyBorder="1" applyAlignment="1">
      <alignment horizontal="right" vertical="center" wrapText="1"/>
      <protection/>
    </xf>
    <xf numFmtId="0" fontId="28" fillId="0" borderId="10" xfId="64" applyFont="1" applyBorder="1" applyAlignment="1">
      <alignment vertical="center"/>
      <protection/>
    </xf>
    <xf numFmtId="49" fontId="27" fillId="0" borderId="22" xfId="64" applyNumberFormat="1" applyFont="1" applyBorder="1" applyAlignment="1">
      <alignment horizontal="center" vertical="center" wrapText="1"/>
      <protection/>
    </xf>
    <xf numFmtId="0" fontId="27" fillId="0" borderId="22" xfId="64" applyFont="1" applyBorder="1" applyAlignment="1">
      <alignment horizontal="right" vertical="center" wrapText="1"/>
      <protection/>
    </xf>
    <xf numFmtId="0" fontId="27" fillId="0" borderId="44" xfId="64" applyFont="1" applyBorder="1" applyAlignment="1">
      <alignment horizontal="right" vertical="center" wrapText="1"/>
      <protection/>
    </xf>
    <xf numFmtId="0" fontId="25" fillId="0" borderId="10" xfId="64" applyFont="1" applyBorder="1" applyAlignment="1">
      <alignment vertical="center"/>
      <protection/>
    </xf>
    <xf numFmtId="0" fontId="27" fillId="0" borderId="17" xfId="64" applyFont="1" applyBorder="1" applyAlignment="1">
      <alignment horizontal="right" vertical="center"/>
      <protection/>
    </xf>
    <xf numFmtId="0" fontId="25" fillId="0" borderId="18" xfId="64" applyFont="1" applyBorder="1" applyAlignment="1">
      <alignment vertical="center"/>
      <protection/>
    </xf>
    <xf numFmtId="49" fontId="25" fillId="0" borderId="18" xfId="64" applyNumberFormat="1" applyFont="1" applyBorder="1" applyAlignment="1">
      <alignment horizontal="center" vertical="center" wrapText="1"/>
      <protection/>
    </xf>
    <xf numFmtId="1" fontId="25" fillId="0" borderId="18" xfId="64" applyNumberFormat="1" applyFont="1" applyBorder="1" applyAlignment="1">
      <alignment horizontal="right" vertical="center" wrapText="1"/>
      <protection/>
    </xf>
    <xf numFmtId="1" fontId="25" fillId="0" borderId="42" xfId="64" applyNumberFormat="1" applyFont="1" applyBorder="1" applyAlignment="1">
      <alignment horizontal="right" vertical="center" wrapText="1"/>
      <protection/>
    </xf>
    <xf numFmtId="0" fontId="27" fillId="0" borderId="0" xfId="64" applyFont="1">
      <alignment/>
      <protection/>
    </xf>
    <xf numFmtId="1" fontId="27" fillId="0" borderId="0" xfId="64" applyNumberFormat="1" applyFont="1" applyAlignment="1">
      <alignment vertical="center" wrapText="1"/>
      <protection/>
    </xf>
    <xf numFmtId="1" fontId="27" fillId="0" borderId="0" xfId="64" applyNumberFormat="1" applyFont="1" applyAlignment="1">
      <alignment horizontal="left" vertical="center" wrapText="1"/>
      <protection/>
    </xf>
    <xf numFmtId="0" fontId="27" fillId="0" borderId="0" xfId="64" applyFont="1" applyAlignment="1">
      <alignment vertical="center" wrapText="1"/>
      <protection/>
    </xf>
    <xf numFmtId="0" fontId="27" fillId="0" borderId="0" xfId="64" applyFont="1" applyAlignment="1">
      <alignment horizontal="left" vertical="center" wrapText="1"/>
      <protection/>
    </xf>
    <xf numFmtId="0" fontId="25" fillId="0" borderId="0" xfId="66" applyFont="1" applyAlignment="1">
      <alignment vertical="center" wrapText="1"/>
      <protection/>
    </xf>
    <xf numFmtId="0" fontId="25" fillId="0" borderId="0" xfId="61" applyFont="1" applyAlignment="1">
      <alignment horizontal="left" vertical="center" wrapText="1"/>
      <protection/>
    </xf>
    <xf numFmtId="0" fontId="25" fillId="0" borderId="13" xfId="61" applyFont="1" applyBorder="1" applyAlignment="1">
      <alignment horizontal="center" vertical="center" wrapText="1"/>
      <protection/>
    </xf>
    <xf numFmtId="49" fontId="25" fillId="0" borderId="14" xfId="61" applyNumberFormat="1" applyFont="1" applyBorder="1" applyAlignment="1">
      <alignment horizontal="center" vertical="center" wrapText="1"/>
      <protection/>
    </xf>
    <xf numFmtId="0" fontId="25" fillId="0" borderId="14" xfId="61" applyFont="1" applyBorder="1" applyAlignment="1">
      <alignment horizontal="centerContinuous" vertical="center" wrapText="1"/>
      <protection/>
    </xf>
    <xf numFmtId="0" fontId="25" fillId="0" borderId="40" xfId="61" applyFont="1" applyBorder="1" applyAlignment="1">
      <alignment horizontal="centerContinuous" vertical="center" wrapText="1"/>
      <protection/>
    </xf>
    <xf numFmtId="0" fontId="25" fillId="0" borderId="0" xfId="61" applyFont="1">
      <alignment/>
      <protection/>
    </xf>
    <xf numFmtId="0" fontId="25" fillId="0" borderId="10" xfId="61" applyFont="1" applyBorder="1" applyAlignment="1">
      <alignment horizontal="center" vertical="center" wrapText="1"/>
      <protection/>
    </xf>
    <xf numFmtId="0" fontId="25" fillId="0" borderId="16" xfId="61" applyFont="1" applyBorder="1" applyAlignment="1">
      <alignment horizontal="center"/>
      <protection/>
    </xf>
    <xf numFmtId="0" fontId="27" fillId="0" borderId="45" xfId="61" applyFont="1" applyBorder="1" applyAlignment="1">
      <alignment horizontal="center" vertical="center" wrapText="1"/>
      <protection/>
    </xf>
    <xf numFmtId="49" fontId="27" fillId="0" borderId="26" xfId="61" applyNumberFormat="1" applyFont="1" applyBorder="1" applyAlignment="1">
      <alignment horizontal="center" vertical="center" wrapText="1"/>
      <protection/>
    </xf>
    <xf numFmtId="0" fontId="27" fillId="0" borderId="26" xfId="61" applyFont="1" applyBorder="1" applyAlignment="1">
      <alignment horizontal="center" vertical="center" wrapText="1"/>
      <protection/>
    </xf>
    <xf numFmtId="0" fontId="27" fillId="0" borderId="46" xfId="61" applyFont="1" applyBorder="1" applyAlignment="1">
      <alignment horizontal="center" vertical="center" wrapText="1"/>
      <protection/>
    </xf>
    <xf numFmtId="0" fontId="25" fillId="0" borderId="48" xfId="61" applyFont="1" applyBorder="1" applyAlignment="1">
      <alignment horizontal="left" vertical="center" wrapText="1"/>
      <protection/>
    </xf>
    <xf numFmtId="49" fontId="29" fillId="0" borderId="49" xfId="61" applyNumberFormat="1" applyFont="1" applyBorder="1" applyAlignment="1">
      <alignment horizontal="center" vertical="center" wrapText="1"/>
      <protection/>
    </xf>
    <xf numFmtId="3" fontId="27" fillId="29" borderId="49" xfId="66" applyNumberFormat="1" applyFont="1" applyFill="1" applyBorder="1" applyAlignment="1" applyProtection="1">
      <alignment horizontal="right" vertical="top"/>
      <protection locked="0"/>
    </xf>
    <xf numFmtId="3" fontId="27" fillId="0" borderId="50" xfId="61" applyNumberFormat="1" applyFont="1" applyBorder="1" applyAlignment="1">
      <alignment horizontal="right" vertical="center" wrapText="1"/>
      <protection/>
    </xf>
    <xf numFmtId="0" fontId="27" fillId="0" borderId="0" xfId="61" applyFont="1">
      <alignment/>
      <protection/>
    </xf>
    <xf numFmtId="0" fontId="25" fillId="0" borderId="13" xfId="61" applyFont="1" applyBorder="1" applyAlignment="1">
      <alignment horizontal="left" vertical="center" wrapText="1"/>
      <protection/>
    </xf>
    <xf numFmtId="3" fontId="27" fillId="0" borderId="14" xfId="61" applyNumberFormat="1" applyFont="1" applyBorder="1" applyAlignment="1">
      <alignment horizontal="right" vertical="center" wrapText="1"/>
      <protection/>
    </xf>
    <xf numFmtId="3" fontId="27" fillId="0" borderId="40" xfId="61" applyNumberFormat="1" applyFont="1" applyBorder="1" applyAlignment="1">
      <alignment horizontal="right" vertical="center" wrapText="1"/>
      <protection/>
    </xf>
    <xf numFmtId="0" fontId="27" fillId="0" borderId="15" xfId="61" applyFont="1" applyBorder="1" applyAlignment="1">
      <alignment horizontal="left" vertical="center" wrapText="1"/>
      <protection/>
    </xf>
    <xf numFmtId="49" fontId="27" fillId="0" borderId="10" xfId="61" applyNumberFormat="1" applyFont="1" applyBorder="1" applyAlignment="1">
      <alignment horizontal="center" vertical="center" wrapText="1"/>
      <protection/>
    </xf>
    <xf numFmtId="3" fontId="27" fillId="0" borderId="10" xfId="61" applyNumberFormat="1" applyFont="1" applyBorder="1" applyAlignment="1">
      <alignment horizontal="right" vertical="center" wrapText="1"/>
      <protection/>
    </xf>
    <xf numFmtId="3" fontId="27" fillId="0" borderId="16" xfId="61" applyNumberFormat="1" applyFont="1" applyBorder="1" applyAlignment="1">
      <alignment horizontal="right" vertical="center" wrapText="1"/>
      <protection/>
    </xf>
    <xf numFmtId="3" fontId="27" fillId="29" borderId="10" xfId="66" applyNumberFormat="1" applyFont="1" applyFill="1" applyBorder="1" applyAlignment="1" applyProtection="1">
      <alignment horizontal="right" vertical="top"/>
      <protection locked="0"/>
    </xf>
    <xf numFmtId="0" fontId="29" fillId="0" borderId="17" xfId="61" applyFont="1" applyBorder="1" applyAlignment="1">
      <alignment horizontal="right" vertical="center" wrapText="1"/>
      <protection/>
    </xf>
    <xf numFmtId="49" fontId="29" fillId="0" borderId="18" xfId="61" applyNumberFormat="1" applyFont="1" applyBorder="1" applyAlignment="1">
      <alignment horizontal="center" vertical="center" wrapText="1"/>
      <protection/>
    </xf>
    <xf numFmtId="3" fontId="29" fillId="0" borderId="18" xfId="61" applyNumberFormat="1" applyFont="1" applyBorder="1" applyAlignment="1">
      <alignment horizontal="right" vertical="center" wrapText="1"/>
      <protection/>
    </xf>
    <xf numFmtId="3" fontId="29" fillId="0" borderId="42" xfId="61" applyNumberFormat="1" applyFont="1" applyBorder="1" applyAlignment="1">
      <alignment horizontal="right" vertical="center" wrapText="1"/>
      <protection/>
    </xf>
    <xf numFmtId="49" fontId="29" fillId="0" borderId="10" xfId="61" applyNumberFormat="1" applyFont="1" applyBorder="1" applyAlignment="1">
      <alignment horizontal="center" vertical="center" wrapText="1"/>
      <protection/>
    </xf>
    <xf numFmtId="3" fontId="28" fillId="29" borderId="10" xfId="66" applyNumberFormat="1" applyFont="1" applyFill="1" applyBorder="1" applyAlignment="1" applyProtection="1">
      <alignment horizontal="right" vertical="top"/>
      <protection locked="0"/>
    </xf>
    <xf numFmtId="3" fontId="29" fillId="0" borderId="16" xfId="61" applyNumberFormat="1" applyFont="1" applyBorder="1" applyAlignment="1">
      <alignment horizontal="right" vertical="center" wrapText="1"/>
      <protection/>
    </xf>
    <xf numFmtId="0" fontId="27" fillId="0" borderId="17" xfId="61" applyFont="1" applyBorder="1" applyAlignment="1">
      <alignment horizontal="left" vertical="center" wrapText="1"/>
      <protection/>
    </xf>
    <xf numFmtId="49" fontId="25" fillId="0" borderId="18" xfId="61" applyNumberFormat="1" applyFont="1" applyBorder="1" applyAlignment="1">
      <alignment horizontal="center" vertical="center" wrapText="1"/>
      <protection/>
    </xf>
    <xf numFmtId="3" fontId="27" fillId="0" borderId="18" xfId="61" applyNumberFormat="1" applyFont="1" applyBorder="1" applyAlignment="1">
      <alignment horizontal="right" vertical="center" wrapText="1"/>
      <protection/>
    </xf>
    <xf numFmtId="3" fontId="27" fillId="0" borderId="42" xfId="61" applyNumberFormat="1" applyFont="1" applyBorder="1" applyAlignment="1">
      <alignment horizontal="right" vertical="center" wrapText="1"/>
      <protection/>
    </xf>
    <xf numFmtId="0" fontId="25" fillId="0" borderId="21" xfId="61" applyFont="1" applyBorder="1" applyAlignment="1">
      <alignment horizontal="left" vertical="center" wrapText="1"/>
      <protection/>
    </xf>
    <xf numFmtId="49" fontId="25" fillId="0" borderId="22" xfId="61" applyNumberFormat="1" applyFont="1" applyBorder="1" applyAlignment="1">
      <alignment horizontal="left" vertical="center" wrapText="1"/>
      <protection/>
    </xf>
    <xf numFmtId="3" fontId="27" fillId="0" borderId="22" xfId="61" applyNumberFormat="1" applyFont="1" applyBorder="1" applyAlignment="1">
      <alignment horizontal="right" vertical="center" wrapText="1"/>
      <protection/>
    </xf>
    <xf numFmtId="3" fontId="27" fillId="0" borderId="44" xfId="61" applyNumberFormat="1" applyFont="1" applyBorder="1" applyAlignment="1">
      <alignment horizontal="right" vertical="center" wrapText="1"/>
      <protection/>
    </xf>
    <xf numFmtId="0" fontId="29" fillId="0" borderId="45" xfId="61" applyFont="1" applyBorder="1" applyAlignment="1">
      <alignment horizontal="right" vertical="center" wrapText="1"/>
      <protection/>
    </xf>
    <xf numFmtId="49" fontId="29" fillId="0" borderId="26" xfId="61" applyNumberFormat="1" applyFont="1" applyBorder="1" applyAlignment="1">
      <alignment horizontal="center" vertical="center" wrapText="1"/>
      <protection/>
    </xf>
    <xf numFmtId="3" fontId="29" fillId="0" borderId="26" xfId="61" applyNumberFormat="1" applyFont="1" applyBorder="1" applyAlignment="1">
      <alignment horizontal="right" vertical="center" wrapText="1"/>
      <protection/>
    </xf>
    <xf numFmtId="3" fontId="29" fillId="0" borderId="46" xfId="61" applyNumberFormat="1" applyFont="1" applyBorder="1" applyAlignment="1">
      <alignment horizontal="right" vertical="center" wrapText="1"/>
      <protection/>
    </xf>
    <xf numFmtId="0" fontId="25" fillId="0" borderId="23" xfId="61" applyFont="1" applyBorder="1" applyAlignment="1">
      <alignment horizontal="left" vertical="center" wrapText="1"/>
      <protection/>
    </xf>
    <xf numFmtId="49" fontId="25" fillId="0" borderId="24" xfId="61" applyNumberFormat="1" applyFont="1" applyBorder="1" applyAlignment="1">
      <alignment horizontal="center" vertical="center" wrapText="1"/>
      <protection/>
    </xf>
    <xf numFmtId="3" fontId="25" fillId="0" borderId="24" xfId="61" applyNumberFormat="1" applyFont="1" applyBorder="1" applyAlignment="1">
      <alignment horizontal="right" vertical="center" wrapText="1"/>
      <protection/>
    </xf>
    <xf numFmtId="3" fontId="25" fillId="0" borderId="43" xfId="61" applyNumberFormat="1" applyFont="1" applyBorder="1" applyAlignment="1">
      <alignment horizontal="right" vertical="center" wrapText="1"/>
      <protection/>
    </xf>
    <xf numFmtId="49" fontId="25" fillId="0" borderId="0" xfId="61" applyNumberFormat="1" applyFont="1" applyAlignment="1">
      <alignment horizontal="left" vertical="center" wrapText="1"/>
      <protection/>
    </xf>
    <xf numFmtId="0" fontId="27" fillId="0" borderId="0" xfId="61" applyFont="1" applyAlignment="1">
      <alignment horizontal="right" vertical="center" wrapText="1"/>
      <protection/>
    </xf>
    <xf numFmtId="0" fontId="27" fillId="0" borderId="0" xfId="61" applyFont="1" applyAlignment="1">
      <alignment horizontal="left" vertical="center" wrapText="1"/>
      <protection/>
    </xf>
    <xf numFmtId="0" fontId="25" fillId="0" borderId="14" xfId="61" applyFont="1" applyBorder="1" applyAlignment="1">
      <alignment horizontal="center" vertical="center" wrapText="1"/>
      <protection/>
    </xf>
    <xf numFmtId="0" fontId="25" fillId="0" borderId="40" xfId="61" applyFont="1" applyBorder="1" applyAlignment="1">
      <alignment horizontal="center" vertical="center" wrapText="1"/>
      <protection/>
    </xf>
    <xf numFmtId="0" fontId="25" fillId="0" borderId="10" xfId="61" applyFont="1" applyBorder="1" applyAlignment="1">
      <alignment horizontal="left" vertical="center" wrapText="1"/>
      <protection/>
    </xf>
    <xf numFmtId="0" fontId="27" fillId="0" borderId="26" xfId="61" applyFont="1" applyBorder="1" applyAlignment="1">
      <alignment horizontal="center"/>
      <protection/>
    </xf>
    <xf numFmtId="0" fontId="27" fillId="0" borderId="46" xfId="61" applyFont="1" applyBorder="1" applyAlignment="1">
      <alignment horizontal="center"/>
      <protection/>
    </xf>
    <xf numFmtId="49" fontId="25" fillId="0" borderId="14" xfId="61" applyNumberFormat="1" applyFont="1" applyBorder="1" applyAlignment="1">
      <alignment horizontal="left" vertical="center" wrapText="1"/>
      <protection/>
    </xf>
    <xf numFmtId="0" fontId="27" fillId="0" borderId="14" xfId="61" applyFont="1" applyBorder="1" applyAlignment="1">
      <alignment horizontal="right" vertical="center" wrapText="1"/>
      <protection/>
    </xf>
    <xf numFmtId="0" fontId="27" fillId="0" borderId="40" xfId="61" applyFont="1" applyBorder="1" applyAlignment="1">
      <alignment horizontal="right"/>
      <protection/>
    </xf>
    <xf numFmtId="0" fontId="27" fillId="0" borderId="10" xfId="61" applyFont="1" applyBorder="1" applyAlignment="1">
      <alignment horizontal="right" vertical="center" wrapText="1"/>
      <protection/>
    </xf>
    <xf numFmtId="1" fontId="27" fillId="0" borderId="10" xfId="61" applyNumberFormat="1" applyFont="1" applyBorder="1" applyAlignment="1">
      <alignment horizontal="right" vertical="center" wrapText="1"/>
      <protection/>
    </xf>
    <xf numFmtId="1" fontId="27" fillId="0" borderId="16" xfId="61" applyNumberFormat="1" applyFont="1" applyBorder="1" applyAlignment="1">
      <alignment horizontal="right" vertical="center" wrapText="1"/>
      <protection/>
    </xf>
    <xf numFmtId="3" fontId="27" fillId="29" borderId="10" xfId="66" applyNumberFormat="1" applyFont="1" applyFill="1" applyBorder="1" applyAlignment="1" applyProtection="1">
      <alignment vertical="top"/>
      <protection locked="0"/>
    </xf>
    <xf numFmtId="3" fontId="27" fillId="29" borderId="16" xfId="66" applyNumberFormat="1" applyFont="1" applyFill="1" applyBorder="1" applyAlignment="1" applyProtection="1">
      <alignment vertical="top"/>
      <protection locked="0"/>
    </xf>
    <xf numFmtId="0" fontId="27" fillId="0" borderId="16" xfId="61" applyFont="1" applyBorder="1" applyAlignment="1">
      <alignment horizontal="right" vertical="center" wrapText="1"/>
      <protection/>
    </xf>
    <xf numFmtId="0" fontId="27" fillId="0" borderId="15" xfId="61" applyFont="1" applyBorder="1" applyAlignment="1">
      <alignment vertical="center" wrapText="1"/>
      <protection/>
    </xf>
    <xf numFmtId="0" fontId="29" fillId="0" borderId="18" xfId="61" applyFont="1" applyBorder="1" applyAlignment="1">
      <alignment horizontal="right" vertical="center" wrapText="1"/>
      <protection/>
    </xf>
    <xf numFmtId="1" fontId="29" fillId="0" borderId="18" xfId="61" applyNumberFormat="1" applyFont="1" applyBorder="1" applyAlignment="1">
      <alignment horizontal="right" vertical="center" wrapText="1"/>
      <protection/>
    </xf>
    <xf numFmtId="0" fontId="29" fillId="0" borderId="42" xfId="61" applyFont="1" applyBorder="1" applyAlignment="1">
      <alignment horizontal="right" vertical="center" wrapText="1"/>
      <protection/>
    </xf>
    <xf numFmtId="49" fontId="25" fillId="0" borderId="22" xfId="61" applyNumberFormat="1" applyFont="1" applyBorder="1" applyAlignment="1">
      <alignment horizontal="center" vertical="center" wrapText="1"/>
      <protection/>
    </xf>
    <xf numFmtId="1" fontId="27" fillId="0" borderId="22" xfId="61" applyNumberFormat="1" applyFont="1" applyBorder="1" applyAlignment="1">
      <alignment horizontal="right" vertical="center" wrapText="1"/>
      <protection/>
    </xf>
    <xf numFmtId="1" fontId="27" fillId="0" borderId="44" xfId="61" applyNumberFormat="1" applyFont="1" applyBorder="1" applyAlignment="1">
      <alignment horizontal="right"/>
      <protection/>
    </xf>
    <xf numFmtId="49" fontId="28" fillId="0" borderId="10" xfId="61" applyNumberFormat="1" applyFont="1" applyBorder="1" applyAlignment="1">
      <alignment horizontal="center" vertical="center" wrapText="1"/>
      <protection/>
    </xf>
    <xf numFmtId="0" fontId="25" fillId="0" borderId="45" xfId="61" applyFont="1" applyBorder="1" applyAlignment="1">
      <alignment horizontal="left" vertical="center" wrapText="1"/>
      <protection/>
    </xf>
    <xf numFmtId="49" fontId="25" fillId="0" borderId="26" xfId="61" applyNumberFormat="1" applyFont="1" applyBorder="1" applyAlignment="1">
      <alignment horizontal="center" vertical="center" wrapText="1"/>
      <protection/>
    </xf>
    <xf numFmtId="1" fontId="27" fillId="0" borderId="26" xfId="61" applyNumberFormat="1" applyFont="1" applyBorder="1" applyAlignment="1">
      <alignment horizontal="right" vertical="center" wrapText="1"/>
      <protection/>
    </xf>
    <xf numFmtId="1" fontId="27" fillId="0" borderId="46" xfId="61" applyNumberFormat="1" applyFont="1" applyBorder="1" applyAlignment="1">
      <alignment horizontal="right"/>
      <protection/>
    </xf>
    <xf numFmtId="1" fontId="27" fillId="0" borderId="14" xfId="61" applyNumberFormat="1" applyFont="1" applyBorder="1" applyAlignment="1">
      <alignment horizontal="right" vertical="center" wrapText="1"/>
      <protection/>
    </xf>
    <xf numFmtId="1" fontId="27" fillId="0" borderId="40" xfId="61" applyNumberFormat="1" applyFont="1" applyBorder="1" applyAlignment="1">
      <alignment horizontal="right"/>
      <protection/>
    </xf>
    <xf numFmtId="0" fontId="27" fillId="0" borderId="15" xfId="61" applyFont="1" applyBorder="1" applyAlignment="1" quotePrefix="1">
      <alignment horizontal="left" vertical="center" wrapText="1"/>
      <protection/>
    </xf>
    <xf numFmtId="1" fontId="29" fillId="0" borderId="42" xfId="61" applyNumberFormat="1" applyFont="1" applyBorder="1" applyAlignment="1">
      <alignment horizontal="right" vertical="center" wrapText="1"/>
      <protection/>
    </xf>
    <xf numFmtId="0" fontId="25" fillId="0" borderId="51" xfId="61" applyFont="1" applyBorder="1" applyAlignment="1">
      <alignment horizontal="left" vertical="center" wrapText="1"/>
      <protection/>
    </xf>
    <xf numFmtId="49" fontId="25" fillId="0" borderId="52" xfId="61" applyNumberFormat="1" applyFont="1" applyBorder="1" applyAlignment="1">
      <alignment horizontal="center" vertical="center" wrapText="1"/>
      <protection/>
    </xf>
    <xf numFmtId="1" fontId="25" fillId="0" borderId="52" xfId="61" applyNumberFormat="1" applyFont="1" applyBorder="1" applyAlignment="1">
      <alignment horizontal="right" vertical="center" wrapText="1"/>
      <protection/>
    </xf>
    <xf numFmtId="1" fontId="25" fillId="0" borderId="53" xfId="61" applyNumberFormat="1" applyFont="1" applyBorder="1" applyAlignment="1">
      <alignment horizontal="right" vertical="center" wrapText="1"/>
      <protection/>
    </xf>
    <xf numFmtId="49" fontId="27" fillId="0" borderId="0" xfId="61" applyNumberFormat="1" applyFont="1" applyAlignment="1">
      <alignment horizontal="center" vertical="center" wrapText="1"/>
      <protection/>
    </xf>
    <xf numFmtId="1" fontId="27" fillId="0" borderId="0" xfId="61" applyNumberFormat="1" applyFont="1" applyAlignment="1">
      <alignment horizontal="left" vertical="center" wrapText="1"/>
      <protection/>
    </xf>
    <xf numFmtId="1" fontId="27" fillId="0" borderId="0" xfId="61" applyNumberFormat="1" applyFont="1">
      <alignment/>
      <protection/>
    </xf>
    <xf numFmtId="49" fontId="25" fillId="0" borderId="0" xfId="61" applyNumberFormat="1" applyFont="1" applyAlignment="1">
      <alignment horizontal="center" vertical="center" wrapText="1"/>
      <protection/>
    </xf>
    <xf numFmtId="0" fontId="25" fillId="0" borderId="0" xfId="65" applyFont="1" applyAlignment="1">
      <alignment horizontal="center"/>
      <protection/>
    </xf>
    <xf numFmtId="0" fontId="27" fillId="0" borderId="13" xfId="61" applyFont="1" applyBorder="1" applyAlignment="1">
      <alignment horizontal="left" vertical="center" wrapText="1"/>
      <protection/>
    </xf>
    <xf numFmtId="49" fontId="27" fillId="0" borderId="14" xfId="61" applyNumberFormat="1" applyFont="1" applyBorder="1" applyAlignment="1">
      <alignment horizontal="center" vertical="center" wrapText="1"/>
      <protection/>
    </xf>
    <xf numFmtId="3" fontId="27" fillId="29" borderId="14" xfId="66" applyNumberFormat="1" applyFont="1" applyFill="1" applyBorder="1" applyAlignment="1" applyProtection="1">
      <alignment vertical="top"/>
      <protection locked="0"/>
    </xf>
    <xf numFmtId="1" fontId="27" fillId="0" borderId="16" xfId="61" applyNumberFormat="1" applyFont="1" applyBorder="1" applyAlignment="1">
      <alignment horizontal="right"/>
      <protection/>
    </xf>
    <xf numFmtId="49" fontId="27" fillId="0" borderId="18" xfId="61" applyNumberFormat="1" applyFont="1" applyBorder="1" applyAlignment="1">
      <alignment horizontal="center" vertical="center" wrapText="1"/>
      <protection/>
    </xf>
    <xf numFmtId="3" fontId="27" fillId="29" borderId="18" xfId="66" applyNumberFormat="1" applyFont="1" applyFill="1" applyBorder="1" applyAlignment="1" applyProtection="1">
      <alignment vertical="top"/>
      <protection locked="0"/>
    </xf>
    <xf numFmtId="1" fontId="27" fillId="0" borderId="42" xfId="61" applyNumberFormat="1" applyFont="1" applyBorder="1" applyAlignment="1">
      <alignment horizontal="right"/>
      <protection/>
    </xf>
    <xf numFmtId="0" fontId="29" fillId="0" borderId="51" xfId="61" applyFont="1" applyBorder="1" applyAlignment="1">
      <alignment horizontal="left" vertical="center" wrapText="1"/>
      <protection/>
    </xf>
    <xf numFmtId="49" fontId="29" fillId="0" borderId="52" xfId="61" applyNumberFormat="1" applyFont="1" applyBorder="1" applyAlignment="1">
      <alignment horizontal="center" vertical="center" wrapText="1"/>
      <protection/>
    </xf>
    <xf numFmtId="0" fontId="29" fillId="0" borderId="52" xfId="61" applyFont="1" applyBorder="1" applyAlignment="1">
      <alignment horizontal="right" vertical="center" wrapText="1"/>
      <protection/>
    </xf>
    <xf numFmtId="0" fontId="29" fillId="0" borderId="53" xfId="61" applyFont="1" applyBorder="1" applyAlignment="1">
      <alignment horizontal="right" vertical="center" wrapText="1"/>
      <protection/>
    </xf>
    <xf numFmtId="0" fontId="29" fillId="0" borderId="0" xfId="61" applyFont="1" applyAlignment="1">
      <alignment horizontal="left" vertical="center" wrapText="1"/>
      <protection/>
    </xf>
    <xf numFmtId="49" fontId="29" fillId="0" borderId="0" xfId="61" applyNumberFormat="1" applyFont="1" applyAlignment="1">
      <alignment horizontal="left" vertical="center" wrapText="1"/>
      <protection/>
    </xf>
    <xf numFmtId="0" fontId="27" fillId="0" borderId="0" xfId="0" applyFont="1" applyAlignment="1" applyProtection="1">
      <alignment vertical="center"/>
      <protection hidden="1"/>
    </xf>
    <xf numFmtId="0" fontId="27" fillId="0" borderId="0" xfId="66" applyFont="1" applyAlignment="1" applyProtection="1">
      <alignment horizontal="left" vertical="center"/>
      <protection hidden="1"/>
    </xf>
    <xf numFmtId="0" fontId="25" fillId="0" borderId="14" xfId="62" applyFont="1" applyBorder="1" applyAlignment="1">
      <alignment horizontal="centerContinuous" vertical="center" wrapText="1"/>
      <protection/>
    </xf>
    <xf numFmtId="0" fontId="25" fillId="0" borderId="40" xfId="62" applyFont="1" applyBorder="1" applyAlignment="1">
      <alignment horizontal="centerContinuous" vertical="center" wrapText="1"/>
      <protection/>
    </xf>
    <xf numFmtId="0" fontId="25" fillId="0" borderId="10" xfId="62" applyFont="1" applyBorder="1" applyAlignment="1">
      <alignment horizontal="center" vertical="center" wrapText="1"/>
      <protection/>
    </xf>
    <xf numFmtId="180" fontId="25" fillId="0" borderId="10" xfId="46" applyNumberFormat="1" applyFont="1" applyBorder="1" applyAlignment="1">
      <alignment horizontal="centerContinuous" vertical="center" wrapText="1"/>
    </xf>
    <xf numFmtId="0" fontId="27" fillId="0" borderId="45" xfId="62" applyFont="1" applyBorder="1" applyAlignment="1">
      <alignment horizontal="center" vertical="center" wrapText="1"/>
      <protection/>
    </xf>
    <xf numFmtId="49" fontId="27" fillId="0" borderId="26" xfId="62" applyNumberFormat="1" applyFont="1" applyBorder="1" applyAlignment="1">
      <alignment horizontal="center" vertical="center" wrapText="1"/>
      <protection/>
    </xf>
    <xf numFmtId="0" fontId="27" fillId="0" borderId="26" xfId="62" applyFont="1" applyBorder="1" applyAlignment="1">
      <alignment horizontal="center" vertical="center" wrapText="1"/>
      <protection/>
    </xf>
    <xf numFmtId="0" fontId="27" fillId="0" borderId="46" xfId="62" applyFont="1" applyBorder="1" applyAlignment="1">
      <alignment horizontal="center" vertical="center" wrapText="1"/>
      <protection/>
    </xf>
    <xf numFmtId="0" fontId="25" fillId="0" borderId="13" xfId="62" applyFont="1" applyBorder="1" applyAlignment="1">
      <alignment horizontal="left" vertical="center" wrapText="1"/>
      <protection/>
    </xf>
    <xf numFmtId="49" fontId="25" fillId="0" borderId="14" xfId="62" applyNumberFormat="1" applyFont="1" applyBorder="1" applyAlignment="1">
      <alignment horizontal="left" vertical="center" wrapText="1"/>
      <protection/>
    </xf>
    <xf numFmtId="3" fontId="27" fillId="0" borderId="14" xfId="62" applyNumberFormat="1" applyFont="1" applyBorder="1" applyAlignment="1">
      <alignment horizontal="right" vertical="center"/>
      <protection/>
    </xf>
    <xf numFmtId="3" fontId="27" fillId="0" borderId="40" xfId="62" applyNumberFormat="1" applyFont="1" applyBorder="1" applyAlignment="1">
      <alignment horizontal="right" vertical="center"/>
      <protection/>
    </xf>
    <xf numFmtId="0" fontId="27" fillId="0" borderId="15" xfId="62" applyFont="1" applyBorder="1" applyAlignment="1">
      <alignment horizontal="left" vertical="center" wrapText="1"/>
      <protection/>
    </xf>
    <xf numFmtId="49" fontId="27" fillId="0" borderId="10" xfId="62" applyNumberFormat="1" applyFont="1" applyBorder="1" applyAlignment="1">
      <alignment horizontal="center" vertical="center" wrapText="1"/>
      <protection/>
    </xf>
    <xf numFmtId="3" fontId="27" fillId="29" borderId="10" xfId="66" applyNumberFormat="1" applyFont="1" applyFill="1" applyBorder="1" applyAlignment="1" applyProtection="1">
      <alignment horizontal="right" vertical="center"/>
      <protection locked="0"/>
    </xf>
    <xf numFmtId="3" fontId="25" fillId="0" borderId="16" xfId="62" applyNumberFormat="1" applyFont="1" applyBorder="1" applyAlignment="1">
      <alignment horizontal="right" vertical="center"/>
      <protection/>
    </xf>
    <xf numFmtId="0" fontId="29" fillId="0" borderId="17" xfId="62" applyFont="1" applyBorder="1" applyAlignment="1">
      <alignment horizontal="right" vertical="center" wrapText="1"/>
      <protection/>
    </xf>
    <xf numFmtId="49" fontId="29" fillId="0" borderId="18" xfId="62" applyNumberFormat="1" applyFont="1" applyBorder="1" applyAlignment="1">
      <alignment horizontal="center" vertical="center" wrapText="1"/>
      <protection/>
    </xf>
    <xf numFmtId="3" fontId="29" fillId="0" borderId="18" xfId="62" applyNumberFormat="1" applyFont="1" applyBorder="1" applyAlignment="1">
      <alignment horizontal="right" vertical="center"/>
      <protection/>
    </xf>
    <xf numFmtId="3" fontId="29" fillId="0" borderId="42" xfId="62" applyNumberFormat="1" applyFont="1" applyBorder="1" applyAlignment="1">
      <alignment horizontal="right" vertical="center"/>
      <protection/>
    </xf>
    <xf numFmtId="0" fontId="25" fillId="0" borderId="21" xfId="62" applyFont="1" applyBorder="1" applyAlignment="1">
      <alignment horizontal="left" vertical="center" wrapText="1"/>
      <protection/>
    </xf>
    <xf numFmtId="49" fontId="25" fillId="0" borderId="22" xfId="62" applyNumberFormat="1" applyFont="1" applyBorder="1" applyAlignment="1">
      <alignment horizontal="center" vertical="center" wrapText="1"/>
      <protection/>
    </xf>
    <xf numFmtId="3" fontId="27" fillId="0" borderId="22" xfId="62" applyNumberFormat="1" applyFont="1" applyBorder="1" applyAlignment="1">
      <alignment horizontal="right" vertical="center"/>
      <protection/>
    </xf>
    <xf numFmtId="3" fontId="25" fillId="0" borderId="44" xfId="62" applyNumberFormat="1" applyFont="1" applyBorder="1" applyAlignment="1">
      <alignment horizontal="right" vertical="center"/>
      <protection/>
    </xf>
    <xf numFmtId="1" fontId="27" fillId="0" borderId="0" xfId="65" applyNumberFormat="1" applyFont="1">
      <alignment/>
      <protection/>
    </xf>
    <xf numFmtId="0" fontId="27" fillId="0" borderId="15" xfId="62" applyFont="1" applyBorder="1" applyAlignment="1">
      <alignment vertical="center" wrapText="1"/>
      <protection/>
    </xf>
    <xf numFmtId="0" fontId="25" fillId="0" borderId="0" xfId="62" applyFont="1" applyAlignment="1">
      <alignment horizontal="right" vertical="center" wrapText="1"/>
      <protection/>
    </xf>
    <xf numFmtId="49" fontId="25" fillId="0" borderId="0" xfId="62" applyNumberFormat="1" applyFont="1" applyAlignment="1">
      <alignment horizontal="right" vertical="center" wrapText="1"/>
      <protection/>
    </xf>
    <xf numFmtId="0" fontId="27" fillId="0" borderId="0" xfId="62" applyFont="1" applyAlignment="1">
      <alignment horizontal="left" vertical="center" wrapText="1"/>
      <protection/>
    </xf>
    <xf numFmtId="1" fontId="27" fillId="0" borderId="0" xfId="62" applyNumberFormat="1" applyFont="1" applyAlignment="1">
      <alignment horizontal="left" vertical="center" wrapText="1"/>
      <protection/>
    </xf>
    <xf numFmtId="0" fontId="27" fillId="0" borderId="0" xfId="62" applyFont="1" applyAlignment="1">
      <alignment vertical="center" wrapText="1"/>
      <protection/>
    </xf>
    <xf numFmtId="49" fontId="27" fillId="0" borderId="0" xfId="62" applyNumberFormat="1" applyFont="1" applyAlignment="1">
      <alignment vertical="center" wrapText="1"/>
      <protection/>
    </xf>
    <xf numFmtId="1" fontId="27" fillId="0" borderId="0" xfId="62" applyNumberFormat="1" applyFont="1" applyAlignment="1">
      <alignment vertical="center" wrapText="1"/>
      <protection/>
    </xf>
    <xf numFmtId="14" fontId="4" fillId="0" borderId="0" xfId="0" applyNumberFormat="1" applyFont="1" applyAlignment="1">
      <alignment/>
    </xf>
    <xf numFmtId="4" fontId="15" fillId="0" borderId="0" xfId="67" applyNumberFormat="1" applyFont="1" applyProtection="1">
      <alignment/>
      <protection locked="0"/>
    </xf>
    <xf numFmtId="3" fontId="15" fillId="0" borderId="0" xfId="67" applyNumberFormat="1" applyFont="1" applyAlignment="1" applyProtection="1">
      <alignment wrapText="1"/>
      <protection locked="0"/>
    </xf>
    <xf numFmtId="191" fontId="25" fillId="0" borderId="0" xfId="66" applyNumberFormat="1" applyFont="1" applyAlignment="1">
      <alignment horizontal="left" vertical="center"/>
      <protection/>
    </xf>
    <xf numFmtId="3" fontId="74" fillId="36" borderId="35" xfId="67" applyNumberFormat="1" applyFont="1" applyFill="1" applyBorder="1" applyAlignment="1" applyProtection="1">
      <alignment wrapText="1"/>
      <protection locked="0"/>
    </xf>
    <xf numFmtId="0" fontId="31" fillId="0" borderId="15" xfId="68" applyFont="1" applyBorder="1" applyAlignment="1">
      <alignment vertical="center" wrapText="1"/>
      <protection/>
    </xf>
    <xf numFmtId="0" fontId="31" fillId="0" borderId="10" xfId="68" applyFont="1" applyBorder="1" applyAlignment="1">
      <alignment horizontal="center" vertical="center" wrapText="1"/>
      <protection/>
    </xf>
    <xf numFmtId="49" fontId="31" fillId="0" borderId="15" xfId="68" applyNumberFormat="1" applyFont="1" applyBorder="1" applyAlignment="1">
      <alignment vertical="center" wrapText="1"/>
      <protection/>
    </xf>
    <xf numFmtId="4" fontId="1" fillId="0" borderId="10" xfId="68" applyNumberFormat="1" applyFont="1" applyFill="1" applyBorder="1" applyAlignment="1" applyProtection="1">
      <alignment vertical="center"/>
      <protection/>
    </xf>
    <xf numFmtId="4" fontId="3" fillId="0" borderId="10" xfId="68" applyNumberFormat="1" applyFont="1" applyFill="1" applyBorder="1" applyProtection="1">
      <alignment/>
      <protection/>
    </xf>
    <xf numFmtId="4" fontId="3" fillId="0" borderId="10" xfId="68" applyNumberFormat="1" applyFont="1" applyFill="1" applyBorder="1" applyAlignment="1" applyProtection="1">
      <alignment vertical="center"/>
      <protection locked="0"/>
    </xf>
    <xf numFmtId="4" fontId="6" fillId="0" borderId="16" xfId="68" applyNumberFormat="1" applyFont="1" applyFill="1" applyBorder="1" applyProtection="1">
      <alignment/>
      <protection locked="0"/>
    </xf>
    <xf numFmtId="4" fontId="31" fillId="0" borderId="27" xfId="68" applyNumberFormat="1" applyFont="1" applyFill="1" applyBorder="1" applyAlignment="1" applyProtection="1">
      <alignment vertical="center"/>
      <protection locked="0"/>
    </xf>
    <xf numFmtId="4" fontId="1" fillId="0" borderId="10" xfId="68" applyNumberFormat="1" applyFont="1" applyFill="1" applyBorder="1" applyAlignment="1">
      <alignment vertical="center"/>
      <protection/>
    </xf>
    <xf numFmtId="4" fontId="10" fillId="0" borderId="10" xfId="66" applyNumberFormat="1" applyFont="1" applyFill="1" applyBorder="1" applyAlignment="1" applyProtection="1">
      <alignment vertical="top" wrapText="1"/>
      <protection locked="0"/>
    </xf>
    <xf numFmtId="4" fontId="14" fillId="0" borderId="0" xfId="67" applyNumberFormat="1" applyFont="1" applyFill="1" applyBorder="1" applyAlignment="1" applyProtection="1">
      <alignment horizontal="center" vertical="center" wrapText="1"/>
      <protection locked="0"/>
    </xf>
    <xf numFmtId="4" fontId="21" fillId="0" borderId="0" xfId="67" applyNumberFormat="1" applyFont="1" applyFill="1" applyAlignment="1" applyProtection="1">
      <alignment wrapText="1"/>
      <protection/>
    </xf>
    <xf numFmtId="4" fontId="22" fillId="0" borderId="0" xfId="66" applyNumberFormat="1" applyFont="1" applyFill="1" applyAlignment="1" applyProtection="1">
      <alignment vertical="top" wrapText="1"/>
      <protection locked="0"/>
    </xf>
    <xf numFmtId="4" fontId="14" fillId="0" borderId="0" xfId="66" applyNumberFormat="1" applyFont="1" applyFill="1" applyBorder="1" applyAlignment="1" applyProtection="1">
      <alignment vertical="top" wrapText="1"/>
      <protection locked="0"/>
    </xf>
    <xf numFmtId="4" fontId="14" fillId="0" borderId="0" xfId="67" applyNumberFormat="1" applyFont="1" applyFill="1" applyBorder="1" applyAlignment="1" applyProtection="1">
      <alignment horizontal="right" vertical="center" wrapText="1"/>
      <protection locked="0"/>
    </xf>
    <xf numFmtId="4" fontId="14" fillId="0" borderId="36" xfId="67" applyNumberFormat="1" applyFont="1" applyFill="1" applyBorder="1" applyAlignment="1" applyProtection="1">
      <alignment horizontal="center" vertical="center" wrapText="1"/>
      <protection/>
    </xf>
    <xf numFmtId="4" fontId="14" fillId="0" borderId="10" xfId="67" applyNumberFormat="1" applyFont="1" applyFill="1" applyBorder="1" applyAlignment="1" applyProtection="1">
      <alignment horizontal="center" vertical="center" wrapText="1"/>
      <protection/>
    </xf>
    <xf numFmtId="4" fontId="18" fillId="0" borderId="35" xfId="67" applyNumberFormat="1" applyFont="1" applyFill="1" applyBorder="1" applyAlignment="1" applyProtection="1">
      <alignment wrapText="1"/>
      <protection/>
    </xf>
    <xf numFmtId="4" fontId="18" fillId="0" borderId="37" xfId="67" applyNumberFormat="1" applyFont="1" applyFill="1" applyBorder="1" applyAlignment="1" applyProtection="1">
      <alignment wrapText="1"/>
      <protection/>
    </xf>
    <xf numFmtId="4" fontId="18" fillId="0" borderId="0" xfId="67" applyNumberFormat="1" applyFont="1" applyFill="1" applyBorder="1" applyAlignment="1" applyProtection="1">
      <alignment wrapText="1"/>
      <protection/>
    </xf>
    <xf numFmtId="4" fontId="21" fillId="0" borderId="0" xfId="67" applyNumberFormat="1" applyFont="1" applyFill="1" applyAlignment="1" applyProtection="1">
      <alignment wrapText="1"/>
      <protection locked="0"/>
    </xf>
    <xf numFmtId="4" fontId="6" fillId="0" borderId="16" xfId="68" applyNumberFormat="1" applyFont="1" applyFill="1" applyBorder="1">
      <alignment/>
      <protection/>
    </xf>
    <xf numFmtId="4" fontId="6" fillId="0" borderId="0" xfId="68" applyNumberFormat="1" applyFont="1" applyFill="1" applyProtection="1">
      <alignment/>
      <protection locked="0"/>
    </xf>
    <xf numFmtId="0" fontId="4" fillId="0" borderId="0" xfId="0" applyFont="1" applyFill="1" applyAlignment="1">
      <alignment/>
    </xf>
    <xf numFmtId="4" fontId="1" fillId="0" borderId="0" xfId="68" applyNumberFormat="1" applyFont="1" applyFill="1" applyAlignment="1" applyProtection="1">
      <alignment horizontal="center"/>
      <protection locked="0"/>
    </xf>
    <xf numFmtId="0" fontId="3" fillId="0" borderId="0" xfId="68" applyFont="1" applyFill="1" applyAlignment="1" applyProtection="1">
      <alignment wrapText="1"/>
      <protection locked="0"/>
    </xf>
    <xf numFmtId="0" fontId="6" fillId="0" borderId="0" xfId="68" applyFont="1" applyFill="1" applyAlignment="1" applyProtection="1">
      <alignment horizontal="center" wrapText="1"/>
      <protection locked="0"/>
    </xf>
    <xf numFmtId="4" fontId="6" fillId="0" borderId="0" xfId="66" applyNumberFormat="1" applyFont="1" applyFill="1" applyAlignment="1" applyProtection="1">
      <alignment vertical="top" wrapText="1"/>
      <protection locked="0"/>
    </xf>
    <xf numFmtId="4" fontId="3" fillId="0" borderId="0" xfId="68" applyNumberFormat="1" applyFont="1" applyFill="1" applyProtection="1">
      <alignment/>
      <protection locked="0"/>
    </xf>
    <xf numFmtId="4" fontId="1" fillId="0" borderId="24" xfId="68" applyNumberFormat="1" applyFont="1" applyFill="1" applyBorder="1" applyAlignment="1">
      <alignment horizontal="center" vertical="center" wrapText="1"/>
      <protection/>
    </xf>
    <xf numFmtId="0" fontId="1" fillId="0" borderId="24" xfId="68" applyFont="1" applyFill="1" applyBorder="1" applyAlignment="1">
      <alignment horizontal="center" vertical="center" wrapText="1"/>
      <protection/>
    </xf>
    <xf numFmtId="4" fontId="1" fillId="0" borderId="43" xfId="68" applyNumberFormat="1" applyFont="1" applyFill="1" applyBorder="1" applyAlignment="1">
      <alignment horizontal="center" vertical="center" wrapText="1"/>
      <protection/>
    </xf>
    <xf numFmtId="4" fontId="1" fillId="0" borderId="22" xfId="68" applyNumberFormat="1" applyFont="1" applyFill="1" applyBorder="1" applyAlignment="1">
      <alignment horizontal="center" vertical="center" wrapText="1"/>
      <protection/>
    </xf>
    <xf numFmtId="0" fontId="1" fillId="0" borderId="22" xfId="68" applyFont="1" applyFill="1" applyBorder="1" applyAlignment="1">
      <alignment horizontal="center" vertical="center" wrapText="1"/>
      <protection/>
    </xf>
    <xf numFmtId="4" fontId="1" fillId="0" borderId="44" xfId="68" applyNumberFormat="1" applyFont="1" applyFill="1" applyBorder="1" applyAlignment="1">
      <alignment horizontal="center" vertical="center" wrapText="1"/>
      <protection/>
    </xf>
    <xf numFmtId="4" fontId="1" fillId="0" borderId="10" xfId="68" applyNumberFormat="1" applyFont="1" applyFill="1" applyBorder="1" applyAlignment="1">
      <alignment vertical="center"/>
      <protection/>
    </xf>
    <xf numFmtId="0" fontId="1" fillId="0" borderId="10" xfId="68" applyFont="1" applyFill="1" applyBorder="1" applyAlignment="1">
      <alignment vertical="center" wrapText="1"/>
      <protection/>
    </xf>
    <xf numFmtId="0" fontId="6" fillId="0" borderId="10" xfId="68" applyFont="1" applyFill="1" applyBorder="1" applyAlignment="1">
      <alignment wrapText="1"/>
      <protection/>
    </xf>
    <xf numFmtId="4" fontId="3" fillId="0" borderId="10" xfId="68" applyNumberFormat="1" applyFont="1" applyFill="1" applyBorder="1">
      <alignment/>
      <protection/>
    </xf>
    <xf numFmtId="0" fontId="5" fillId="0" borderId="10" xfId="68" applyFont="1" applyFill="1" applyBorder="1" applyAlignment="1">
      <alignment vertical="center" wrapText="1"/>
      <protection/>
    </xf>
    <xf numFmtId="0" fontId="3" fillId="0" borderId="10" xfId="68" applyFont="1" applyFill="1" applyBorder="1" applyAlignment="1">
      <alignment vertical="center" wrapText="1"/>
      <protection/>
    </xf>
    <xf numFmtId="49" fontId="6" fillId="0" borderId="10" xfId="68" applyNumberFormat="1" applyFont="1" applyFill="1" applyBorder="1" applyAlignment="1">
      <alignment horizontal="center" wrapText="1"/>
      <protection/>
    </xf>
    <xf numFmtId="49" fontId="3" fillId="0" borderId="10" xfId="68" applyNumberFormat="1" applyFont="1" applyFill="1" applyBorder="1" applyAlignment="1">
      <alignment vertical="center" wrapText="1"/>
      <protection/>
    </xf>
    <xf numFmtId="0" fontId="5" fillId="0" borderId="10" xfId="68" applyFont="1" applyFill="1" applyBorder="1" applyAlignment="1">
      <alignment horizontal="right" vertical="center" wrapText="1"/>
      <protection/>
    </xf>
    <xf numFmtId="49" fontId="8" fillId="0" borderId="10" xfId="68" applyNumberFormat="1" applyFont="1" applyFill="1" applyBorder="1" applyAlignment="1">
      <alignment horizontal="center" wrapText="1"/>
      <protection/>
    </xf>
    <xf numFmtId="4" fontId="7" fillId="0" borderId="16" xfId="68" applyNumberFormat="1" applyFont="1" applyFill="1" applyBorder="1">
      <alignment/>
      <protection/>
    </xf>
    <xf numFmtId="0" fontId="6" fillId="0" borderId="10" xfId="68" applyFont="1" applyFill="1" applyBorder="1" applyAlignment="1">
      <alignment horizontal="center" wrapText="1"/>
      <protection/>
    </xf>
    <xf numFmtId="0" fontId="8" fillId="0" borderId="10" xfId="68" applyFont="1" applyFill="1" applyBorder="1" applyAlignment="1">
      <alignment horizontal="center" wrapText="1"/>
      <protection/>
    </xf>
    <xf numFmtId="4" fontId="3" fillId="0" borderId="10" xfId="68" applyNumberFormat="1" applyFont="1" applyFill="1" applyBorder="1" applyAlignment="1">
      <alignment vertical="center"/>
      <protection/>
    </xf>
    <xf numFmtId="0" fontId="3" fillId="0" borderId="10" xfId="68" applyFont="1" applyFill="1" applyBorder="1" applyAlignment="1">
      <alignment wrapText="1"/>
      <protection/>
    </xf>
    <xf numFmtId="0" fontId="6" fillId="0" borderId="10" xfId="68" applyFont="1" applyFill="1" applyBorder="1" applyAlignment="1">
      <alignment horizontal="left" vertical="center" wrapText="1"/>
      <protection/>
    </xf>
    <xf numFmtId="4" fontId="14" fillId="0" borderId="10" xfId="68" applyNumberFormat="1" applyFont="1" applyFill="1" applyBorder="1" applyAlignment="1">
      <alignment vertical="center"/>
      <protection/>
    </xf>
    <xf numFmtId="4" fontId="15" fillId="0" borderId="16" xfId="68" applyNumberFormat="1" applyFont="1" applyFill="1" applyBorder="1">
      <alignment/>
      <protection/>
    </xf>
    <xf numFmtId="0" fontId="7" fillId="0" borderId="10" xfId="68" applyFont="1" applyFill="1" applyBorder="1" applyAlignment="1">
      <alignment horizontal="left" vertical="center" wrapText="1"/>
      <protection/>
    </xf>
    <xf numFmtId="4" fontId="1" fillId="0" borderId="10" xfId="68" applyNumberFormat="1" applyFont="1" applyFill="1" applyBorder="1" applyAlignment="1" applyProtection="1">
      <alignment vertical="center"/>
      <protection locked="0"/>
    </xf>
    <xf numFmtId="49" fontId="7" fillId="0" borderId="10" xfId="68" applyNumberFormat="1" applyFont="1" applyFill="1" applyBorder="1" applyAlignment="1">
      <alignment horizontal="center" wrapText="1"/>
      <protection/>
    </xf>
    <xf numFmtId="4" fontId="16" fillId="0" borderId="18" xfId="68" applyNumberFormat="1" applyFont="1" applyFill="1" applyBorder="1">
      <alignment/>
      <protection/>
    </xf>
    <xf numFmtId="0" fontId="1" fillId="0" borderId="18" xfId="68" applyFont="1" applyFill="1" applyBorder="1" applyAlignment="1">
      <alignment horizontal="left" vertical="center" wrapText="1"/>
      <protection/>
    </xf>
    <xf numFmtId="49" fontId="1" fillId="0" borderId="18" xfId="68" applyNumberFormat="1" applyFont="1" applyFill="1" applyBorder="1" applyAlignment="1">
      <alignment horizontal="center" vertical="center" wrapText="1"/>
      <protection/>
    </xf>
    <xf numFmtId="4" fontId="17" fillId="0" borderId="42" xfId="68" applyNumberFormat="1" applyFont="1" applyFill="1" applyBorder="1">
      <alignment/>
      <protection/>
    </xf>
    <xf numFmtId="0" fontId="1" fillId="0" borderId="0" xfId="68" applyFont="1" applyFill="1" applyAlignment="1" applyProtection="1">
      <alignment horizontal="right" vertical="center" wrapText="1"/>
      <protection locked="0"/>
    </xf>
    <xf numFmtId="0" fontId="6" fillId="0" borderId="0" xfId="68" applyFont="1" applyFill="1" applyAlignment="1" applyProtection="1">
      <alignment wrapText="1"/>
      <protection locked="0"/>
    </xf>
    <xf numFmtId="4" fontId="4" fillId="0" borderId="0" xfId="0" applyNumberFormat="1" applyFont="1" applyFill="1" applyAlignment="1">
      <alignment/>
    </xf>
    <xf numFmtId="4" fontId="3" fillId="0" borderId="10" xfId="68" applyNumberFormat="1" applyFont="1" applyBorder="1" applyAlignment="1" applyProtection="1">
      <alignment vertical="center"/>
      <protection locked="0"/>
    </xf>
    <xf numFmtId="4" fontId="6" fillId="0" borderId="16" xfId="68" applyNumberFormat="1" applyFont="1" applyBorder="1" applyProtection="1">
      <alignment/>
      <protection locked="0"/>
    </xf>
    <xf numFmtId="1" fontId="75" fillId="0" borderId="0" xfId="67" applyNumberFormat="1" applyFont="1" applyAlignment="1">
      <alignment wrapText="1"/>
      <protection/>
    </xf>
    <xf numFmtId="0" fontId="75" fillId="0" borderId="0" xfId="67" applyFont="1" applyAlignment="1">
      <alignment wrapText="1"/>
      <protection/>
    </xf>
    <xf numFmtId="49" fontId="10" fillId="33" borderId="15" xfId="66" applyNumberFormat="1" applyFont="1" applyFill="1" applyBorder="1" applyAlignment="1">
      <alignment vertical="top" wrapText="1"/>
      <protection/>
    </xf>
    <xf numFmtId="3" fontId="10" fillId="0" borderId="10" xfId="66" applyNumberFormat="1" applyFont="1" applyFill="1" applyBorder="1" applyAlignment="1" applyProtection="1">
      <alignment vertical="top" wrapText="1"/>
      <protection locked="0"/>
    </xf>
    <xf numFmtId="4" fontId="9" fillId="0" borderId="0" xfId="66" applyNumberFormat="1" applyFont="1" applyAlignment="1" applyProtection="1">
      <alignment horizontal="left" vertical="top" wrapText="1"/>
      <protection locked="0"/>
    </xf>
    <xf numFmtId="4" fontId="9" fillId="0" borderId="0" xfId="66" applyNumberFormat="1" applyFont="1" applyAlignment="1" applyProtection="1">
      <alignment horizontal="center" vertical="top" wrapText="1"/>
      <protection locked="0"/>
    </xf>
    <xf numFmtId="4" fontId="9" fillId="0" borderId="0" xfId="66" applyNumberFormat="1" applyFont="1" applyAlignment="1" applyProtection="1">
      <alignment horizontal="center" vertical="top"/>
      <protection locked="0"/>
    </xf>
    <xf numFmtId="4" fontId="9" fillId="0" borderId="20" xfId="66" applyNumberFormat="1" applyFont="1" applyBorder="1" applyAlignment="1">
      <alignment horizontal="center" vertical="top" wrapText="1"/>
      <protection/>
    </xf>
    <xf numFmtId="4" fontId="9" fillId="0" borderId="14" xfId="66" applyNumberFormat="1" applyFont="1" applyBorder="1" applyAlignment="1">
      <alignment horizontal="center" vertical="top" wrapText="1"/>
      <protection/>
    </xf>
    <xf numFmtId="4" fontId="9" fillId="0" borderId="0" xfId="66" applyNumberFormat="1" applyFont="1" applyAlignment="1">
      <alignment vertical="top" wrapText="1"/>
      <protection/>
    </xf>
    <xf numFmtId="4" fontId="9" fillId="0" borderId="40" xfId="66" applyNumberFormat="1" applyFont="1" applyBorder="1" applyAlignment="1">
      <alignment horizontal="center" vertical="top" wrapText="1"/>
      <protection/>
    </xf>
    <xf numFmtId="4" fontId="10" fillId="0" borderId="42" xfId="0" applyNumberFormat="1" applyFont="1" applyBorder="1" applyAlignment="1">
      <alignment vertical="top"/>
    </xf>
    <xf numFmtId="1" fontId="3" fillId="0" borderId="10" xfId="68" applyNumberFormat="1" applyFont="1" applyFill="1" applyBorder="1" applyAlignment="1" applyProtection="1">
      <alignment vertical="center"/>
      <protection locked="0"/>
    </xf>
    <xf numFmtId="1" fontId="6" fillId="0" borderId="16" xfId="68" applyNumberFormat="1" applyFont="1" applyFill="1" applyBorder="1" applyProtection="1">
      <alignment/>
      <protection locked="0"/>
    </xf>
    <xf numFmtId="4" fontId="10" fillId="0" borderId="16" xfId="66" applyNumberFormat="1" applyFont="1" applyFill="1" applyBorder="1" applyAlignment="1" applyProtection="1">
      <alignment vertical="top" wrapText="1"/>
      <protection locked="0"/>
    </xf>
    <xf numFmtId="3" fontId="10" fillId="0" borderId="16" xfId="66" applyNumberFormat="1" applyFont="1" applyFill="1" applyBorder="1" applyAlignment="1" applyProtection="1">
      <alignment vertical="top" wrapText="1"/>
      <protection locked="0"/>
    </xf>
    <xf numFmtId="1" fontId="75" fillId="0" borderId="0" xfId="67" applyNumberFormat="1" applyFont="1" applyAlignment="1">
      <alignment/>
      <protection/>
    </xf>
    <xf numFmtId="3" fontId="74" fillId="36" borderId="36" xfId="67" applyNumberFormat="1" applyFont="1" applyFill="1" applyBorder="1" applyAlignment="1" applyProtection="1">
      <alignment wrapText="1"/>
      <protection locked="0"/>
    </xf>
    <xf numFmtId="4" fontId="9" fillId="6" borderId="10" xfId="66" applyNumberFormat="1" applyFont="1" applyFill="1" applyBorder="1" applyAlignment="1">
      <alignment vertical="top" wrapText="1"/>
      <protection/>
    </xf>
    <xf numFmtId="4" fontId="1" fillId="15" borderId="10" xfId="66" applyNumberFormat="1" applyFont="1" applyFill="1" applyBorder="1" applyAlignment="1">
      <alignment vertical="top" wrapText="1"/>
      <protection/>
    </xf>
    <xf numFmtId="4" fontId="1" fillId="15" borderId="18" xfId="66" applyNumberFormat="1" applyFont="1" applyFill="1" applyBorder="1" applyAlignment="1">
      <alignment vertical="top" wrapText="1"/>
      <protection/>
    </xf>
    <xf numFmtId="3" fontId="76" fillId="0" borderId="10" xfId="66" applyNumberFormat="1" applyFont="1" applyFill="1" applyBorder="1" applyAlignment="1" applyProtection="1">
      <alignment vertical="top" wrapText="1"/>
      <protection locked="0"/>
    </xf>
    <xf numFmtId="3" fontId="76" fillId="0" borderId="10" xfId="66" applyNumberFormat="1" applyFont="1" applyBorder="1" applyAlignment="1" applyProtection="1">
      <alignment vertical="top" wrapText="1"/>
      <protection locked="0"/>
    </xf>
    <xf numFmtId="1" fontId="3" fillId="0" borderId="10" xfId="68" applyNumberFormat="1" applyFont="1" applyFill="1" applyBorder="1" applyAlignment="1">
      <alignment vertical="center"/>
      <protection/>
    </xf>
    <xf numFmtId="1" fontId="6" fillId="0" borderId="16" xfId="68" applyNumberFormat="1" applyFont="1" applyFill="1" applyBorder="1">
      <alignment/>
      <protection/>
    </xf>
    <xf numFmtId="4" fontId="31" fillId="0" borderId="10" xfId="68" applyNumberFormat="1" applyFont="1" applyFill="1" applyBorder="1" applyAlignment="1" applyProtection="1">
      <alignment vertical="center"/>
      <protection locked="0"/>
    </xf>
    <xf numFmtId="4" fontId="76" fillId="0" borderId="16" xfId="66" applyNumberFormat="1" applyFont="1" applyFill="1" applyBorder="1" applyAlignment="1" applyProtection="1">
      <alignment vertical="top" wrapText="1"/>
      <protection locked="0"/>
    </xf>
    <xf numFmtId="4" fontId="76" fillId="0" borderId="10" xfId="66" applyNumberFormat="1" applyFont="1" applyBorder="1" applyAlignment="1" applyProtection="1">
      <alignment vertical="top" wrapText="1"/>
      <protection locked="0"/>
    </xf>
    <xf numFmtId="49" fontId="3" fillId="0" borderId="10" xfId="68" applyNumberFormat="1" applyFont="1" applyBorder="1" applyAlignment="1">
      <alignment vertical="center" wrapText="1"/>
      <protection/>
    </xf>
    <xf numFmtId="1" fontId="7" fillId="6" borderId="16" xfId="68" applyNumberFormat="1" applyFont="1" applyFill="1" applyBorder="1">
      <alignment/>
      <protection/>
    </xf>
    <xf numFmtId="1" fontId="1" fillId="6" borderId="10" xfId="68" applyNumberFormat="1" applyFont="1" applyFill="1" applyBorder="1" applyAlignment="1">
      <alignment vertical="center"/>
      <protection/>
    </xf>
    <xf numFmtId="1" fontId="14" fillId="9" borderId="10" xfId="68" applyNumberFormat="1" applyFont="1" applyFill="1" applyBorder="1" applyAlignment="1">
      <alignment vertical="center"/>
      <protection/>
    </xf>
    <xf numFmtId="1" fontId="15" fillId="9" borderId="16" xfId="68" applyNumberFormat="1" applyFont="1" applyFill="1" applyBorder="1">
      <alignment/>
      <protection/>
    </xf>
    <xf numFmtId="1" fontId="7" fillId="9" borderId="16" xfId="68" applyNumberFormat="1" applyFont="1" applyFill="1" applyBorder="1">
      <alignment/>
      <protection/>
    </xf>
    <xf numFmtId="4" fontId="31" fillId="0" borderId="10" xfId="68" applyNumberFormat="1" applyFont="1" applyBorder="1" applyAlignment="1" applyProtection="1">
      <alignment vertical="center"/>
      <protection locked="0"/>
    </xf>
    <xf numFmtId="1" fontId="75" fillId="0" borderId="0" xfId="67" applyNumberFormat="1" applyFont="1">
      <alignment/>
      <protection/>
    </xf>
    <xf numFmtId="0" fontId="75" fillId="0" borderId="0" xfId="67" applyFont="1" applyAlignment="1">
      <alignment/>
      <protection/>
    </xf>
    <xf numFmtId="4" fontId="76" fillId="0" borderId="10" xfId="66" applyNumberFormat="1" applyFont="1" applyFill="1" applyBorder="1" applyAlignment="1" applyProtection="1">
      <alignment vertical="top" wrapText="1"/>
      <protection locked="0"/>
    </xf>
    <xf numFmtId="1" fontId="77" fillId="0" borderId="10" xfId="68" applyNumberFormat="1" applyFont="1" applyFill="1" applyBorder="1" applyAlignment="1" applyProtection="1">
      <alignment vertical="center"/>
      <protection locked="0"/>
    </xf>
    <xf numFmtId="4" fontId="10" fillId="40" borderId="16" xfId="66" applyNumberFormat="1" applyFont="1" applyFill="1" applyBorder="1" applyAlignment="1" applyProtection="1">
      <alignment vertical="top" wrapText="1"/>
      <protection locked="0"/>
    </xf>
    <xf numFmtId="3" fontId="10" fillId="40" borderId="16" xfId="66" applyNumberFormat="1" applyFont="1" applyFill="1" applyBorder="1" applyAlignment="1" applyProtection="1">
      <alignment vertical="top" wrapText="1"/>
      <protection locked="0"/>
    </xf>
    <xf numFmtId="3" fontId="18" fillId="0" borderId="28" xfId="69" applyNumberFormat="1" applyFont="1" applyFill="1" applyBorder="1" applyAlignment="1" applyProtection="1">
      <alignment vertical="center"/>
      <protection locked="0"/>
    </xf>
    <xf numFmtId="0" fontId="9" fillId="0" borderId="0" xfId="66" applyFont="1" applyAlignment="1" applyProtection="1">
      <alignment vertical="top" wrapText="1"/>
      <protection locked="0"/>
    </xf>
    <xf numFmtId="0" fontId="1" fillId="0" borderId="0" xfId="68" applyFont="1" applyAlignment="1" applyProtection="1">
      <alignment horizontal="center" vertical="center" wrapText="1"/>
      <protection locked="0"/>
    </xf>
    <xf numFmtId="0" fontId="6" fillId="0" borderId="0" xfId="66" applyFont="1" applyAlignment="1" applyProtection="1">
      <alignment horizontal="right" vertical="top" wrapText="1"/>
      <protection locked="0"/>
    </xf>
    <xf numFmtId="0" fontId="0" fillId="0" borderId="0" xfId="0" applyFont="1" applyAlignment="1">
      <alignment horizontal="right" wrapText="1"/>
    </xf>
    <xf numFmtId="0" fontId="14" fillId="0" borderId="0" xfId="67" applyFont="1" applyAlignment="1" applyProtection="1">
      <alignment horizontal="center" vertical="center" wrapText="1"/>
      <protection locked="0"/>
    </xf>
    <xf numFmtId="0" fontId="19" fillId="0" borderId="0" xfId="69" applyFont="1" applyAlignment="1">
      <alignment horizontal="center"/>
      <protection/>
    </xf>
    <xf numFmtId="0" fontId="14" fillId="0" borderId="0" xfId="69" applyFont="1" applyAlignment="1" applyProtection="1">
      <alignment horizontal="left" vertical="center" wrapText="1"/>
      <protection locked="0"/>
    </xf>
    <xf numFmtId="0" fontId="14" fillId="0" borderId="0" xfId="69" applyFont="1" applyAlignment="1">
      <alignment horizontal="center" wrapText="1"/>
      <protection/>
    </xf>
    <xf numFmtId="0" fontId="14" fillId="0" borderId="0" xfId="66" applyFont="1" applyAlignment="1">
      <alignment horizontal="left" vertical="top" wrapText="1"/>
      <protection/>
    </xf>
    <xf numFmtId="0" fontId="19" fillId="0" borderId="0" xfId="69" applyFont="1" applyAlignment="1">
      <alignment horizontal="right"/>
      <protection/>
    </xf>
    <xf numFmtId="184" fontId="14" fillId="0" borderId="54" xfId="66" applyNumberFormat="1" applyFont="1" applyBorder="1" applyAlignment="1">
      <alignment horizontal="left" vertical="top" wrapText="1"/>
      <protection/>
    </xf>
    <xf numFmtId="0" fontId="27" fillId="0" borderId="0" xfId="66" applyFont="1" applyAlignment="1" applyProtection="1">
      <alignment vertical="top" wrapText="1"/>
      <protection locked="0"/>
    </xf>
    <xf numFmtId="191" fontId="25" fillId="0" borderId="0" xfId="66" applyNumberFormat="1" applyFont="1" applyAlignment="1">
      <alignment horizontal="left" vertical="center"/>
      <protection/>
    </xf>
    <xf numFmtId="0" fontId="25" fillId="0" borderId="0" xfId="66" applyFont="1" applyAlignment="1">
      <alignment vertical="center"/>
      <protection/>
    </xf>
    <xf numFmtId="0" fontId="25" fillId="0" borderId="0" xfId="66" applyFont="1" applyAlignment="1">
      <alignment horizontal="left" vertical="center"/>
      <protection/>
    </xf>
    <xf numFmtId="49" fontId="27" fillId="0" borderId="0" xfId="66" applyNumberFormat="1" applyFont="1" applyAlignment="1" applyProtection="1">
      <alignment vertical="top" wrapText="1"/>
      <protection locked="0"/>
    </xf>
    <xf numFmtId="0" fontId="25" fillId="0" borderId="55" xfId="64" applyFont="1" applyBorder="1" applyAlignment="1">
      <alignment horizontal="center" vertical="center" wrapText="1"/>
      <protection/>
    </xf>
    <xf numFmtId="0" fontId="25" fillId="0" borderId="56" xfId="64" applyFont="1" applyBorder="1" applyAlignment="1">
      <alignment horizontal="center" vertical="center" wrapText="1"/>
      <protection/>
    </xf>
    <xf numFmtId="0" fontId="25" fillId="0" borderId="57" xfId="64" applyFont="1" applyBorder="1" applyAlignment="1">
      <alignment horizontal="center" vertical="center" wrapText="1"/>
      <protection/>
    </xf>
    <xf numFmtId="0" fontId="25" fillId="0" borderId="33" xfId="64" applyFont="1" applyBorder="1" applyAlignment="1">
      <alignment horizontal="center" vertical="center" wrapText="1"/>
      <protection/>
    </xf>
    <xf numFmtId="49" fontId="25" fillId="0" borderId="49" xfId="64" applyNumberFormat="1" applyFont="1" applyBorder="1" applyAlignment="1">
      <alignment horizontal="center" vertical="center" wrapText="1"/>
      <protection/>
    </xf>
    <xf numFmtId="49" fontId="25" fillId="0" borderId="22" xfId="64" applyNumberFormat="1" applyFont="1" applyBorder="1" applyAlignment="1">
      <alignment horizontal="center" vertical="center" wrapText="1"/>
      <protection/>
    </xf>
    <xf numFmtId="0" fontId="25" fillId="0" borderId="49" xfId="64" applyFont="1" applyBorder="1" applyAlignment="1">
      <alignment horizontal="center" vertical="center" wrapText="1"/>
      <protection/>
    </xf>
    <xf numFmtId="0" fontId="25" fillId="0" borderId="22" xfId="64" applyFont="1" applyBorder="1" applyAlignment="1">
      <alignment horizontal="center" vertical="center" wrapText="1"/>
      <protection/>
    </xf>
    <xf numFmtId="0" fontId="25" fillId="0" borderId="50" xfId="64" applyFont="1" applyBorder="1" applyAlignment="1">
      <alignment horizontal="center" vertical="center" wrapText="1"/>
      <protection/>
    </xf>
    <xf numFmtId="0" fontId="25" fillId="0" borderId="44" xfId="64" applyFont="1" applyBorder="1" applyAlignment="1">
      <alignment horizontal="center" vertical="center" wrapText="1"/>
      <protection/>
    </xf>
    <xf numFmtId="0" fontId="25" fillId="0" borderId="13" xfId="61" applyFont="1" applyBorder="1" applyAlignment="1">
      <alignment horizontal="center" vertical="center" wrapText="1"/>
      <protection/>
    </xf>
    <xf numFmtId="0" fontId="25" fillId="0" borderId="15" xfId="61" applyFont="1" applyBorder="1" applyAlignment="1">
      <alignment horizontal="center" vertical="center" wrapText="1"/>
      <protection/>
    </xf>
    <xf numFmtId="49" fontId="25" fillId="0" borderId="14" xfId="61" applyNumberFormat="1" applyFont="1" applyBorder="1" applyAlignment="1">
      <alignment horizontal="center" vertical="center" wrapText="1"/>
      <protection/>
    </xf>
    <xf numFmtId="49" fontId="25" fillId="0" borderId="10" xfId="61" applyNumberFormat="1" applyFont="1" applyBorder="1" applyAlignment="1">
      <alignment horizontal="center" vertical="center" wrapText="1"/>
      <protection/>
    </xf>
    <xf numFmtId="1" fontId="25" fillId="0" borderId="14" xfId="61" applyNumberFormat="1" applyFont="1" applyBorder="1" applyAlignment="1">
      <alignment horizontal="center" vertical="center" wrapText="1"/>
      <protection/>
    </xf>
    <xf numFmtId="1" fontId="25" fillId="0" borderId="10" xfId="61" applyNumberFormat="1" applyFont="1" applyBorder="1" applyAlignment="1">
      <alignment horizontal="center" vertical="center" wrapText="1"/>
      <protection/>
    </xf>
    <xf numFmtId="0" fontId="25" fillId="0" borderId="14" xfId="61" applyFont="1" applyBorder="1" applyAlignment="1">
      <alignment horizontal="center" vertical="center" wrapText="1"/>
      <protection/>
    </xf>
    <xf numFmtId="0" fontId="25" fillId="0" borderId="10" xfId="61" applyFont="1" applyBorder="1" applyAlignment="1">
      <alignment horizontal="center" vertical="center" wrapText="1"/>
      <protection/>
    </xf>
    <xf numFmtId="0" fontId="25" fillId="0" borderId="0" xfId="66" applyFont="1" applyAlignment="1" applyProtection="1">
      <alignment vertical="top" wrapText="1"/>
      <protection locked="0"/>
    </xf>
    <xf numFmtId="0" fontId="25" fillId="0" borderId="40" xfId="61" applyFont="1" applyBorder="1" applyAlignment="1">
      <alignment horizontal="center" vertical="center" wrapText="1"/>
      <protection/>
    </xf>
    <xf numFmtId="0" fontId="25" fillId="0" borderId="16" xfId="61" applyFont="1" applyBorder="1" applyAlignment="1">
      <alignment horizontal="center" vertical="center" wrapText="1"/>
      <protection/>
    </xf>
    <xf numFmtId="49" fontId="28" fillId="0" borderId="0" xfId="61" applyNumberFormat="1" applyFont="1" applyAlignment="1">
      <alignment horizontal="left" vertical="center" wrapText="1"/>
      <protection/>
    </xf>
    <xf numFmtId="180" fontId="25" fillId="0" borderId="16" xfId="46" applyNumberFormat="1" applyFont="1" applyBorder="1" applyAlignment="1">
      <alignment horizontal="center" vertical="center" wrapText="1"/>
    </xf>
    <xf numFmtId="49" fontId="28" fillId="0" borderId="0" xfId="62" applyNumberFormat="1" applyFont="1" applyAlignment="1">
      <alignment horizontal="left" vertical="top" wrapText="1"/>
      <protection/>
    </xf>
    <xf numFmtId="0" fontId="25" fillId="0" borderId="13" xfId="62" applyFont="1" applyBorder="1" applyAlignment="1">
      <alignment horizontal="center" vertical="center" wrapText="1"/>
      <protection/>
    </xf>
    <xf numFmtId="0" fontId="25" fillId="0" borderId="15" xfId="62" applyFont="1" applyBorder="1" applyAlignment="1">
      <alignment horizontal="center" vertical="center" wrapText="1"/>
      <protection/>
    </xf>
    <xf numFmtId="49" fontId="25" fillId="0" borderId="14" xfId="62" applyNumberFormat="1" applyFont="1" applyBorder="1" applyAlignment="1">
      <alignment horizontal="center" vertical="center" wrapText="1"/>
      <protection/>
    </xf>
    <xf numFmtId="49" fontId="25" fillId="0" borderId="10" xfId="62" applyNumberFormat="1" applyFont="1" applyBorder="1" applyAlignment="1">
      <alignment horizontal="center" vertical="center" wrapText="1"/>
      <protection/>
    </xf>
    <xf numFmtId="0" fontId="25" fillId="0" borderId="10" xfId="62" applyFont="1" applyBorder="1" applyAlignment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uro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sc.itservices.bg/My_Documents\My%20Documents_Sevi\HOLDING_CENTER\OTCHETI\31.12.2013\KFN_F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sc.itservices.bg/Users\M\AppData\Local\Temp\Otchet_30.06.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sc.itservices.bg/SEVERKOOP_GAMZA\OTCHETI_31.03.2018\CONSOLIDATION_2017\December_2017\Severcoop_forma_KFN_12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E4" t="str">
            <v>неконсолидиран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ОПР"/>
      <sheetName val="ОПП"/>
      <sheetName val="ОСК"/>
      <sheetName val="справка №5"/>
      <sheetName val="справка №6"/>
      <sheetName val="справка №7"/>
      <sheetName val="справка №8"/>
      <sheetName val="БАЛАНС лева"/>
      <sheetName val="ОПР лева"/>
      <sheetName val="ОПП лева"/>
      <sheetName val="ОСК лева"/>
      <sheetName val="Вземания"/>
      <sheetName val="Задължения"/>
      <sheetName val="Инвестици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Контроли"/>
      <sheetName val="Показатели"/>
      <sheetName val="Danni"/>
      <sheetName val="Nomenklaturi"/>
    </sheetNames>
    <sheetDataSet>
      <sheetData sheetId="0">
        <row r="2">
          <cell r="AA2">
            <v>43112</v>
          </cell>
        </row>
        <row r="3">
          <cell r="AA3" t="str">
            <v>Даниела Великова Христова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4"/>
  <sheetViews>
    <sheetView zoomScale="140" zoomScaleNormal="140" zoomScalePageLayoutView="0" workbookViewId="0" topLeftCell="A25">
      <selection activeCell="H29" sqref="H29"/>
    </sheetView>
  </sheetViews>
  <sheetFormatPr defaultColWidth="14.57421875" defaultRowHeight="12.75"/>
  <cols>
    <col min="1" max="1" width="2.7109375" style="14" customWidth="1"/>
    <col min="2" max="2" width="30.421875" style="14" customWidth="1"/>
    <col min="3" max="3" width="8.7109375" style="14" hidden="1" customWidth="1"/>
    <col min="4" max="5" width="11.7109375" style="44" customWidth="1"/>
    <col min="6" max="6" width="37.140625" style="14" customWidth="1"/>
    <col min="7" max="7" width="8.421875" style="14" hidden="1" customWidth="1"/>
    <col min="8" max="9" width="10.8515625" style="44" bestFit="1" customWidth="1"/>
    <col min="10" max="16384" width="14.57421875" style="14" customWidth="1"/>
  </cols>
  <sheetData>
    <row r="1" spans="2:9" ht="10.5" customHeight="1">
      <c r="B1" s="10" t="s">
        <v>0</v>
      </c>
      <c r="C1" s="11"/>
      <c r="D1" s="38"/>
      <c r="E1" s="38"/>
      <c r="F1" s="10"/>
      <c r="G1" s="12"/>
      <c r="H1" s="239"/>
      <c r="I1" s="239"/>
    </row>
    <row r="2" spans="2:9" ht="10.5" customHeight="1">
      <c r="B2" s="15"/>
      <c r="C2" s="15"/>
      <c r="D2" s="39"/>
      <c r="E2" s="39"/>
      <c r="F2" s="11"/>
      <c r="G2" s="12"/>
      <c r="H2" s="239"/>
      <c r="I2" s="239"/>
    </row>
    <row r="3" spans="2:10" ht="10.5" customHeight="1">
      <c r="B3" s="16" t="s">
        <v>878</v>
      </c>
      <c r="C3" s="16"/>
      <c r="D3" s="40"/>
      <c r="E3" s="40"/>
      <c r="F3" s="17"/>
      <c r="G3" s="18" t="s">
        <v>372</v>
      </c>
      <c r="H3" s="240"/>
      <c r="I3" s="240"/>
      <c r="J3" s="278">
        <v>175323352</v>
      </c>
    </row>
    <row r="4" spans="2:9" ht="10.5" customHeight="1">
      <c r="B4" s="647" t="s">
        <v>1</v>
      </c>
      <c r="C4" s="647"/>
      <c r="D4" s="647"/>
      <c r="E4" s="16"/>
      <c r="F4" s="17"/>
      <c r="G4" s="12"/>
      <c r="H4" s="239"/>
      <c r="I4" s="239"/>
    </row>
    <row r="5" spans="2:9" ht="10.5" customHeight="1">
      <c r="B5" s="16" t="s">
        <v>883</v>
      </c>
      <c r="C5" s="16"/>
      <c r="D5" s="40"/>
      <c r="E5" s="40"/>
      <c r="F5" s="19"/>
      <c r="G5" s="12"/>
      <c r="H5" s="45"/>
      <c r="I5" s="45"/>
    </row>
    <row r="6" spans="2:9" ht="10.5" customHeight="1" thickBot="1">
      <c r="B6" s="16"/>
      <c r="C6" s="16"/>
      <c r="D6" s="40"/>
      <c r="E6" s="40"/>
      <c r="F6" s="19"/>
      <c r="G6" s="12"/>
      <c r="H6" s="239"/>
      <c r="I6" s="239"/>
    </row>
    <row r="7" spans="2:9" ht="27.75" customHeight="1" thickBot="1">
      <c r="B7" s="79" t="s">
        <v>3</v>
      </c>
      <c r="C7" s="80" t="s">
        <v>4</v>
      </c>
      <c r="D7" s="81" t="s">
        <v>5</v>
      </c>
      <c r="E7" s="81" t="s">
        <v>529</v>
      </c>
      <c r="F7" s="82" t="s">
        <v>6</v>
      </c>
      <c r="G7" s="80" t="s">
        <v>4</v>
      </c>
      <c r="H7" s="241" t="s">
        <v>7</v>
      </c>
      <c r="I7" s="241" t="s">
        <v>528</v>
      </c>
    </row>
    <row r="8" spans="2:9" ht="10.5" customHeight="1">
      <c r="B8" s="64" t="s">
        <v>8</v>
      </c>
      <c r="C8" s="65" t="s">
        <v>9</v>
      </c>
      <c r="D8" s="66">
        <v>1</v>
      </c>
      <c r="E8" s="66">
        <v>1</v>
      </c>
      <c r="F8" s="67" t="s">
        <v>8</v>
      </c>
      <c r="G8" s="65" t="s">
        <v>9</v>
      </c>
      <c r="H8" s="238">
        <v>1</v>
      </c>
      <c r="I8" s="238">
        <v>1</v>
      </c>
    </row>
    <row r="9" spans="2:9" ht="10.5" customHeight="1">
      <c r="B9" s="68" t="s">
        <v>10</v>
      </c>
      <c r="C9" s="51"/>
      <c r="D9" s="28"/>
      <c r="E9" s="28"/>
      <c r="F9" s="50" t="s">
        <v>11</v>
      </c>
      <c r="G9" s="29"/>
      <c r="H9" s="72"/>
      <c r="I9" s="72"/>
    </row>
    <row r="10" spans="2:9" ht="10.5" customHeight="1">
      <c r="B10" s="69" t="s">
        <v>12</v>
      </c>
      <c r="C10" s="52"/>
      <c r="D10" s="28"/>
      <c r="E10" s="28"/>
      <c r="F10" s="31" t="s">
        <v>13</v>
      </c>
      <c r="G10" s="30"/>
      <c r="H10" s="72">
        <v>650</v>
      </c>
      <c r="I10" s="72">
        <v>650</v>
      </c>
    </row>
    <row r="11" spans="2:9" ht="10.5" customHeight="1">
      <c r="B11" s="69" t="s">
        <v>14</v>
      </c>
      <c r="C11" s="53" t="s">
        <v>15</v>
      </c>
      <c r="D11" s="37"/>
      <c r="E11" s="37"/>
      <c r="F11" s="31" t="s">
        <v>16</v>
      </c>
      <c r="G11" s="35" t="s">
        <v>17</v>
      </c>
      <c r="H11" s="70">
        <v>650</v>
      </c>
      <c r="I11" s="70">
        <v>650</v>
      </c>
    </row>
    <row r="12" spans="2:9" ht="10.5" customHeight="1">
      <c r="B12" s="69" t="s">
        <v>18</v>
      </c>
      <c r="C12" s="53" t="s">
        <v>19</v>
      </c>
      <c r="D12" s="37"/>
      <c r="E12" s="37"/>
      <c r="F12" s="31" t="s">
        <v>20</v>
      </c>
      <c r="G12" s="35" t="s">
        <v>21</v>
      </c>
      <c r="H12" s="70"/>
      <c r="I12" s="70"/>
    </row>
    <row r="13" spans="2:9" ht="10.5" customHeight="1">
      <c r="B13" s="69" t="s">
        <v>22</v>
      </c>
      <c r="C13" s="53" t="s">
        <v>23</v>
      </c>
      <c r="D13" s="37"/>
      <c r="E13" s="37"/>
      <c r="F13" s="31" t="s">
        <v>24</v>
      </c>
      <c r="G13" s="35" t="s">
        <v>25</v>
      </c>
      <c r="H13" s="70"/>
      <c r="I13" s="70"/>
    </row>
    <row r="14" spans="2:9" ht="10.5" customHeight="1">
      <c r="B14" s="69" t="s">
        <v>26</v>
      </c>
      <c r="C14" s="53" t="s">
        <v>27</v>
      </c>
      <c r="D14" s="37"/>
      <c r="E14" s="37"/>
      <c r="F14" s="54" t="s">
        <v>28</v>
      </c>
      <c r="G14" s="35" t="s">
        <v>29</v>
      </c>
      <c r="H14" s="70"/>
      <c r="I14" s="70"/>
    </row>
    <row r="15" spans="2:9" ht="10.5" customHeight="1">
      <c r="B15" s="69" t="s">
        <v>30</v>
      </c>
      <c r="C15" s="53" t="s">
        <v>31</v>
      </c>
      <c r="D15" s="37"/>
      <c r="E15" s="37"/>
      <c r="F15" s="54" t="s">
        <v>32</v>
      </c>
      <c r="G15" s="35" t="s">
        <v>33</v>
      </c>
      <c r="H15" s="70"/>
      <c r="I15" s="70"/>
    </row>
    <row r="16" spans="2:9" ht="10.5" customHeight="1">
      <c r="B16" s="69" t="s">
        <v>34</v>
      </c>
      <c r="C16" s="53" t="s">
        <v>35</v>
      </c>
      <c r="D16" s="37"/>
      <c r="E16" s="37"/>
      <c r="F16" s="54" t="s">
        <v>36</v>
      </c>
      <c r="G16" s="35" t="s">
        <v>37</v>
      </c>
      <c r="H16" s="70"/>
      <c r="I16" s="70"/>
    </row>
    <row r="17" spans="2:9" ht="10.5" customHeight="1">
      <c r="B17" s="69" t="s">
        <v>38</v>
      </c>
      <c r="C17" s="53" t="s">
        <v>39</v>
      </c>
      <c r="D17" s="37"/>
      <c r="E17" s="37"/>
      <c r="F17" s="54" t="s">
        <v>40</v>
      </c>
      <c r="G17" s="32" t="s">
        <v>41</v>
      </c>
      <c r="H17" s="85">
        <f>H11+H14+H15+H16</f>
        <v>650</v>
      </c>
      <c r="I17" s="85">
        <f>I11+I14+I15+I16</f>
        <v>650</v>
      </c>
    </row>
    <row r="18" spans="2:9" ht="10.5" customHeight="1">
      <c r="B18" s="69" t="s">
        <v>42</v>
      </c>
      <c r="C18" s="53" t="s">
        <v>43</v>
      </c>
      <c r="D18" s="37"/>
      <c r="E18" s="37"/>
      <c r="F18" s="31" t="s">
        <v>44</v>
      </c>
      <c r="G18" s="32"/>
      <c r="H18" s="72"/>
      <c r="I18" s="72"/>
    </row>
    <row r="19" spans="2:9" ht="10.5" customHeight="1">
      <c r="B19" s="69" t="s">
        <v>45</v>
      </c>
      <c r="C19" s="55" t="s">
        <v>46</v>
      </c>
      <c r="D19" s="83">
        <f>SUM(D11:D18)</f>
        <v>0</v>
      </c>
      <c r="E19" s="83">
        <f>SUM(E11:E18)</f>
        <v>0</v>
      </c>
      <c r="F19" s="31" t="s">
        <v>47</v>
      </c>
      <c r="G19" s="35" t="s">
        <v>48</v>
      </c>
      <c r="H19" s="70"/>
      <c r="I19" s="70"/>
    </row>
    <row r="20" spans="2:9" ht="10.5" customHeight="1">
      <c r="B20" s="69" t="s">
        <v>49</v>
      </c>
      <c r="C20" s="55" t="s">
        <v>50</v>
      </c>
      <c r="D20" s="608"/>
      <c r="E20" s="608"/>
      <c r="F20" s="31" t="s">
        <v>527</v>
      </c>
      <c r="G20" s="35" t="s">
        <v>51</v>
      </c>
      <c r="H20" s="70"/>
      <c r="I20" s="70"/>
    </row>
    <row r="21" spans="2:9" ht="10.5" customHeight="1">
      <c r="B21" s="69" t="s">
        <v>52</v>
      </c>
      <c r="C21" s="55" t="s">
        <v>53</v>
      </c>
      <c r="D21" s="37"/>
      <c r="E21" s="37"/>
      <c r="F21" s="56" t="s">
        <v>54</v>
      </c>
      <c r="G21" s="35" t="s">
        <v>55</v>
      </c>
      <c r="H21" s="71">
        <f>SUM(H22:H24)</f>
        <v>0</v>
      </c>
      <c r="I21" s="71">
        <f>SUM(I22:I24)</f>
        <v>0</v>
      </c>
    </row>
    <row r="22" spans="2:9" ht="10.5" customHeight="1">
      <c r="B22" s="69" t="s">
        <v>56</v>
      </c>
      <c r="C22" s="53"/>
      <c r="D22" s="28"/>
      <c r="E22" s="28"/>
      <c r="F22" s="54" t="s">
        <v>57</v>
      </c>
      <c r="G22" s="35" t="s">
        <v>58</v>
      </c>
      <c r="H22" s="70"/>
      <c r="I22" s="70"/>
    </row>
    <row r="23" spans="2:9" ht="10.5" customHeight="1">
      <c r="B23" s="69" t="s">
        <v>59</v>
      </c>
      <c r="C23" s="53" t="s">
        <v>60</v>
      </c>
      <c r="D23" s="37"/>
      <c r="E23" s="37"/>
      <c r="F23" s="57" t="s">
        <v>855</v>
      </c>
      <c r="G23" s="35" t="s">
        <v>61</v>
      </c>
      <c r="H23" s="70"/>
      <c r="I23" s="70"/>
    </row>
    <row r="24" spans="2:9" ht="10.5" customHeight="1">
      <c r="B24" s="69" t="s">
        <v>62</v>
      </c>
      <c r="C24" s="53" t="s">
        <v>63</v>
      </c>
      <c r="D24" s="37"/>
      <c r="E24" s="37"/>
      <c r="F24" s="31" t="s">
        <v>64</v>
      </c>
      <c r="G24" s="35" t="s">
        <v>65</v>
      </c>
      <c r="H24" s="70"/>
      <c r="I24" s="70"/>
    </row>
    <row r="25" spans="2:9" ht="10.5" customHeight="1">
      <c r="B25" s="69" t="s">
        <v>66</v>
      </c>
      <c r="C25" s="53" t="s">
        <v>67</v>
      </c>
      <c r="D25" s="37"/>
      <c r="E25" s="37"/>
      <c r="F25" s="57" t="s">
        <v>68</v>
      </c>
      <c r="G25" s="32" t="s">
        <v>69</v>
      </c>
      <c r="H25" s="85">
        <f>H19+H20+H21</f>
        <v>0</v>
      </c>
      <c r="I25" s="85">
        <f>I19+I20+I21</f>
        <v>0</v>
      </c>
    </row>
    <row r="26" spans="2:9" ht="10.5" customHeight="1">
      <c r="B26" s="69" t="s">
        <v>70</v>
      </c>
      <c r="C26" s="53" t="s">
        <v>71</v>
      </c>
      <c r="D26" s="37"/>
      <c r="E26" s="37"/>
      <c r="F26" s="31" t="s">
        <v>72</v>
      </c>
      <c r="G26" s="32"/>
      <c r="H26" s="72"/>
      <c r="I26" s="72"/>
    </row>
    <row r="27" spans="2:9" ht="10.5" customHeight="1">
      <c r="B27" s="69" t="s">
        <v>73</v>
      </c>
      <c r="C27" s="55" t="s">
        <v>74</v>
      </c>
      <c r="D27" s="83">
        <f>SUM(D23:D26)</f>
        <v>0</v>
      </c>
      <c r="E27" s="83">
        <f>SUM(E23:E26)</f>
        <v>0</v>
      </c>
      <c r="F27" s="57" t="s">
        <v>75</v>
      </c>
      <c r="G27" s="35" t="s">
        <v>76</v>
      </c>
      <c r="H27" s="71">
        <f>SUM(H28:H30)</f>
        <v>-606</v>
      </c>
      <c r="I27" s="71">
        <f>SUM(I28:I30)</f>
        <v>-664</v>
      </c>
    </row>
    <row r="28" spans="2:9" ht="10.5" customHeight="1">
      <c r="B28" s="69"/>
      <c r="C28" s="53"/>
      <c r="D28" s="28"/>
      <c r="E28" s="28"/>
      <c r="F28" s="31" t="s">
        <v>77</v>
      </c>
      <c r="G28" s="35" t="s">
        <v>78</v>
      </c>
      <c r="H28" s="645">
        <v>762</v>
      </c>
      <c r="I28" s="70">
        <v>704</v>
      </c>
    </row>
    <row r="29" spans="2:9" ht="10.5" customHeight="1">
      <c r="B29" s="69" t="s">
        <v>79</v>
      </c>
      <c r="C29" s="53"/>
      <c r="D29" s="28"/>
      <c r="E29" s="28"/>
      <c r="F29" s="56" t="s">
        <v>80</v>
      </c>
      <c r="G29" s="35" t="s">
        <v>81</v>
      </c>
      <c r="H29" s="645">
        <v>-1368</v>
      </c>
      <c r="I29" s="70">
        <v>-1368</v>
      </c>
    </row>
    <row r="30" spans="2:9" ht="10.5" customHeight="1">
      <c r="B30" s="69" t="s">
        <v>82</v>
      </c>
      <c r="C30" s="53" t="s">
        <v>83</v>
      </c>
      <c r="D30" s="37"/>
      <c r="E30" s="37"/>
      <c r="F30" s="31" t="s">
        <v>84</v>
      </c>
      <c r="G30" s="35" t="s">
        <v>85</v>
      </c>
      <c r="H30" s="70"/>
      <c r="I30" s="70"/>
    </row>
    <row r="31" spans="2:9" ht="10.5" customHeight="1">
      <c r="B31" s="69" t="s">
        <v>86</v>
      </c>
      <c r="C31" s="53" t="s">
        <v>87</v>
      </c>
      <c r="D31" s="37"/>
      <c r="E31" s="37"/>
      <c r="F31" s="57" t="s">
        <v>88</v>
      </c>
      <c r="G31" s="35" t="s">
        <v>89</v>
      </c>
      <c r="H31" s="620">
        <f>'ОПР хил. лв.'!C41</f>
        <v>6</v>
      </c>
      <c r="I31" s="620">
        <v>68</v>
      </c>
    </row>
    <row r="32" spans="2:9" ht="10.5" customHeight="1">
      <c r="B32" s="69" t="s">
        <v>90</v>
      </c>
      <c r="C32" s="55" t="s">
        <v>91</v>
      </c>
      <c r="D32" s="83">
        <f>D30+D31</f>
        <v>0</v>
      </c>
      <c r="E32" s="83">
        <f>E30+E31</f>
        <v>0</v>
      </c>
      <c r="F32" s="54" t="s">
        <v>92</v>
      </c>
      <c r="G32" s="35" t="s">
        <v>93</v>
      </c>
      <c r="H32" s="620"/>
      <c r="I32" s="620"/>
    </row>
    <row r="33" spans="2:9" ht="10.5" customHeight="1">
      <c r="B33" s="69" t="s">
        <v>94</v>
      </c>
      <c r="C33" s="53"/>
      <c r="D33" s="28"/>
      <c r="E33" s="28"/>
      <c r="F33" s="57" t="s">
        <v>95</v>
      </c>
      <c r="G33" s="32" t="s">
        <v>96</v>
      </c>
      <c r="H33" s="85">
        <f>H27+H31+H32</f>
        <v>-600</v>
      </c>
      <c r="I33" s="85">
        <f>I27+I31+I32</f>
        <v>-596</v>
      </c>
    </row>
    <row r="34" spans="2:9" ht="10.5" customHeight="1">
      <c r="B34" s="69" t="s">
        <v>97</v>
      </c>
      <c r="C34" s="53" t="s">
        <v>98</v>
      </c>
      <c r="D34" s="28">
        <f>D35+D36+D37+D38</f>
        <v>0</v>
      </c>
      <c r="E34" s="28">
        <f>E35+E36+E37+E38</f>
        <v>0</v>
      </c>
      <c r="F34" s="31"/>
      <c r="G34" s="33"/>
      <c r="H34" s="72"/>
      <c r="I34" s="72"/>
    </row>
    <row r="35" spans="2:9" ht="10.5" customHeight="1">
      <c r="B35" s="69" t="s">
        <v>99</v>
      </c>
      <c r="C35" s="53" t="s">
        <v>100</v>
      </c>
      <c r="D35" s="608"/>
      <c r="E35" s="608"/>
      <c r="F35" s="58"/>
      <c r="G35" s="34"/>
      <c r="H35" s="72"/>
      <c r="I35" s="72"/>
    </row>
    <row r="36" spans="2:9" ht="10.5" customHeight="1">
      <c r="B36" s="69" t="s">
        <v>101</v>
      </c>
      <c r="C36" s="53" t="s">
        <v>102</v>
      </c>
      <c r="D36" s="37"/>
      <c r="E36" s="37"/>
      <c r="F36" s="31" t="s">
        <v>103</v>
      </c>
      <c r="G36" s="33" t="s">
        <v>104</v>
      </c>
      <c r="H36" s="86">
        <f>H25+H17+H33</f>
        <v>50</v>
      </c>
      <c r="I36" s="86">
        <f>I25+I17+I33</f>
        <v>54</v>
      </c>
    </row>
    <row r="37" spans="2:9" ht="10.5" customHeight="1">
      <c r="B37" s="69" t="s">
        <v>105</v>
      </c>
      <c r="C37" s="53" t="s">
        <v>106</v>
      </c>
      <c r="D37" s="37"/>
      <c r="E37" s="37"/>
      <c r="F37" s="31"/>
      <c r="G37" s="33"/>
      <c r="H37" s="72"/>
      <c r="I37" s="72"/>
    </row>
    <row r="38" spans="2:9" ht="10.5" customHeight="1">
      <c r="B38" s="69" t="s">
        <v>107</v>
      </c>
      <c r="C38" s="53" t="s">
        <v>108</v>
      </c>
      <c r="D38" s="37"/>
      <c r="E38" s="37"/>
      <c r="F38" s="59"/>
      <c r="G38" s="34"/>
      <c r="H38" s="72"/>
      <c r="I38" s="72"/>
    </row>
    <row r="39" spans="2:9" ht="10.5" customHeight="1">
      <c r="B39" s="69" t="s">
        <v>109</v>
      </c>
      <c r="C39" s="53" t="s">
        <v>110</v>
      </c>
      <c r="D39" s="28"/>
      <c r="E39" s="28"/>
      <c r="F39" s="56" t="s">
        <v>111</v>
      </c>
      <c r="G39" s="33" t="s">
        <v>112</v>
      </c>
      <c r="H39" s="70"/>
      <c r="I39" s="70"/>
    </row>
    <row r="40" spans="2:9" ht="10.5" customHeight="1">
      <c r="B40" s="69" t="s">
        <v>113</v>
      </c>
      <c r="C40" s="53" t="s">
        <v>114</v>
      </c>
      <c r="D40" s="37"/>
      <c r="E40" s="37"/>
      <c r="F40" s="54"/>
      <c r="G40" s="33"/>
      <c r="H40" s="72"/>
      <c r="I40" s="72"/>
    </row>
    <row r="41" spans="2:9" ht="10.5" customHeight="1">
      <c r="B41" s="69" t="s">
        <v>115</v>
      </c>
      <c r="C41" s="53" t="s">
        <v>116</v>
      </c>
      <c r="D41" s="37"/>
      <c r="E41" s="37"/>
      <c r="F41" s="56" t="s">
        <v>117</v>
      </c>
      <c r="G41" s="34"/>
      <c r="H41" s="72"/>
      <c r="I41" s="72"/>
    </row>
    <row r="42" spans="2:9" ht="10.5" customHeight="1">
      <c r="B42" s="69" t="s">
        <v>118</v>
      </c>
      <c r="C42" s="53" t="s">
        <v>119</v>
      </c>
      <c r="D42" s="37"/>
      <c r="E42" s="37"/>
      <c r="F42" s="31" t="s">
        <v>120</v>
      </c>
      <c r="G42" s="34"/>
      <c r="H42" s="72"/>
      <c r="I42" s="72"/>
    </row>
    <row r="43" spans="2:9" ht="10.5" customHeight="1">
      <c r="B43" s="69" t="s">
        <v>121</v>
      </c>
      <c r="C43" s="53" t="s">
        <v>122</v>
      </c>
      <c r="D43" s="37"/>
      <c r="E43" s="37"/>
      <c r="F43" s="54" t="s">
        <v>123</v>
      </c>
      <c r="G43" s="35" t="s">
        <v>124</v>
      </c>
      <c r="H43" s="70"/>
      <c r="I43" s="70"/>
    </row>
    <row r="44" spans="2:9" ht="10.5" customHeight="1">
      <c r="B44" s="69" t="s">
        <v>125</v>
      </c>
      <c r="C44" s="53" t="s">
        <v>126</v>
      </c>
      <c r="D44" s="37"/>
      <c r="E44" s="37"/>
      <c r="F44" s="60" t="s">
        <v>127</v>
      </c>
      <c r="G44" s="35" t="s">
        <v>128</v>
      </c>
      <c r="H44" s="70">
        <v>0</v>
      </c>
      <c r="I44" s="70">
        <v>0</v>
      </c>
    </row>
    <row r="45" spans="2:9" ht="10.5" customHeight="1">
      <c r="B45" s="69" t="s">
        <v>129</v>
      </c>
      <c r="C45" s="55" t="s">
        <v>130</v>
      </c>
      <c r="D45" s="83">
        <f>D34+D39+D44</f>
        <v>0</v>
      </c>
      <c r="E45" s="83">
        <f>E34+E39+E44</f>
        <v>0</v>
      </c>
      <c r="F45" s="56" t="s">
        <v>131</v>
      </c>
      <c r="G45" s="35" t="s">
        <v>132</v>
      </c>
      <c r="H45" s="70"/>
      <c r="I45" s="70"/>
    </row>
    <row r="46" spans="2:9" ht="10.5" customHeight="1">
      <c r="B46" s="69" t="s">
        <v>133</v>
      </c>
      <c r="C46" s="53"/>
      <c r="D46" s="28"/>
      <c r="E46" s="28"/>
      <c r="F46" s="31" t="s">
        <v>134</v>
      </c>
      <c r="G46" s="35" t="s">
        <v>135</v>
      </c>
      <c r="H46" s="70"/>
      <c r="I46" s="70"/>
    </row>
    <row r="47" spans="2:9" ht="10.5" customHeight="1">
      <c r="B47" s="69" t="s">
        <v>136</v>
      </c>
      <c r="C47" s="53" t="s">
        <v>137</v>
      </c>
      <c r="D47" s="37"/>
      <c r="E47" s="37"/>
      <c r="F47" s="56" t="s">
        <v>138</v>
      </c>
      <c r="G47" s="35" t="s">
        <v>139</v>
      </c>
      <c r="H47" s="70"/>
      <c r="I47" s="70"/>
    </row>
    <row r="48" spans="2:9" ht="10.5" customHeight="1">
      <c r="B48" s="69" t="s">
        <v>140</v>
      </c>
      <c r="C48" s="53" t="s">
        <v>141</v>
      </c>
      <c r="D48" s="37"/>
      <c r="E48" s="37"/>
      <c r="F48" s="31" t="s">
        <v>142</v>
      </c>
      <c r="G48" s="35" t="s">
        <v>143</v>
      </c>
      <c r="H48" s="70"/>
      <c r="I48" s="70"/>
    </row>
    <row r="49" spans="2:9" ht="10.5" customHeight="1">
      <c r="B49" s="69" t="s">
        <v>144</v>
      </c>
      <c r="C49" s="53" t="s">
        <v>145</v>
      </c>
      <c r="D49" s="37"/>
      <c r="E49" s="37"/>
      <c r="F49" s="56" t="s">
        <v>45</v>
      </c>
      <c r="G49" s="32" t="s">
        <v>146</v>
      </c>
      <c r="H49" s="85">
        <f>SUM(H43:H48)</f>
        <v>0</v>
      </c>
      <c r="I49" s="85">
        <f>SUM(I43:I48)</f>
        <v>0</v>
      </c>
    </row>
    <row r="50" spans="2:9" ht="10.5" customHeight="1">
      <c r="B50" s="69" t="s">
        <v>70</v>
      </c>
      <c r="C50" s="53" t="s">
        <v>147</v>
      </c>
      <c r="D50" s="37"/>
      <c r="E50" s="37"/>
      <c r="F50" s="31"/>
      <c r="G50" s="35"/>
      <c r="H50" s="71"/>
      <c r="I50" s="71"/>
    </row>
    <row r="51" spans="2:9" ht="10.5" customHeight="1">
      <c r="B51" s="69" t="s">
        <v>148</v>
      </c>
      <c r="C51" s="55" t="s">
        <v>149</v>
      </c>
      <c r="D51" s="83">
        <f>SUM(D47:D50)</f>
        <v>0</v>
      </c>
      <c r="E51" s="83">
        <f>SUM(E47:E50)</f>
        <v>0</v>
      </c>
      <c r="F51" s="56" t="s">
        <v>150</v>
      </c>
      <c r="G51" s="32" t="s">
        <v>151</v>
      </c>
      <c r="H51" s="70"/>
      <c r="I51" s="70"/>
    </row>
    <row r="52" spans="2:9" ht="10.5" customHeight="1">
      <c r="B52" s="69" t="s">
        <v>152</v>
      </c>
      <c r="C52" s="55"/>
      <c r="D52" s="28"/>
      <c r="E52" s="28"/>
      <c r="F52" s="31" t="s">
        <v>153</v>
      </c>
      <c r="G52" s="32" t="s">
        <v>154</v>
      </c>
      <c r="H52" s="70"/>
      <c r="I52" s="70"/>
    </row>
    <row r="53" spans="2:9" ht="10.5" customHeight="1">
      <c r="B53" s="69" t="s">
        <v>155</v>
      </c>
      <c r="C53" s="55" t="s">
        <v>156</v>
      </c>
      <c r="D53" s="37"/>
      <c r="E53" s="37"/>
      <c r="F53" s="31" t="s">
        <v>157</v>
      </c>
      <c r="G53" s="32" t="s">
        <v>158</v>
      </c>
      <c r="H53" s="620"/>
      <c r="I53" s="620"/>
    </row>
    <row r="54" spans="2:9" ht="10.5" customHeight="1">
      <c r="B54" s="69" t="s">
        <v>159</v>
      </c>
      <c r="C54" s="55" t="s">
        <v>160</v>
      </c>
      <c r="D54" s="37"/>
      <c r="E54" s="37"/>
      <c r="F54" s="31" t="s">
        <v>161</v>
      </c>
      <c r="G54" s="32" t="s">
        <v>162</v>
      </c>
      <c r="H54" s="70"/>
      <c r="I54" s="70"/>
    </row>
    <row r="55" spans="2:9" ht="10.5" customHeight="1">
      <c r="B55" s="69" t="s">
        <v>163</v>
      </c>
      <c r="C55" s="51" t="s">
        <v>164</v>
      </c>
      <c r="D55" s="84">
        <f>D19+D20+D21+D27+D32+D45+D51+D53+D54</f>
        <v>0</v>
      </c>
      <c r="E55" s="84">
        <f>E19+E20+E21+E27+E32+E45+E51+E53+E54</f>
        <v>0</v>
      </c>
      <c r="F55" s="31" t="s">
        <v>165</v>
      </c>
      <c r="G55" s="33" t="s">
        <v>166</v>
      </c>
      <c r="H55" s="86">
        <f>H49+H51+H52+H53+H54</f>
        <v>0</v>
      </c>
      <c r="I55" s="86">
        <f>I49+I51+I52+I53+I54</f>
        <v>0</v>
      </c>
    </row>
    <row r="56" spans="2:9" ht="10.5" customHeight="1">
      <c r="B56" s="73" t="s">
        <v>167</v>
      </c>
      <c r="C56" s="53"/>
      <c r="D56" s="28"/>
      <c r="E56" s="28"/>
      <c r="F56" s="31"/>
      <c r="G56" s="33"/>
      <c r="H56" s="71"/>
      <c r="I56" s="71"/>
    </row>
    <row r="57" spans="2:9" ht="10.5" customHeight="1">
      <c r="B57" s="69" t="s">
        <v>168</v>
      </c>
      <c r="C57" s="53"/>
      <c r="D57" s="28"/>
      <c r="E57" s="28"/>
      <c r="F57" s="31" t="s">
        <v>169</v>
      </c>
      <c r="G57" s="33"/>
      <c r="H57" s="71"/>
      <c r="I57" s="71"/>
    </row>
    <row r="58" spans="2:9" ht="10.5" customHeight="1">
      <c r="B58" s="69" t="s">
        <v>170</v>
      </c>
      <c r="C58" s="53" t="s">
        <v>171</v>
      </c>
      <c r="D58" s="37"/>
      <c r="E58" s="37"/>
      <c r="F58" s="31" t="s">
        <v>120</v>
      </c>
      <c r="G58" s="35"/>
      <c r="H58" s="71"/>
      <c r="I58" s="71"/>
    </row>
    <row r="59" spans="2:9" ht="10.5" customHeight="1">
      <c r="B59" s="69" t="s">
        <v>172</v>
      </c>
      <c r="C59" s="53" t="s">
        <v>173</v>
      </c>
      <c r="D59" s="37"/>
      <c r="E59" s="37"/>
      <c r="F59" s="56" t="s">
        <v>174</v>
      </c>
      <c r="G59" s="35" t="s">
        <v>175</v>
      </c>
      <c r="H59" s="70"/>
      <c r="I59" s="70"/>
    </row>
    <row r="60" spans="2:9" ht="10.5" customHeight="1">
      <c r="B60" s="69" t="s">
        <v>176</v>
      </c>
      <c r="C60" s="53" t="s">
        <v>177</v>
      </c>
      <c r="D60" s="37"/>
      <c r="E60" s="37"/>
      <c r="F60" s="31" t="s">
        <v>178</v>
      </c>
      <c r="G60" s="35" t="s">
        <v>179</v>
      </c>
      <c r="H60" s="70"/>
      <c r="I60" s="70"/>
    </row>
    <row r="61" spans="2:9" ht="10.5" customHeight="1">
      <c r="B61" s="69" t="s">
        <v>180</v>
      </c>
      <c r="C61" s="53" t="s">
        <v>181</v>
      </c>
      <c r="D61" s="37"/>
      <c r="E61" s="37"/>
      <c r="F61" s="54" t="s">
        <v>182</v>
      </c>
      <c r="G61" s="35" t="s">
        <v>183</v>
      </c>
      <c r="H61" s="70">
        <f>SUM(H62:H69)</f>
        <v>7</v>
      </c>
      <c r="I61" s="70">
        <f>SUM(I62:I69)</f>
        <v>83</v>
      </c>
    </row>
    <row r="62" spans="2:9" ht="10.5" customHeight="1">
      <c r="B62" s="69" t="s">
        <v>184</v>
      </c>
      <c r="C62" s="53" t="s">
        <v>185</v>
      </c>
      <c r="D62" s="37"/>
      <c r="E62" s="37"/>
      <c r="F62" s="54" t="s">
        <v>186</v>
      </c>
      <c r="G62" s="35" t="s">
        <v>187</v>
      </c>
      <c r="H62" s="70"/>
      <c r="I62" s="70"/>
    </row>
    <row r="63" spans="2:9" ht="10.5" customHeight="1">
      <c r="B63" s="69" t="s">
        <v>188</v>
      </c>
      <c r="C63" s="53" t="s">
        <v>189</v>
      </c>
      <c r="D63" s="37"/>
      <c r="E63" s="37"/>
      <c r="F63" s="31" t="s">
        <v>190</v>
      </c>
      <c r="G63" s="35" t="s">
        <v>191</v>
      </c>
      <c r="H63" s="620"/>
      <c r="I63" s="620"/>
    </row>
    <row r="64" spans="2:9" ht="10.5" customHeight="1">
      <c r="B64" s="69" t="s">
        <v>45</v>
      </c>
      <c r="C64" s="55" t="s">
        <v>192</v>
      </c>
      <c r="D64" s="83">
        <f>SUM(D58:D63)</f>
        <v>0</v>
      </c>
      <c r="E64" s="83">
        <f>SUM(E58:E63)</f>
        <v>0</v>
      </c>
      <c r="F64" s="31" t="s">
        <v>193</v>
      </c>
      <c r="G64" s="35" t="s">
        <v>194</v>
      </c>
      <c r="H64" s="620">
        <v>3</v>
      </c>
      <c r="I64" s="620">
        <v>83</v>
      </c>
    </row>
    <row r="65" spans="2:9" ht="10.5" customHeight="1">
      <c r="B65" s="69"/>
      <c r="C65" s="55"/>
      <c r="D65" s="28"/>
      <c r="E65" s="28"/>
      <c r="F65" s="31" t="s">
        <v>195</v>
      </c>
      <c r="G65" s="35" t="s">
        <v>196</v>
      </c>
      <c r="H65" s="70"/>
      <c r="I65" s="70"/>
    </row>
    <row r="66" spans="2:9" ht="10.5" customHeight="1">
      <c r="B66" s="69" t="s">
        <v>197</v>
      </c>
      <c r="C66" s="53"/>
      <c r="D66" s="28"/>
      <c r="E66" s="28"/>
      <c r="F66" s="31" t="s">
        <v>198</v>
      </c>
      <c r="G66" s="35" t="s">
        <v>199</v>
      </c>
      <c r="H66" s="70">
        <v>2</v>
      </c>
      <c r="I66" s="70"/>
    </row>
    <row r="67" spans="2:9" ht="10.5" customHeight="1">
      <c r="B67" s="69" t="s">
        <v>200</v>
      </c>
      <c r="C67" s="53" t="s">
        <v>201</v>
      </c>
      <c r="D67" s="626"/>
      <c r="E67" s="626"/>
      <c r="F67" s="31" t="s">
        <v>202</v>
      </c>
      <c r="G67" s="35" t="s">
        <v>203</v>
      </c>
      <c r="H67" s="70">
        <v>2</v>
      </c>
      <c r="I67" s="70"/>
    </row>
    <row r="68" spans="2:9" ht="10.5" customHeight="1">
      <c r="B68" s="607" t="s">
        <v>866</v>
      </c>
      <c r="C68" s="53"/>
      <c r="D68" s="626"/>
      <c r="E68" s="626"/>
      <c r="F68" s="31"/>
      <c r="G68" s="35"/>
      <c r="H68" s="70"/>
      <c r="I68" s="70"/>
    </row>
    <row r="69" spans="2:9" ht="10.5" customHeight="1">
      <c r="B69" s="69" t="s">
        <v>204</v>
      </c>
      <c r="C69" s="53" t="s">
        <v>205</v>
      </c>
      <c r="D69" s="608">
        <v>43</v>
      </c>
      <c r="E69" s="608">
        <v>137</v>
      </c>
      <c r="F69" s="31" t="s">
        <v>206</v>
      </c>
      <c r="G69" s="35" t="s">
        <v>207</v>
      </c>
      <c r="H69" s="70"/>
      <c r="I69" s="70"/>
    </row>
    <row r="70" spans="2:9" ht="10.5" customHeight="1">
      <c r="B70" s="607" t="s">
        <v>866</v>
      </c>
      <c r="C70" s="53"/>
      <c r="D70" s="37"/>
      <c r="E70" s="37"/>
      <c r="F70" s="31"/>
      <c r="G70" s="35"/>
      <c r="H70" s="70"/>
      <c r="I70" s="70"/>
    </row>
    <row r="71" spans="1:9" ht="10.5" customHeight="1">
      <c r="A71" s="14" t="s">
        <v>868</v>
      </c>
      <c r="B71" s="69" t="s">
        <v>208</v>
      </c>
      <c r="C71" s="53" t="s">
        <v>209</v>
      </c>
      <c r="D71" s="626"/>
      <c r="E71" s="626"/>
      <c r="F71" s="56" t="s">
        <v>70</v>
      </c>
      <c r="G71" s="35" t="s">
        <v>210</v>
      </c>
      <c r="H71" s="70"/>
      <c r="I71" s="70"/>
    </row>
    <row r="72" spans="1:9" ht="10.5" customHeight="1">
      <c r="A72" s="14" t="s">
        <v>868</v>
      </c>
      <c r="B72" s="69" t="s">
        <v>877</v>
      </c>
      <c r="C72" s="53"/>
      <c r="D72" s="626"/>
      <c r="E72" s="626"/>
      <c r="F72" s="56"/>
      <c r="G72" s="35"/>
      <c r="H72" s="70"/>
      <c r="I72" s="70"/>
    </row>
    <row r="73" spans="1:9" ht="10.5" customHeight="1">
      <c r="A73" s="14" t="s">
        <v>868</v>
      </c>
      <c r="B73" s="607" t="s">
        <v>866</v>
      </c>
      <c r="C73" s="53"/>
      <c r="D73" s="626"/>
      <c r="E73" s="626"/>
      <c r="F73" s="56"/>
      <c r="G73" s="35"/>
      <c r="H73" s="70"/>
      <c r="I73" s="70"/>
    </row>
    <row r="74" spans="2:9" ht="10.5" customHeight="1">
      <c r="B74" s="69" t="s">
        <v>211</v>
      </c>
      <c r="C74" s="53" t="s">
        <v>212</v>
      </c>
      <c r="D74" s="608">
        <f>D75+D76+D77+D78+D80+D79+D81+D82+D83</f>
        <v>1</v>
      </c>
      <c r="E74" s="608">
        <f>E75+E76+E77+E78+E80+E79+E81+E82+E83</f>
        <v>0</v>
      </c>
      <c r="F74" s="31" t="s">
        <v>213</v>
      </c>
      <c r="G74" s="35" t="s">
        <v>214</v>
      </c>
      <c r="H74" s="70"/>
      <c r="I74" s="70"/>
    </row>
    <row r="75" spans="1:9" ht="10.5" customHeight="1">
      <c r="A75" s="14" t="s">
        <v>868</v>
      </c>
      <c r="B75" s="607" t="s">
        <v>864</v>
      </c>
      <c r="C75" s="53"/>
      <c r="D75" s="626"/>
      <c r="E75" s="626"/>
      <c r="F75" s="31"/>
      <c r="G75" s="35"/>
      <c r="H75" s="70"/>
      <c r="I75" s="70"/>
    </row>
    <row r="76" spans="1:9" ht="10.5" customHeight="1">
      <c r="A76" s="14" t="s">
        <v>868</v>
      </c>
      <c r="B76" s="607" t="s">
        <v>865</v>
      </c>
      <c r="C76" s="53"/>
      <c r="D76" s="626"/>
      <c r="E76" s="626"/>
      <c r="F76" s="31"/>
      <c r="G76" s="35"/>
      <c r="H76" s="70"/>
      <c r="I76" s="70"/>
    </row>
    <row r="77" spans="1:9" ht="10.5" customHeight="1">
      <c r="A77" s="14" t="s">
        <v>868</v>
      </c>
      <c r="B77" s="607" t="s">
        <v>866</v>
      </c>
      <c r="C77" s="53"/>
      <c r="D77" s="626"/>
      <c r="E77" s="626"/>
      <c r="F77" s="31"/>
      <c r="G77" s="35"/>
      <c r="H77" s="70"/>
      <c r="I77" s="70"/>
    </row>
    <row r="78" spans="2:9" ht="10.5" customHeight="1">
      <c r="B78" s="607" t="s">
        <v>867</v>
      </c>
      <c r="C78" s="53"/>
      <c r="D78" s="608"/>
      <c r="E78" s="608"/>
      <c r="F78" s="31"/>
      <c r="G78" s="35"/>
      <c r="H78" s="70"/>
      <c r="I78" s="70"/>
    </row>
    <row r="79" spans="2:9" ht="10.5" customHeight="1">
      <c r="B79" s="607" t="s">
        <v>869</v>
      </c>
      <c r="C79" s="53"/>
      <c r="D79" s="626"/>
      <c r="E79" s="626"/>
      <c r="F79" s="31"/>
      <c r="G79" s="35"/>
      <c r="H79" s="70"/>
      <c r="I79" s="70"/>
    </row>
    <row r="80" spans="2:9" ht="10.5" customHeight="1">
      <c r="B80" s="607" t="s">
        <v>866</v>
      </c>
      <c r="C80" s="53"/>
      <c r="D80" s="608"/>
      <c r="E80" s="608"/>
      <c r="F80" s="31"/>
      <c r="G80" s="35"/>
      <c r="H80" s="70"/>
      <c r="I80" s="70"/>
    </row>
    <row r="81" spans="1:9" ht="10.5" customHeight="1">
      <c r="A81" s="14" t="s">
        <v>868</v>
      </c>
      <c r="B81" s="607" t="s">
        <v>872</v>
      </c>
      <c r="C81" s="53"/>
      <c r="D81" s="626"/>
      <c r="E81" s="626"/>
      <c r="F81" s="31"/>
      <c r="G81" s="35"/>
      <c r="H81" s="70"/>
      <c r="I81" s="70"/>
    </row>
    <row r="82" spans="1:9" ht="10.5" customHeight="1">
      <c r="A82" s="14" t="s">
        <v>868</v>
      </c>
      <c r="B82" s="607" t="s">
        <v>874</v>
      </c>
      <c r="C82" s="53"/>
      <c r="D82" s="626">
        <v>1</v>
      </c>
      <c r="E82" s="626"/>
      <c r="F82" s="31"/>
      <c r="G82" s="35"/>
      <c r="H82" s="70"/>
      <c r="I82" s="70"/>
    </row>
    <row r="83" spans="1:9" ht="10.5" customHeight="1">
      <c r="A83" s="14" t="s">
        <v>868</v>
      </c>
      <c r="B83" s="607" t="s">
        <v>866</v>
      </c>
      <c r="C83" s="53"/>
      <c r="D83" s="626"/>
      <c r="E83" s="626"/>
      <c r="F83" s="31"/>
      <c r="G83" s="35"/>
      <c r="H83" s="70"/>
      <c r="I83" s="70"/>
    </row>
    <row r="84" spans="2:9" ht="10.5" customHeight="1">
      <c r="B84" s="69" t="s">
        <v>215</v>
      </c>
      <c r="C84" s="53" t="s">
        <v>216</v>
      </c>
      <c r="D84" s="37"/>
      <c r="E84" s="37"/>
      <c r="F84" s="57" t="s">
        <v>40</v>
      </c>
      <c r="G84" s="32" t="s">
        <v>217</v>
      </c>
      <c r="H84" s="85">
        <f>H59+H60+H61+H71+H74</f>
        <v>7</v>
      </c>
      <c r="I84" s="85">
        <f>I59+I60+I61+I71+I74</f>
        <v>83</v>
      </c>
    </row>
    <row r="85" spans="2:9" ht="10.5" customHeight="1">
      <c r="B85" s="69" t="s">
        <v>218</v>
      </c>
      <c r="C85" s="53" t="s">
        <v>219</v>
      </c>
      <c r="D85" s="627"/>
      <c r="E85" s="627"/>
      <c r="F85" s="54"/>
      <c r="G85" s="35"/>
      <c r="H85" s="71"/>
      <c r="I85" s="71"/>
    </row>
    <row r="86" spans="2:9" ht="10.5" customHeight="1">
      <c r="B86" s="69" t="s">
        <v>220</v>
      </c>
      <c r="C86" s="53" t="s">
        <v>221</v>
      </c>
      <c r="D86" s="627"/>
      <c r="E86" s="627"/>
      <c r="F86" s="61"/>
      <c r="G86" s="35"/>
      <c r="H86" s="71"/>
      <c r="I86" s="71"/>
    </row>
    <row r="87" spans="2:9" ht="10.5" customHeight="1">
      <c r="B87" s="69" t="s">
        <v>222</v>
      </c>
      <c r="C87" s="53" t="s">
        <v>223</v>
      </c>
      <c r="D87" s="627"/>
      <c r="E87" s="627"/>
      <c r="F87" s="31" t="s">
        <v>224</v>
      </c>
      <c r="G87" s="32" t="s">
        <v>225</v>
      </c>
      <c r="H87" s="70"/>
      <c r="I87" s="70"/>
    </row>
    <row r="88" spans="2:9" ht="10.5" customHeight="1">
      <c r="B88" s="69" t="s">
        <v>68</v>
      </c>
      <c r="C88" s="55" t="s">
        <v>226</v>
      </c>
      <c r="D88" s="83">
        <f>SUM(D67:D74,D84:D87)</f>
        <v>44</v>
      </c>
      <c r="E88" s="83">
        <f>SUM(E67:E74,E84:E87)</f>
        <v>137</v>
      </c>
      <c r="F88" s="56" t="s">
        <v>153</v>
      </c>
      <c r="G88" s="32" t="s">
        <v>227</v>
      </c>
      <c r="H88" s="70"/>
      <c r="I88" s="70"/>
    </row>
    <row r="89" spans="2:9" ht="10.5" customHeight="1">
      <c r="B89" s="69"/>
      <c r="C89" s="53"/>
      <c r="D89" s="28"/>
      <c r="E89" s="28"/>
      <c r="F89" s="31" t="s">
        <v>228</v>
      </c>
      <c r="G89" s="32" t="s">
        <v>229</v>
      </c>
      <c r="H89" s="70"/>
      <c r="I89" s="70"/>
    </row>
    <row r="90" spans="2:9" ht="10.5" customHeight="1">
      <c r="B90" s="69" t="s">
        <v>230</v>
      </c>
      <c r="C90" s="53"/>
      <c r="D90" s="28"/>
      <c r="E90" s="28"/>
      <c r="F90" s="31"/>
      <c r="G90" s="62"/>
      <c r="H90" s="72"/>
      <c r="I90" s="72"/>
    </row>
    <row r="91" spans="2:9" ht="10.5" customHeight="1">
      <c r="B91" s="69" t="s">
        <v>231</v>
      </c>
      <c r="C91" s="53" t="s">
        <v>232</v>
      </c>
      <c r="D91" s="28">
        <f>SUM(D92:D94)</f>
        <v>0</v>
      </c>
      <c r="E91" s="28">
        <f>SUM(E92:E94)</f>
        <v>0</v>
      </c>
      <c r="F91" s="31"/>
      <c r="G91" s="34"/>
      <c r="H91" s="72"/>
      <c r="I91" s="72"/>
    </row>
    <row r="92" spans="2:9" ht="10.5" customHeight="1">
      <c r="B92" s="69" t="s">
        <v>233</v>
      </c>
      <c r="C92" s="53" t="s">
        <v>234</v>
      </c>
      <c r="D92" s="37"/>
      <c r="E92" s="37"/>
      <c r="F92" s="56" t="s">
        <v>235</v>
      </c>
      <c r="G92" s="33" t="s">
        <v>236</v>
      </c>
      <c r="H92" s="86">
        <f>H84+H87+H88+H89</f>
        <v>7</v>
      </c>
      <c r="I92" s="86">
        <f>I84+I87+I88+I89</f>
        <v>83</v>
      </c>
    </row>
    <row r="93" spans="2:9" ht="10.5" customHeight="1">
      <c r="B93" s="69" t="s">
        <v>237</v>
      </c>
      <c r="C93" s="53" t="s">
        <v>238</v>
      </c>
      <c r="D93" s="37"/>
      <c r="E93" s="37"/>
      <c r="F93" s="31"/>
      <c r="G93" s="61"/>
      <c r="H93" s="74"/>
      <c r="I93" s="74"/>
    </row>
    <row r="94" spans="2:9" ht="10.5" customHeight="1">
      <c r="B94" s="69" t="s">
        <v>239</v>
      </c>
      <c r="C94" s="53" t="s">
        <v>240</v>
      </c>
      <c r="D94" s="37"/>
      <c r="E94" s="37"/>
      <c r="F94" s="61"/>
      <c r="G94" s="63"/>
      <c r="H94" s="74"/>
      <c r="I94" s="74"/>
    </row>
    <row r="95" spans="2:9" ht="10.5" customHeight="1">
      <c r="B95" s="69" t="s">
        <v>241</v>
      </c>
      <c r="C95" s="53" t="s">
        <v>242</v>
      </c>
      <c r="D95" s="37"/>
      <c r="E95" s="37"/>
      <c r="F95" s="59"/>
      <c r="G95" s="63"/>
      <c r="H95" s="74"/>
      <c r="I95" s="74"/>
    </row>
    <row r="96" spans="2:9" ht="10.5" customHeight="1">
      <c r="B96" s="69" t="s">
        <v>125</v>
      </c>
      <c r="C96" s="53" t="s">
        <v>243</v>
      </c>
      <c r="D96" s="37"/>
      <c r="E96" s="37"/>
      <c r="F96" s="61"/>
      <c r="G96" s="63"/>
      <c r="H96" s="74"/>
      <c r="I96" s="74"/>
    </row>
    <row r="97" spans="2:9" ht="10.5" customHeight="1">
      <c r="B97" s="69" t="s">
        <v>244</v>
      </c>
      <c r="C97" s="55" t="s">
        <v>245</v>
      </c>
      <c r="D97" s="83">
        <f>D96+D95+D91</f>
        <v>0</v>
      </c>
      <c r="E97" s="83">
        <f>E96+E95+E91</f>
        <v>0</v>
      </c>
      <c r="F97" s="59"/>
      <c r="G97" s="63"/>
      <c r="H97" s="74"/>
      <c r="I97" s="74"/>
    </row>
    <row r="98" spans="2:9" ht="10.5" customHeight="1">
      <c r="B98" s="69"/>
      <c r="C98" s="55"/>
      <c r="D98" s="28"/>
      <c r="E98" s="28"/>
      <c r="F98" s="61"/>
      <c r="G98" s="63"/>
      <c r="H98" s="74"/>
      <c r="I98" s="74"/>
    </row>
    <row r="99" spans="2:9" ht="10.5" customHeight="1">
      <c r="B99" s="69" t="s">
        <v>246</v>
      </c>
      <c r="C99" s="53"/>
      <c r="D99" s="28"/>
      <c r="E99" s="28"/>
      <c r="F99" s="59"/>
      <c r="G99" s="63"/>
      <c r="H99" s="74"/>
      <c r="I99" s="74"/>
    </row>
    <row r="100" spans="2:9" ht="10.5" customHeight="1">
      <c r="B100" s="69" t="s">
        <v>247</v>
      </c>
      <c r="C100" s="53" t="s">
        <v>248</v>
      </c>
      <c r="D100" s="37">
        <v>1</v>
      </c>
      <c r="E100" s="37"/>
      <c r="F100" s="61"/>
      <c r="G100" s="63"/>
      <c r="H100" s="74"/>
      <c r="I100" s="74"/>
    </row>
    <row r="101" spans="2:9" ht="10.5" customHeight="1">
      <c r="B101" s="69" t="s">
        <v>249</v>
      </c>
      <c r="C101" s="53" t="s">
        <v>250</v>
      </c>
      <c r="D101" s="37">
        <v>12</v>
      </c>
      <c r="E101" s="37"/>
      <c r="F101" s="59"/>
      <c r="G101" s="63"/>
      <c r="H101" s="74"/>
      <c r="I101" s="74"/>
    </row>
    <row r="102" spans="2:9" ht="10.5" customHeight="1">
      <c r="B102" s="69" t="s">
        <v>251</v>
      </c>
      <c r="C102" s="53" t="s">
        <v>252</v>
      </c>
      <c r="D102" s="37"/>
      <c r="E102" s="37"/>
      <c r="F102" s="59"/>
      <c r="G102" s="63"/>
      <c r="H102" s="74"/>
      <c r="I102" s="74"/>
    </row>
    <row r="103" spans="2:9" ht="10.5" customHeight="1">
      <c r="B103" s="69" t="s">
        <v>253</v>
      </c>
      <c r="C103" s="53" t="s">
        <v>254</v>
      </c>
      <c r="D103" s="37"/>
      <c r="E103" s="37"/>
      <c r="F103" s="59"/>
      <c r="G103" s="63"/>
      <c r="H103" s="74"/>
      <c r="I103" s="74"/>
    </row>
    <row r="104" spans="2:9" ht="10.5" customHeight="1">
      <c r="B104" s="69" t="s">
        <v>255</v>
      </c>
      <c r="C104" s="55" t="s">
        <v>256</v>
      </c>
      <c r="D104" s="83">
        <f>SUM(D100:D103)</f>
        <v>13</v>
      </c>
      <c r="E104" s="83">
        <f>SUM(E100:E103)</f>
        <v>0</v>
      </c>
      <c r="F104" s="59"/>
      <c r="G104" s="63"/>
      <c r="H104" s="74"/>
      <c r="I104" s="74"/>
    </row>
    <row r="105" spans="2:9" ht="10.5" customHeight="1">
      <c r="B105" s="69" t="s">
        <v>257</v>
      </c>
      <c r="C105" s="55" t="s">
        <v>258</v>
      </c>
      <c r="D105" s="37"/>
      <c r="E105" s="37"/>
      <c r="F105" s="59"/>
      <c r="G105" s="63"/>
      <c r="H105" s="74"/>
      <c r="I105" s="74"/>
    </row>
    <row r="106" spans="2:9" ht="10.5" customHeight="1" thickBot="1">
      <c r="B106" s="75" t="s">
        <v>259</v>
      </c>
      <c r="C106" s="76" t="s">
        <v>260</v>
      </c>
      <c r="D106" s="243">
        <f>D64+D88+D97+D104+D105</f>
        <v>57</v>
      </c>
      <c r="E106" s="243">
        <f>E64+E88+E97+E104+E105</f>
        <v>137</v>
      </c>
      <c r="F106" s="77"/>
      <c r="G106" s="78"/>
      <c r="H106" s="245"/>
      <c r="I106" s="245"/>
    </row>
    <row r="107" spans="2:9" ht="21.75" customHeight="1" thickBot="1">
      <c r="B107" s="46" t="s">
        <v>261</v>
      </c>
      <c r="C107" s="47" t="s">
        <v>262</v>
      </c>
      <c r="D107" s="244">
        <f>D106+D55</f>
        <v>57</v>
      </c>
      <c r="E107" s="244">
        <f>E106+E55</f>
        <v>137</v>
      </c>
      <c r="F107" s="48" t="s">
        <v>263</v>
      </c>
      <c r="G107" s="49" t="s">
        <v>264</v>
      </c>
      <c r="H107" s="246">
        <f>H36+H39+H55+H92</f>
        <v>57</v>
      </c>
      <c r="I107" s="246">
        <f>I36+I39+I55+I92</f>
        <v>137</v>
      </c>
    </row>
    <row r="108" spans="2:9" ht="10.5" customHeight="1">
      <c r="B108" s="20"/>
      <c r="C108" s="21"/>
      <c r="D108" s="41"/>
      <c r="E108" s="41"/>
      <c r="F108" s="22"/>
      <c r="G108" s="23"/>
      <c r="H108" s="242"/>
      <c r="I108" s="242"/>
    </row>
    <row r="109" spans="2:9" ht="10.5" customHeight="1">
      <c r="B109" s="24"/>
      <c r="C109" s="25"/>
      <c r="D109" s="42">
        <f>D107-H107</f>
        <v>0</v>
      </c>
      <c r="E109" s="42">
        <f>E107-I107</f>
        <v>0</v>
      </c>
      <c r="F109" s="26"/>
      <c r="G109" s="12"/>
      <c r="H109" s="239"/>
      <c r="I109" s="239"/>
    </row>
    <row r="110" spans="2:9" ht="10.5" customHeight="1">
      <c r="B110" s="24"/>
      <c r="C110" s="25"/>
      <c r="D110" s="42"/>
      <c r="E110" s="42"/>
      <c r="F110" s="26"/>
      <c r="G110" s="12"/>
      <c r="H110" s="239"/>
      <c r="I110" s="239"/>
    </row>
    <row r="111" spans="2:9" ht="10.5" customHeight="1">
      <c r="B111" s="24"/>
      <c r="C111" s="25"/>
      <c r="D111" s="42"/>
      <c r="E111" s="42"/>
      <c r="F111" s="26"/>
      <c r="G111" s="12"/>
      <c r="H111" s="239"/>
      <c r="I111" s="239"/>
    </row>
    <row r="112" spans="2:9" ht="10.5" customHeight="1">
      <c r="B112" s="27" t="s">
        <v>887</v>
      </c>
      <c r="C112" s="13"/>
      <c r="D112" s="36"/>
      <c r="E112" s="36" t="s">
        <v>881</v>
      </c>
      <c r="F112" s="27"/>
      <c r="G112" s="12"/>
      <c r="H112" s="239"/>
      <c r="I112" s="239"/>
    </row>
    <row r="113" spans="4:5" ht="10.5" customHeight="1">
      <c r="D113" s="14"/>
      <c r="E113" s="14"/>
    </row>
    <row r="114" spans="4:5" ht="10.5">
      <c r="D114" s="36"/>
      <c r="E114" s="36" t="s">
        <v>889</v>
      </c>
    </row>
  </sheetData>
  <sheetProtection/>
  <mergeCells count="1">
    <mergeCell ref="B4:D4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E21 H11:I13 D23:E26 H28:I28 D30:E30 H43:I48 D92:E96 D40:E44 H39:I39 H19:I20 D47:E50 H51:I54 D35:E38 H31:I31 D58:E63 D105:E105 H87:I89 D53:E54 D100:E103 H59:I60 D71:E72 H62:I83 D81:E82 D69:E69 D67:E67 D78:E79 D74:E76 D84:E87 D11:E18 H22:I24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:I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H29:I29 D31:E31 H14:I16">
      <formula1>-99999999999</formula1>
      <formula2>0</formula2>
    </dataValidation>
    <dataValidation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0:E70 D77:E77 D80:E80 D73:E73 D83:E83 D68:E68"/>
  </dataValidations>
  <printOptions/>
  <pageMargins left="0.3" right="0.23" top="0.75" bottom="0.75" header="0.3" footer="0.3"/>
  <pageSetup fitToHeight="0" fitToWidth="1"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="120" zoomScaleNormal="120" zoomScalePageLayoutView="0" workbookViewId="0" topLeftCell="A4">
      <selection activeCell="A46" sqref="A46"/>
    </sheetView>
  </sheetViews>
  <sheetFormatPr defaultColWidth="11.57421875" defaultRowHeight="12.75"/>
  <cols>
    <col min="1" max="1" width="24.57421875" style="1" customWidth="1"/>
    <col min="2" max="2" width="6.421875" style="1" bestFit="1" customWidth="1"/>
    <col min="3" max="4" width="13.140625" style="602" customWidth="1"/>
    <col min="5" max="5" width="20.7109375" style="563" customWidth="1"/>
    <col min="6" max="6" width="6.7109375" style="563" customWidth="1"/>
    <col min="7" max="7" width="13.421875" style="602" customWidth="1"/>
    <col min="8" max="8" width="13.140625" style="602" customWidth="1"/>
    <col min="9" max="16384" width="11.57421875" style="1" customWidth="1"/>
  </cols>
  <sheetData>
    <row r="1" spans="1:8" ht="10.5" customHeight="1">
      <c r="A1" s="648" t="s">
        <v>265</v>
      </c>
      <c r="B1" s="648"/>
      <c r="C1" s="648"/>
      <c r="D1" s="648"/>
      <c r="E1" s="648"/>
      <c r="F1" s="648"/>
      <c r="G1" s="562"/>
      <c r="H1" s="563"/>
    </row>
    <row r="2" spans="1:8" ht="10.5" customHeight="1">
      <c r="A2" s="16" t="s">
        <v>878</v>
      </c>
      <c r="B2" s="2"/>
      <c r="C2" s="261"/>
      <c r="D2" s="261"/>
      <c r="E2" s="649" t="s">
        <v>375</v>
      </c>
      <c r="F2" s="650"/>
      <c r="G2" s="650"/>
      <c r="H2" s="278">
        <v>175323352</v>
      </c>
    </row>
    <row r="3" spans="1:8" ht="11.25">
      <c r="A3" s="2" t="s">
        <v>266</v>
      </c>
      <c r="B3" s="2"/>
      <c r="C3" s="564"/>
      <c r="D3" s="564"/>
      <c r="E3" s="565"/>
      <c r="F3" s="566"/>
      <c r="G3" s="567"/>
      <c r="H3" s="564"/>
    </row>
    <row r="4" spans="1:8" ht="12" thickBot="1">
      <c r="A4" s="16" t="s">
        <v>883</v>
      </c>
      <c r="B4" s="5"/>
      <c r="C4" s="568"/>
      <c r="D4" s="568"/>
      <c r="E4" s="565"/>
      <c r="F4" s="566"/>
      <c r="G4" s="562"/>
      <c r="H4" s="568"/>
    </row>
    <row r="5" spans="1:8" ht="21.75" thickBot="1">
      <c r="A5" s="122" t="s">
        <v>267</v>
      </c>
      <c r="B5" s="123" t="s">
        <v>4</v>
      </c>
      <c r="C5" s="569" t="s">
        <v>5</v>
      </c>
      <c r="D5" s="569" t="s">
        <v>528</v>
      </c>
      <c r="E5" s="570" t="s">
        <v>268</v>
      </c>
      <c r="F5" s="570" t="s">
        <v>4</v>
      </c>
      <c r="G5" s="571" t="s">
        <v>5</v>
      </c>
      <c r="H5" s="569" t="s">
        <v>528</v>
      </c>
    </row>
    <row r="6" spans="1:8" ht="11.25">
      <c r="A6" s="120" t="s">
        <v>8</v>
      </c>
      <c r="B6" s="121" t="s">
        <v>9</v>
      </c>
      <c r="C6" s="572">
        <v>1</v>
      </c>
      <c r="D6" s="572">
        <v>2</v>
      </c>
      <c r="E6" s="573" t="s">
        <v>8</v>
      </c>
      <c r="F6" s="573" t="s">
        <v>9</v>
      </c>
      <c r="G6" s="574">
        <v>1</v>
      </c>
      <c r="H6" s="572">
        <v>2</v>
      </c>
    </row>
    <row r="7" spans="1:8" ht="11.25">
      <c r="A7" s="108" t="s">
        <v>269</v>
      </c>
      <c r="B7" s="88"/>
      <c r="C7" s="575"/>
      <c r="D7" s="543"/>
      <c r="E7" s="576" t="s">
        <v>270</v>
      </c>
      <c r="F7" s="577"/>
      <c r="G7" s="561"/>
      <c r="H7" s="575"/>
    </row>
    <row r="8" spans="1:8" ht="22.5">
      <c r="A8" s="109" t="s">
        <v>271</v>
      </c>
      <c r="B8" s="90"/>
      <c r="C8" s="578"/>
      <c r="D8" s="544"/>
      <c r="E8" s="579" t="s">
        <v>272</v>
      </c>
      <c r="F8" s="577"/>
      <c r="G8" s="561"/>
      <c r="H8" s="578"/>
    </row>
    <row r="9" spans="1:8" ht="11.25">
      <c r="A9" s="110" t="s">
        <v>273</v>
      </c>
      <c r="B9" s="92" t="s">
        <v>274</v>
      </c>
      <c r="C9" s="545"/>
      <c r="D9" s="545"/>
      <c r="E9" s="580" t="s">
        <v>275</v>
      </c>
      <c r="F9" s="581" t="s">
        <v>276</v>
      </c>
      <c r="G9" s="546"/>
      <c r="H9" s="545"/>
    </row>
    <row r="10" spans="1:8" ht="11.25">
      <c r="A10" s="110" t="s">
        <v>277</v>
      </c>
      <c r="B10" s="92" t="s">
        <v>278</v>
      </c>
      <c r="C10" s="545">
        <v>36952.4</v>
      </c>
      <c r="D10" s="545"/>
      <c r="E10" s="580" t="s">
        <v>279</v>
      </c>
      <c r="F10" s="581" t="s">
        <v>280</v>
      </c>
      <c r="G10" s="546"/>
      <c r="H10" s="545"/>
    </row>
    <row r="11" spans="1:8" ht="11.25">
      <c r="A11" s="110" t="s">
        <v>281</v>
      </c>
      <c r="B11" s="92" t="s">
        <v>282</v>
      </c>
      <c r="C11" s="545"/>
      <c r="D11" s="545"/>
      <c r="E11" s="580" t="s">
        <v>283</v>
      </c>
      <c r="F11" s="581" t="s">
        <v>284</v>
      </c>
      <c r="G11" s="546"/>
      <c r="H11" s="546"/>
    </row>
    <row r="12" spans="1:8" ht="11.25">
      <c r="A12" s="110" t="s">
        <v>285</v>
      </c>
      <c r="B12" s="92" t="s">
        <v>286</v>
      </c>
      <c r="C12" s="545">
        <v>20853.87</v>
      </c>
      <c r="D12" s="545"/>
      <c r="E12" s="580" t="s">
        <v>860</v>
      </c>
      <c r="F12" s="581" t="s">
        <v>287</v>
      </c>
      <c r="G12" s="546">
        <v>9775.32</v>
      </c>
      <c r="H12" s="546"/>
    </row>
    <row r="13" spans="1:12" ht="22.5">
      <c r="A13" s="110" t="s">
        <v>288</v>
      </c>
      <c r="B13" s="92" t="s">
        <v>289</v>
      </c>
      <c r="C13" s="545">
        <v>6290.8</v>
      </c>
      <c r="D13" s="545"/>
      <c r="E13" s="580" t="s">
        <v>859</v>
      </c>
      <c r="F13" s="581"/>
      <c r="G13" s="546"/>
      <c r="H13" s="546"/>
      <c r="K13" s="535"/>
      <c r="L13" s="535"/>
    </row>
    <row r="14" spans="1:12" ht="33.75">
      <c r="A14" s="110" t="s">
        <v>291</v>
      </c>
      <c r="B14" s="92" t="s">
        <v>292</v>
      </c>
      <c r="C14" s="545"/>
      <c r="D14" s="545"/>
      <c r="E14" s="582" t="s">
        <v>876</v>
      </c>
      <c r="F14" s="581"/>
      <c r="G14" s="546"/>
      <c r="H14" s="604"/>
      <c r="K14" s="535"/>
      <c r="L14" s="535"/>
    </row>
    <row r="15" spans="1:12" ht="33.75">
      <c r="A15" s="110" t="s">
        <v>293</v>
      </c>
      <c r="B15" s="92" t="s">
        <v>294</v>
      </c>
      <c r="C15" s="545"/>
      <c r="D15" s="545"/>
      <c r="E15" s="583" t="s">
        <v>45</v>
      </c>
      <c r="F15" s="584" t="s">
        <v>290</v>
      </c>
      <c r="G15" s="585">
        <f>SUM(G9:G12)</f>
        <v>9775.32</v>
      </c>
      <c r="H15" s="585">
        <f>SUM(H9:H12)</f>
        <v>0</v>
      </c>
      <c r="K15" s="535"/>
      <c r="L15" s="535"/>
    </row>
    <row r="16" spans="1:12" ht="11.25">
      <c r="A16" s="110" t="s">
        <v>297</v>
      </c>
      <c r="B16" s="92" t="s">
        <v>298</v>
      </c>
      <c r="C16" s="545">
        <f>50+23700.93</f>
        <v>23750.93</v>
      </c>
      <c r="D16" s="545"/>
      <c r="E16" s="580"/>
      <c r="F16" s="586"/>
      <c r="G16" s="561"/>
      <c r="H16" s="545"/>
      <c r="K16" s="535"/>
      <c r="L16" s="535"/>
    </row>
    <row r="17" spans="1:8" ht="14.25" customHeight="1">
      <c r="A17" s="111" t="s">
        <v>521</v>
      </c>
      <c r="B17" s="92" t="s">
        <v>301</v>
      </c>
      <c r="C17" s="545"/>
      <c r="D17" s="545"/>
      <c r="E17" s="579" t="s">
        <v>295</v>
      </c>
      <c r="F17" s="587" t="s">
        <v>296</v>
      </c>
      <c r="G17" s="546"/>
      <c r="H17" s="545"/>
    </row>
    <row r="18" spans="1:8" ht="11.25">
      <c r="A18" s="111" t="s">
        <v>856</v>
      </c>
      <c r="B18" s="92" t="s">
        <v>303</v>
      </c>
      <c r="C18" s="545"/>
      <c r="D18" s="603"/>
      <c r="E18" s="580" t="s">
        <v>299</v>
      </c>
      <c r="F18" s="586" t="s">
        <v>300</v>
      </c>
      <c r="G18" s="546"/>
      <c r="H18" s="545"/>
    </row>
    <row r="19" spans="1:8" ht="11.25">
      <c r="A19" s="112" t="s">
        <v>45</v>
      </c>
      <c r="B19" s="98" t="s">
        <v>305</v>
      </c>
      <c r="C19" s="548">
        <f>SUM(C9:C16)</f>
        <v>87848</v>
      </c>
      <c r="D19" s="548">
        <f>SUM(D9:D16)</f>
        <v>0</v>
      </c>
      <c r="E19" s="579" t="s">
        <v>304</v>
      </c>
      <c r="F19" s="577"/>
      <c r="G19" s="561"/>
      <c r="H19" s="548"/>
    </row>
    <row r="20" spans="1:8" ht="11.25">
      <c r="A20" s="109"/>
      <c r="B20" s="92"/>
      <c r="C20" s="588"/>
      <c r="D20" s="588"/>
      <c r="E20" s="589" t="s">
        <v>306</v>
      </c>
      <c r="F20" s="586" t="s">
        <v>307</v>
      </c>
      <c r="G20" s="546">
        <v>84794.79</v>
      </c>
      <c r="H20" s="604"/>
    </row>
    <row r="21" spans="1:8" ht="11.25">
      <c r="A21" s="109" t="s">
        <v>309</v>
      </c>
      <c r="B21" s="101"/>
      <c r="C21" s="588"/>
      <c r="D21" s="588"/>
      <c r="E21" s="100" t="s">
        <v>862</v>
      </c>
      <c r="F21" s="586" t="s">
        <v>308</v>
      </c>
      <c r="G21" s="546"/>
      <c r="H21" s="604"/>
    </row>
    <row r="22" spans="1:8" ht="33.75">
      <c r="A22" s="113" t="s">
        <v>312</v>
      </c>
      <c r="B22" s="101" t="s">
        <v>313</v>
      </c>
      <c r="C22" s="545">
        <v>44.58</v>
      </c>
      <c r="D22" s="603"/>
      <c r="E22" s="580" t="s">
        <v>310</v>
      </c>
      <c r="F22" s="586" t="s">
        <v>311</v>
      </c>
      <c r="G22" s="546">
        <f>G23+G24</f>
        <v>0</v>
      </c>
      <c r="H22" s="604">
        <f>H23+H24</f>
        <v>0</v>
      </c>
    </row>
    <row r="23" spans="1:8" ht="33.75">
      <c r="A23" s="110" t="s">
        <v>316</v>
      </c>
      <c r="B23" s="101" t="s">
        <v>317</v>
      </c>
      <c r="C23" s="545">
        <f>C24+C25</f>
        <v>0</v>
      </c>
      <c r="D23" s="603">
        <f>D24+D25</f>
        <v>0</v>
      </c>
      <c r="E23" s="580" t="s">
        <v>857</v>
      </c>
      <c r="F23" s="586"/>
      <c r="G23" s="546"/>
      <c r="H23" s="604"/>
    </row>
    <row r="24" spans="1:8" ht="11.25">
      <c r="A24" s="540" t="s">
        <v>857</v>
      </c>
      <c r="B24" s="541"/>
      <c r="C24" s="630"/>
      <c r="D24" s="639"/>
      <c r="E24" s="582" t="s">
        <v>861</v>
      </c>
      <c r="F24" s="586"/>
      <c r="G24" s="546"/>
      <c r="H24" s="604"/>
    </row>
    <row r="25" spans="1:8" ht="11.25">
      <c r="A25" s="542" t="s">
        <v>858</v>
      </c>
      <c r="B25" s="541"/>
      <c r="C25" s="630"/>
      <c r="D25" s="639"/>
      <c r="E25" s="582"/>
      <c r="F25" s="586"/>
      <c r="G25" s="546"/>
      <c r="H25" s="547"/>
    </row>
    <row r="26" spans="1:8" ht="22.5">
      <c r="A26" s="110" t="s">
        <v>320</v>
      </c>
      <c r="B26" s="101" t="s">
        <v>321</v>
      </c>
      <c r="C26" s="545"/>
      <c r="D26" s="603"/>
      <c r="E26" s="589" t="s">
        <v>314</v>
      </c>
      <c r="F26" s="586" t="s">
        <v>315</v>
      </c>
      <c r="G26" s="546"/>
      <c r="H26" s="545"/>
    </row>
    <row r="27" spans="1:8" ht="11.25">
      <c r="A27" s="110" t="s">
        <v>70</v>
      </c>
      <c r="B27" s="101" t="s">
        <v>323</v>
      </c>
      <c r="C27" s="545">
        <v>668.4</v>
      </c>
      <c r="D27" s="603"/>
      <c r="E27" s="580" t="s">
        <v>318</v>
      </c>
      <c r="F27" s="586" t="s">
        <v>319</v>
      </c>
      <c r="G27" s="546"/>
      <c r="H27" s="545"/>
    </row>
    <row r="28" spans="1:8" ht="11.25">
      <c r="A28" s="112" t="s">
        <v>68</v>
      </c>
      <c r="B28" s="102" t="s">
        <v>324</v>
      </c>
      <c r="C28" s="548">
        <f>SUM(C22:C27)-C24-C25</f>
        <v>712.98</v>
      </c>
      <c r="D28" s="548">
        <f>SUM(D22:D27)-D24-D25</f>
        <v>0</v>
      </c>
      <c r="E28" s="583" t="s">
        <v>95</v>
      </c>
      <c r="F28" s="587" t="s">
        <v>322</v>
      </c>
      <c r="G28" s="585">
        <f>SUM(G20:G27)-SUM(G23:G25)</f>
        <v>84794.79</v>
      </c>
      <c r="H28" s="585">
        <f>SUM(H20:H27)-SUM(H23:H25)</f>
        <v>0</v>
      </c>
    </row>
    <row r="29" spans="1:8" ht="11.25">
      <c r="A29" s="112"/>
      <c r="B29" s="102"/>
      <c r="C29" s="588"/>
      <c r="D29" s="588"/>
      <c r="E29" s="590"/>
      <c r="F29" s="577"/>
      <c r="G29" s="561"/>
      <c r="H29" s="588"/>
    </row>
    <row r="30" spans="1:8" ht="21">
      <c r="A30" s="108" t="s">
        <v>325</v>
      </c>
      <c r="B30" s="87" t="s">
        <v>326</v>
      </c>
      <c r="C30" s="591">
        <f>C28+C19</f>
        <v>88560.98</v>
      </c>
      <c r="D30" s="591">
        <f>D28+D19</f>
        <v>0</v>
      </c>
      <c r="E30" s="576" t="s">
        <v>327</v>
      </c>
      <c r="F30" s="587" t="s">
        <v>328</v>
      </c>
      <c r="G30" s="592">
        <f>G15+G17+G28</f>
        <v>94570.10999999999</v>
      </c>
      <c r="H30" s="592">
        <f>H15+H17+H28</f>
        <v>0</v>
      </c>
    </row>
    <row r="31" spans="1:8" ht="11.25">
      <c r="A31" s="108"/>
      <c r="B31" s="87"/>
      <c r="C31" s="588"/>
      <c r="D31" s="588"/>
      <c r="E31" s="576"/>
      <c r="F31" s="586"/>
      <c r="G31" s="561"/>
      <c r="H31" s="588"/>
    </row>
    <row r="32" spans="1:8" ht="12">
      <c r="A32" s="108" t="s">
        <v>329</v>
      </c>
      <c r="B32" s="87" t="s">
        <v>330</v>
      </c>
      <c r="C32" s="592">
        <f>IF((G30-C30)&gt;0,G30-C30,0)</f>
        <v>6009.12999999999</v>
      </c>
      <c r="D32" s="592">
        <f>IF((H30-D30)&gt;0,H30-D30,0)</f>
        <v>0</v>
      </c>
      <c r="E32" s="576" t="s">
        <v>331</v>
      </c>
      <c r="F32" s="587" t="s">
        <v>332</v>
      </c>
      <c r="G32" s="592">
        <f>IF((C30-G30)&gt;0,C30-G30,0)</f>
        <v>0</v>
      </c>
      <c r="H32" s="592">
        <f>IF((D30-H30)&gt;0,D30-H30,0)</f>
        <v>0</v>
      </c>
    </row>
    <row r="33" spans="1:8" ht="33.75">
      <c r="A33" s="114" t="s">
        <v>333</v>
      </c>
      <c r="B33" s="102" t="s">
        <v>334</v>
      </c>
      <c r="C33" s="545"/>
      <c r="D33" s="545"/>
      <c r="E33" s="579" t="s">
        <v>335</v>
      </c>
      <c r="F33" s="586" t="s">
        <v>336</v>
      </c>
      <c r="G33" s="546"/>
      <c r="H33" s="545"/>
    </row>
    <row r="34" spans="1:8" ht="11.25">
      <c r="A34" s="109" t="s">
        <v>337</v>
      </c>
      <c r="B34" s="103" t="s">
        <v>338</v>
      </c>
      <c r="C34" s="545"/>
      <c r="D34" s="545"/>
      <c r="E34" s="579" t="s">
        <v>339</v>
      </c>
      <c r="F34" s="586" t="s">
        <v>340</v>
      </c>
      <c r="G34" s="546"/>
      <c r="H34" s="545"/>
    </row>
    <row r="35" spans="1:8" ht="21">
      <c r="A35" s="115" t="s">
        <v>341</v>
      </c>
      <c r="B35" s="102" t="s">
        <v>342</v>
      </c>
      <c r="C35" s="592">
        <f>C30+C33+C34</f>
        <v>88560.98</v>
      </c>
      <c r="D35" s="592">
        <f>D30+D33+D34</f>
        <v>0</v>
      </c>
      <c r="E35" s="576" t="s">
        <v>343</v>
      </c>
      <c r="F35" s="587" t="s">
        <v>344</v>
      </c>
      <c r="G35" s="592">
        <f>G34+G33+G30</f>
        <v>94570.10999999999</v>
      </c>
      <c r="H35" s="592">
        <f>H34+H33+H30</f>
        <v>0</v>
      </c>
    </row>
    <row r="36" spans="1:8" ht="21">
      <c r="A36" s="115" t="s">
        <v>345</v>
      </c>
      <c r="B36" s="87" t="s">
        <v>346</v>
      </c>
      <c r="C36" s="592">
        <f>IF((G35-C35)&gt;0,G35-C35,0)</f>
        <v>6009.12999999999</v>
      </c>
      <c r="D36" s="592">
        <f>IF((H35-D35)&gt;0,H35-D35,0)</f>
        <v>0</v>
      </c>
      <c r="E36" s="593" t="s">
        <v>347</v>
      </c>
      <c r="F36" s="587" t="s">
        <v>348</v>
      </c>
      <c r="G36" s="592">
        <f>IF((C35-G35)&gt;0,C35-G35,0)</f>
        <v>0</v>
      </c>
      <c r="H36" s="592">
        <f>IF((D35-H35)&gt;0,D35-H35,0)</f>
        <v>0</v>
      </c>
    </row>
    <row r="37" spans="1:8" ht="11.25">
      <c r="A37" s="109" t="s">
        <v>349</v>
      </c>
      <c r="B37" s="102" t="s">
        <v>350</v>
      </c>
      <c r="C37" s="225"/>
      <c r="D37" s="225"/>
      <c r="E37" s="576"/>
      <c r="F37" s="577"/>
      <c r="G37" s="561"/>
      <c r="H37" s="588"/>
    </row>
    <row r="38" spans="1:8" ht="33.75">
      <c r="A38" s="110" t="s">
        <v>351</v>
      </c>
      <c r="B38" s="101" t="s">
        <v>352</v>
      </c>
      <c r="C38" s="545"/>
      <c r="D38" s="545"/>
      <c r="E38" s="576"/>
      <c r="F38" s="577"/>
      <c r="G38" s="561"/>
      <c r="H38" s="545"/>
    </row>
    <row r="39" spans="1:8" ht="33.75">
      <c r="A39" s="110" t="s">
        <v>353</v>
      </c>
      <c r="B39" s="105" t="s">
        <v>354</v>
      </c>
      <c r="C39" s="545"/>
      <c r="D39" s="545"/>
      <c r="E39" s="576"/>
      <c r="F39" s="586"/>
      <c r="G39" s="561"/>
      <c r="H39" s="545"/>
    </row>
    <row r="40" spans="1:8" ht="11.25">
      <c r="A40" s="110" t="s">
        <v>355</v>
      </c>
      <c r="B40" s="105" t="s">
        <v>356</v>
      </c>
      <c r="C40" s="594"/>
      <c r="D40" s="594"/>
      <c r="E40" s="576"/>
      <c r="F40" s="586"/>
      <c r="G40" s="561"/>
      <c r="H40" s="594"/>
    </row>
    <row r="41" spans="1:8" ht="21">
      <c r="A41" s="108" t="s">
        <v>357</v>
      </c>
      <c r="B41" s="106" t="s">
        <v>358</v>
      </c>
      <c r="C41" s="585">
        <f>IF(C36&gt;0,IF(C37&lt;0,C36-C37,IF(C36-C37&gt;=0,C36-C37,0)),0)</f>
        <v>6009.12999999999</v>
      </c>
      <c r="D41" s="585">
        <f>IF(D36&gt;0,IF(D37&lt;0,D36,IF(D36-D37&gt;=0,D36-D37,0)),0)</f>
        <v>0</v>
      </c>
      <c r="E41" s="576" t="s">
        <v>359</v>
      </c>
      <c r="F41" s="595" t="s">
        <v>360</v>
      </c>
      <c r="G41" s="585">
        <f>IF(G36&gt;0,IF(C37&gt;=0,G36+C37,G36),IF(C36-C37&lt;0,C37-C36,0))</f>
        <v>0</v>
      </c>
      <c r="H41" s="585">
        <f>IF(H36&gt;0,IF(D37&gt;=0,H36+D37,H36),IF(D36-D37&lt;0,D37-D36,0))</f>
        <v>0</v>
      </c>
    </row>
    <row r="42" spans="1:8" ht="21.75">
      <c r="A42" s="108" t="s">
        <v>361</v>
      </c>
      <c r="B42" s="87" t="s">
        <v>362</v>
      </c>
      <c r="C42" s="594"/>
      <c r="D42" s="594"/>
      <c r="E42" s="576" t="s">
        <v>361</v>
      </c>
      <c r="F42" s="595" t="s">
        <v>363</v>
      </c>
      <c r="G42" s="546"/>
      <c r="H42" s="594"/>
    </row>
    <row r="43" spans="1:8" ht="21.75">
      <c r="A43" s="108" t="s">
        <v>364</v>
      </c>
      <c r="B43" s="87" t="s">
        <v>365</v>
      </c>
      <c r="C43" s="585">
        <f>IF(C41-C42&gt;0,C41-C42,0)</f>
        <v>6009.12999999999</v>
      </c>
      <c r="D43" s="585">
        <f>IF(D41-D42&gt;0,D41-D42,0)</f>
        <v>0</v>
      </c>
      <c r="E43" s="576" t="s">
        <v>366</v>
      </c>
      <c r="F43" s="595" t="s">
        <v>367</v>
      </c>
      <c r="G43" s="585">
        <f>G41-G42</f>
        <v>0</v>
      </c>
      <c r="H43" s="585">
        <f>H41-H42</f>
        <v>0</v>
      </c>
    </row>
    <row r="44" spans="1:8" ht="13.5" thickBot="1">
      <c r="A44" s="116" t="s">
        <v>368</v>
      </c>
      <c r="B44" s="117" t="s">
        <v>369</v>
      </c>
      <c r="C44" s="596">
        <f>C35+C37+C41</f>
        <v>94570.10999999999</v>
      </c>
      <c r="D44" s="596">
        <f>D35+D37+D41</f>
        <v>0</v>
      </c>
      <c r="E44" s="597" t="s">
        <v>370</v>
      </c>
      <c r="F44" s="598" t="s">
        <v>371</v>
      </c>
      <c r="G44" s="599">
        <f>G41+G35</f>
        <v>94570.10999999999</v>
      </c>
      <c r="H44" s="599">
        <f>H41+H35</f>
        <v>0</v>
      </c>
    </row>
    <row r="45" spans="1:8" ht="11.25">
      <c r="A45" s="6"/>
      <c r="B45" s="7"/>
      <c r="C45" s="568"/>
      <c r="D45" s="568"/>
      <c r="E45" s="600"/>
      <c r="F45" s="601"/>
      <c r="G45" s="562"/>
      <c r="H45" s="568"/>
    </row>
    <row r="46" spans="1:9" s="14" customFormat="1" ht="10.5" customHeight="1">
      <c r="A46" s="27" t="s">
        <v>884</v>
      </c>
      <c r="C46" s="13"/>
      <c r="D46" s="36" t="s">
        <v>881</v>
      </c>
      <c r="E46" s="43"/>
      <c r="F46" s="27"/>
      <c r="G46" s="12"/>
      <c r="H46" s="239"/>
      <c r="I46" s="239"/>
    </row>
    <row r="47" spans="5:9" s="14" customFormat="1" ht="10.5" customHeight="1">
      <c r="E47" s="44"/>
      <c r="H47" s="44"/>
      <c r="I47" s="44"/>
    </row>
    <row r="48" spans="4:9" s="14" customFormat="1" ht="10.5">
      <c r="D48" s="36" t="s">
        <v>889</v>
      </c>
      <c r="E48" s="44"/>
      <c r="H48" s="44"/>
      <c r="I48" s="44"/>
    </row>
  </sheetData>
  <sheetProtection/>
  <mergeCells count="2">
    <mergeCell ref="A1:F1"/>
    <mergeCell ref="E2:G2"/>
  </mergeCells>
  <dataValidations count="2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 H16 H39 C15:D16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2:H42 G17:H18 C33:D34 G33:H34 C40:D40 C42:D42 G20:H27 H38 H40 D17 C17:C18 G9:H14 C22:D27 C38:D38 C9:D14">
      <formula1>0</formula1>
      <formula2>9999999999999990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="110" zoomScaleNormal="110" zoomScalePageLayoutView="0" workbookViewId="0" topLeftCell="A1">
      <selection activeCell="A48" sqref="A48"/>
    </sheetView>
  </sheetViews>
  <sheetFormatPr defaultColWidth="8.421875" defaultRowHeight="12.75"/>
  <cols>
    <col min="1" max="1" width="57.421875" style="190" customWidth="1"/>
    <col min="2" max="2" width="9.00390625" style="190" customWidth="1"/>
    <col min="3" max="3" width="10.7109375" style="248" customWidth="1"/>
    <col min="4" max="4" width="11.28125" style="248" customWidth="1"/>
    <col min="5" max="5" width="12.00390625" style="551" customWidth="1"/>
    <col min="6" max="6" width="11.28125" style="551" customWidth="1"/>
    <col min="7" max="7" width="9.00390625" style="190" customWidth="1"/>
    <col min="8" max="16384" width="8.421875" style="190" customWidth="1"/>
  </cols>
  <sheetData>
    <row r="1" spans="1:8" ht="12" customHeight="1">
      <c r="A1" s="651" t="s">
        <v>439</v>
      </c>
      <c r="B1" s="651"/>
      <c r="C1" s="651"/>
      <c r="D1" s="651"/>
      <c r="E1" s="247"/>
      <c r="F1" s="247"/>
      <c r="G1" s="189"/>
      <c r="H1" s="189"/>
    </row>
    <row r="2" spans="1:8" ht="12">
      <c r="A2" s="191"/>
      <c r="B2" s="191"/>
      <c r="C2" s="247"/>
      <c r="D2" s="247"/>
      <c r="E2" s="550"/>
      <c r="F2" s="550"/>
      <c r="G2" s="189"/>
      <c r="H2" s="189"/>
    </row>
    <row r="3" spans="1:6" ht="15">
      <c r="A3" s="16" t="s">
        <v>878</v>
      </c>
      <c r="B3" s="194" t="s">
        <v>375</v>
      </c>
      <c r="C3" s="195"/>
      <c r="D3" s="278">
        <v>175323352</v>
      </c>
      <c r="E3" s="189"/>
      <c r="F3" s="189"/>
    </row>
    <row r="4" spans="1:8" ht="15">
      <c r="A4" s="193" t="s">
        <v>440</v>
      </c>
      <c r="B4" s="193"/>
      <c r="C4" s="249" t="s">
        <v>441</v>
      </c>
      <c r="D4" s="249"/>
      <c r="E4" s="552"/>
      <c r="F4" s="552"/>
      <c r="G4" s="189"/>
      <c r="H4" s="189"/>
    </row>
    <row r="5" spans="1:8" ht="12">
      <c r="A5" s="16" t="s">
        <v>883</v>
      </c>
      <c r="B5" s="193"/>
      <c r="C5" s="250"/>
      <c r="D5" s="251" t="s">
        <v>442</v>
      </c>
      <c r="E5" s="553"/>
      <c r="F5" s="554" t="s">
        <v>442</v>
      </c>
      <c r="G5" s="189"/>
      <c r="H5" s="189"/>
    </row>
    <row r="6" spans="1:6" ht="33.75" customHeight="1">
      <c r="A6" s="199" t="s">
        <v>443</v>
      </c>
      <c r="B6" s="199" t="s">
        <v>4</v>
      </c>
      <c r="C6" s="252" t="s">
        <v>519</v>
      </c>
      <c r="D6" s="253" t="s">
        <v>520</v>
      </c>
      <c r="E6" s="555" t="s">
        <v>519</v>
      </c>
      <c r="F6" s="556" t="s">
        <v>520</v>
      </c>
    </row>
    <row r="7" spans="1:6" ht="12">
      <c r="A7" s="199" t="s">
        <v>8</v>
      </c>
      <c r="B7" s="199" t="s">
        <v>9</v>
      </c>
      <c r="C7" s="252">
        <v>1</v>
      </c>
      <c r="D7" s="253">
        <v>2</v>
      </c>
      <c r="E7" s="555">
        <v>1</v>
      </c>
      <c r="F7" s="556">
        <v>2</v>
      </c>
    </row>
    <row r="8" spans="1:6" ht="12">
      <c r="A8" s="202" t="s">
        <v>444</v>
      </c>
      <c r="B8" s="203"/>
      <c r="C8" s="254"/>
      <c r="D8" s="255"/>
      <c r="E8" s="557"/>
      <c r="F8" s="558"/>
    </row>
    <row r="9" spans="1:8" ht="12">
      <c r="A9" s="206" t="s">
        <v>445</v>
      </c>
      <c r="B9" s="207" t="s">
        <v>446</v>
      </c>
      <c r="C9" s="256">
        <v>93242.44</v>
      </c>
      <c r="D9" s="256"/>
      <c r="E9" s="256"/>
      <c r="F9" s="256"/>
      <c r="G9" s="331"/>
      <c r="H9" s="331"/>
    </row>
    <row r="10" spans="1:8" ht="12">
      <c r="A10" s="206" t="s">
        <v>447</v>
      </c>
      <c r="B10" s="207" t="s">
        <v>448</v>
      </c>
      <c r="C10" s="256"/>
      <c r="D10" s="256">
        <f>-132529.33-2600</f>
        <v>-135129.33</v>
      </c>
      <c r="E10" s="256"/>
      <c r="F10" s="256"/>
      <c r="G10" s="605"/>
      <c r="H10" s="605"/>
    </row>
    <row r="11" spans="1:8" ht="24">
      <c r="A11" s="206" t="s">
        <v>449</v>
      </c>
      <c r="B11" s="207" t="s">
        <v>450</v>
      </c>
      <c r="C11" s="256"/>
      <c r="D11" s="256"/>
      <c r="E11" s="256"/>
      <c r="F11" s="256"/>
      <c r="G11" s="209"/>
      <c r="H11" s="209"/>
    </row>
    <row r="12" spans="1:8" ht="12">
      <c r="A12" s="206" t="s">
        <v>451</v>
      </c>
      <c r="B12" s="207" t="s">
        <v>452</v>
      </c>
      <c r="C12" s="256"/>
      <c r="D12" s="256">
        <f>-4606-6708.36-518-5512.79-1399.34-2238.75</f>
        <v>-20983.24</v>
      </c>
      <c r="E12" s="256"/>
      <c r="F12" s="256"/>
      <c r="G12" s="621"/>
      <c r="H12" s="640"/>
    </row>
    <row r="13" spans="1:8" ht="14.25" customHeight="1">
      <c r="A13" s="206" t="s">
        <v>453</v>
      </c>
      <c r="B13" s="207" t="s">
        <v>454</v>
      </c>
      <c r="C13" s="256"/>
      <c r="D13" s="256">
        <v>-1518.42</v>
      </c>
      <c r="E13" s="256"/>
      <c r="F13" s="256"/>
      <c r="G13" s="209"/>
      <c r="H13" s="209"/>
    </row>
    <row r="14" spans="1:8" ht="12">
      <c r="A14" s="206" t="s">
        <v>455</v>
      </c>
      <c r="B14" s="207" t="s">
        <v>456</v>
      </c>
      <c r="C14" s="256"/>
      <c r="D14" s="256"/>
      <c r="E14" s="256"/>
      <c r="F14" s="256"/>
      <c r="G14" s="209"/>
      <c r="H14" s="209"/>
    </row>
    <row r="15" spans="1:8" ht="12">
      <c r="A15" s="210" t="s">
        <v>457</v>
      </c>
      <c r="B15" s="207" t="s">
        <v>458</v>
      </c>
      <c r="C15" s="256"/>
      <c r="D15" s="256"/>
      <c r="E15" s="256"/>
      <c r="F15" s="256"/>
      <c r="G15" s="209"/>
      <c r="H15" s="209"/>
    </row>
    <row r="16" spans="1:8" ht="24">
      <c r="A16" s="206" t="s">
        <v>459</v>
      </c>
      <c r="B16" s="207" t="s">
        <v>460</v>
      </c>
      <c r="C16" s="256"/>
      <c r="D16" s="256"/>
      <c r="E16" s="256"/>
      <c r="F16" s="256"/>
      <c r="G16" s="209"/>
      <c r="H16" s="209"/>
    </row>
    <row r="17" spans="1:8" ht="12">
      <c r="A17" s="206" t="s">
        <v>461</v>
      </c>
      <c r="B17" s="207" t="s">
        <v>462</v>
      </c>
      <c r="C17" s="256"/>
      <c r="D17" s="256"/>
      <c r="E17" s="256"/>
      <c r="F17" s="256"/>
      <c r="G17" s="209"/>
      <c r="H17" s="209"/>
    </row>
    <row r="18" spans="1:8" ht="12">
      <c r="A18" s="206" t="s">
        <v>463</v>
      </c>
      <c r="B18" s="207" t="s">
        <v>464</v>
      </c>
      <c r="C18" s="256"/>
      <c r="D18" s="256"/>
      <c r="E18" s="256"/>
      <c r="F18" s="256"/>
      <c r="G18" s="209"/>
      <c r="H18" s="209"/>
    </row>
    <row r="19" spans="1:8" ht="12">
      <c r="A19" s="211" t="s">
        <v>465</v>
      </c>
      <c r="B19" s="212" t="s">
        <v>466</v>
      </c>
      <c r="C19" s="557">
        <f>SUM(C9:C18)</f>
        <v>93242.44</v>
      </c>
      <c r="D19" s="557">
        <f>SUM(D9:D18)</f>
        <v>-157630.99</v>
      </c>
      <c r="E19" s="557">
        <f>SUM(E9:E18)</f>
        <v>0</v>
      </c>
      <c r="F19" s="557">
        <f>SUM(F9:F18)</f>
        <v>0</v>
      </c>
      <c r="G19" s="209"/>
      <c r="H19" s="209"/>
    </row>
    <row r="20" spans="1:8" ht="12">
      <c r="A20" s="202" t="s">
        <v>467</v>
      </c>
      <c r="B20" s="213"/>
      <c r="C20" s="254"/>
      <c r="D20" s="254"/>
      <c r="E20" s="557"/>
      <c r="F20" s="557"/>
      <c r="G20" s="209"/>
      <c r="H20" s="209"/>
    </row>
    <row r="21" spans="1:8" ht="12">
      <c r="A21" s="206" t="s">
        <v>468</v>
      </c>
      <c r="B21" s="207" t="s">
        <v>469</v>
      </c>
      <c r="C21" s="256"/>
      <c r="D21" s="256"/>
      <c r="E21" s="256"/>
      <c r="F21" s="256"/>
      <c r="G21" s="641"/>
      <c r="H21" s="640"/>
    </row>
    <row r="22" spans="1:8" ht="12">
      <c r="A22" s="206" t="s">
        <v>470</v>
      </c>
      <c r="B22" s="207" t="s">
        <v>471</v>
      </c>
      <c r="C22" s="256"/>
      <c r="D22" s="256"/>
      <c r="E22" s="256"/>
      <c r="F22" s="256"/>
      <c r="G22" s="605"/>
      <c r="H22" s="209"/>
    </row>
    <row r="23" spans="1:8" ht="12">
      <c r="A23" s="206" t="s">
        <v>472</v>
      </c>
      <c r="B23" s="207" t="s">
        <v>473</v>
      </c>
      <c r="C23" s="256"/>
      <c r="D23" s="256"/>
      <c r="E23" s="256"/>
      <c r="F23" s="256"/>
      <c r="G23" s="621"/>
      <c r="H23" s="640"/>
    </row>
    <row r="24" spans="1:8" ht="12">
      <c r="A24" s="206" t="s">
        <v>474</v>
      </c>
      <c r="B24" s="207" t="s">
        <v>475</v>
      </c>
      <c r="C24" s="256"/>
      <c r="D24" s="256"/>
      <c r="E24" s="256"/>
      <c r="F24" s="256"/>
      <c r="G24" s="621"/>
      <c r="H24" s="605"/>
    </row>
    <row r="25" spans="1:8" ht="12">
      <c r="A25" s="206" t="s">
        <v>476</v>
      </c>
      <c r="B25" s="207" t="s">
        <v>477</v>
      </c>
      <c r="C25" s="256">
        <v>84257.56</v>
      </c>
      <c r="D25" s="256"/>
      <c r="E25" s="256"/>
      <c r="F25" s="256"/>
      <c r="G25" s="621"/>
      <c r="H25" s="209"/>
    </row>
    <row r="26" spans="1:8" ht="12">
      <c r="A26" s="206" t="s">
        <v>478</v>
      </c>
      <c r="B26" s="207" t="s">
        <v>479</v>
      </c>
      <c r="C26" s="256"/>
      <c r="D26" s="256"/>
      <c r="E26" s="256"/>
      <c r="F26" s="256"/>
      <c r="G26" s="606"/>
      <c r="H26" s="209"/>
    </row>
    <row r="27" spans="1:8" ht="12">
      <c r="A27" s="206" t="s">
        <v>480</v>
      </c>
      <c r="B27" s="207" t="s">
        <v>481</v>
      </c>
      <c r="C27" s="256"/>
      <c r="D27" s="256"/>
      <c r="E27" s="256"/>
      <c r="F27" s="256"/>
      <c r="G27" s="606"/>
      <c r="H27" s="640"/>
    </row>
    <row r="28" spans="1:8" ht="12">
      <c r="A28" s="206" t="s">
        <v>875</v>
      </c>
      <c r="B28" s="207" t="s">
        <v>483</v>
      </c>
      <c r="C28" s="256"/>
      <c r="D28" s="256"/>
      <c r="E28" s="256"/>
      <c r="F28" s="256"/>
      <c r="G28" s="641"/>
      <c r="H28" s="605"/>
    </row>
    <row r="29" spans="1:8" ht="12">
      <c r="A29" s="206" t="s">
        <v>461</v>
      </c>
      <c r="B29" s="207" t="s">
        <v>484</v>
      </c>
      <c r="C29" s="256"/>
      <c r="D29" s="256"/>
      <c r="E29" s="256"/>
      <c r="F29" s="256"/>
      <c r="G29" s="209"/>
      <c r="H29" s="209"/>
    </row>
    <row r="30" spans="1:8" ht="12">
      <c r="A30" s="206" t="s">
        <v>485</v>
      </c>
      <c r="B30" s="207" t="s">
        <v>486</v>
      </c>
      <c r="C30" s="256"/>
      <c r="D30" s="256"/>
      <c r="E30" s="256"/>
      <c r="F30" s="256"/>
      <c r="G30" s="209"/>
      <c r="H30" s="209"/>
    </row>
    <row r="31" spans="1:8" ht="12">
      <c r="A31" s="211" t="s">
        <v>487</v>
      </c>
      <c r="B31" s="212" t="s">
        <v>488</v>
      </c>
      <c r="C31" s="557">
        <f>SUM(C21:C30)</f>
        <v>84257.56</v>
      </c>
      <c r="D31" s="557">
        <f>SUM(D21:D30)</f>
        <v>0</v>
      </c>
      <c r="E31" s="557">
        <f>SUM(E21:E30)</f>
        <v>0</v>
      </c>
      <c r="F31" s="557">
        <f>SUM(F21:F30)</f>
        <v>0</v>
      </c>
      <c r="G31" s="209"/>
      <c r="H31" s="209"/>
    </row>
    <row r="32" spans="1:6" ht="12">
      <c r="A32" s="202" t="s">
        <v>489</v>
      </c>
      <c r="B32" s="213"/>
      <c r="C32" s="254"/>
      <c r="D32" s="254"/>
      <c r="E32" s="557"/>
      <c r="F32" s="557"/>
    </row>
    <row r="33" spans="1:6" ht="12">
      <c r="A33" s="206" t="s">
        <v>490</v>
      </c>
      <c r="B33" s="207" t="s">
        <v>491</v>
      </c>
      <c r="C33" s="256"/>
      <c r="D33" s="256"/>
      <c r="E33" s="256"/>
      <c r="F33" s="256"/>
    </row>
    <row r="34" spans="1:6" ht="12">
      <c r="A34" s="206" t="s">
        <v>492</v>
      </c>
      <c r="B34" s="207" t="s">
        <v>493</v>
      </c>
      <c r="C34" s="256"/>
      <c r="D34" s="256"/>
      <c r="E34" s="256"/>
      <c r="F34" s="256"/>
    </row>
    <row r="35" spans="1:8" ht="12">
      <c r="A35" s="206" t="s">
        <v>494</v>
      </c>
      <c r="B35" s="207" t="s">
        <v>495</v>
      </c>
      <c r="C35" s="256"/>
      <c r="D35" s="256"/>
      <c r="E35" s="256"/>
      <c r="F35" s="256"/>
      <c r="G35" s="606"/>
      <c r="H35" s="606"/>
    </row>
    <row r="36" spans="1:8" ht="12">
      <c r="A36" s="206" t="s">
        <v>496</v>
      </c>
      <c r="B36" s="207" t="s">
        <v>497</v>
      </c>
      <c r="C36" s="256"/>
      <c r="D36" s="256">
        <v>-6117.64</v>
      </c>
      <c r="E36" s="256"/>
      <c r="F36" s="256"/>
      <c r="G36" s="606"/>
      <c r="H36" s="606"/>
    </row>
    <row r="37" spans="1:6" ht="12">
      <c r="A37" s="206" t="s">
        <v>498</v>
      </c>
      <c r="B37" s="207" t="s">
        <v>499</v>
      </c>
      <c r="C37" s="256"/>
      <c r="D37" s="256"/>
      <c r="E37" s="256"/>
      <c r="F37" s="256"/>
    </row>
    <row r="38" spans="1:8" ht="24">
      <c r="A38" s="206" t="s">
        <v>500</v>
      </c>
      <c r="B38" s="207" t="s">
        <v>501</v>
      </c>
      <c r="C38" s="256"/>
      <c r="D38" s="256">
        <v>-44.58</v>
      </c>
      <c r="E38" s="256"/>
      <c r="F38" s="256"/>
      <c r="G38" s="606"/>
      <c r="H38" s="606"/>
    </row>
    <row r="39" spans="1:6" ht="12">
      <c r="A39" s="206" t="s">
        <v>502</v>
      </c>
      <c r="B39" s="207" t="s">
        <v>503</v>
      </c>
      <c r="C39" s="256"/>
      <c r="D39" s="256"/>
      <c r="E39" s="256"/>
      <c r="F39" s="256"/>
    </row>
    <row r="40" spans="1:6" ht="12">
      <c r="A40" s="206" t="s">
        <v>504</v>
      </c>
      <c r="B40" s="207" t="s">
        <v>505</v>
      </c>
      <c r="C40" s="256"/>
      <c r="D40" s="256">
        <v>-668.4</v>
      </c>
      <c r="E40" s="256"/>
      <c r="F40" s="256"/>
    </row>
    <row r="41" spans="1:6" ht="12">
      <c r="A41" s="211" t="s">
        <v>506</v>
      </c>
      <c r="B41" s="212" t="s">
        <v>507</v>
      </c>
      <c r="C41" s="557">
        <f>SUM(C33:C40)</f>
        <v>0</v>
      </c>
      <c r="D41" s="557">
        <f>SUM(D33:D40)</f>
        <v>-6830.62</v>
      </c>
      <c r="E41" s="557">
        <f>SUM(E33:E40)</f>
        <v>0</v>
      </c>
      <c r="F41" s="557">
        <f>SUM(F33:F40)</f>
        <v>0</v>
      </c>
    </row>
    <row r="42" spans="1:6" ht="12">
      <c r="A42" s="215" t="s">
        <v>508</v>
      </c>
      <c r="B42" s="212" t="s">
        <v>509</v>
      </c>
      <c r="C42" s="557">
        <f>C41+C31+C19</f>
        <v>177500</v>
      </c>
      <c r="D42" s="557">
        <f>D41+D31+D19</f>
        <v>-164461.61</v>
      </c>
      <c r="E42" s="557">
        <f>E41+E31+E19</f>
        <v>0</v>
      </c>
      <c r="F42" s="557">
        <f>F41+F31+F19</f>
        <v>0</v>
      </c>
    </row>
    <row r="43" spans="1:6" ht="12">
      <c r="A43" s="202" t="s">
        <v>510</v>
      </c>
      <c r="B43" s="213" t="s">
        <v>511</v>
      </c>
      <c r="C43" s="257">
        <v>27.04</v>
      </c>
      <c r="D43" s="257"/>
      <c r="E43" s="257"/>
      <c r="F43" s="257"/>
    </row>
    <row r="44" spans="1:6" ht="12">
      <c r="A44" s="202" t="s">
        <v>512</v>
      </c>
      <c r="B44" s="213" t="s">
        <v>513</v>
      </c>
      <c r="C44" s="557">
        <f>C42+D42+C43</f>
        <v>13065.430000000015</v>
      </c>
      <c r="D44" s="254"/>
      <c r="E44" s="557">
        <f>E42+F42+E43</f>
        <v>0</v>
      </c>
      <c r="F44" s="557"/>
    </row>
    <row r="45" spans="1:6" ht="12">
      <c r="A45" s="206" t="s">
        <v>514</v>
      </c>
      <c r="B45" s="213" t="s">
        <v>515</v>
      </c>
      <c r="C45" s="258"/>
      <c r="D45" s="258"/>
      <c r="E45" s="258"/>
      <c r="F45" s="258"/>
    </row>
    <row r="46" spans="1:6" ht="12">
      <c r="A46" s="206" t="s">
        <v>516</v>
      </c>
      <c r="B46" s="213" t="s">
        <v>517</v>
      </c>
      <c r="C46" s="258"/>
      <c r="D46" s="258"/>
      <c r="E46" s="258"/>
      <c r="F46" s="258"/>
    </row>
    <row r="47" spans="1:6" ht="12">
      <c r="A47" s="189"/>
      <c r="B47" s="218"/>
      <c r="C47" s="259">
        <f>'БАЛАНС лв.'!D104-'ПП лв.'!C44</f>
        <v>-1.4551915228366852E-11</v>
      </c>
      <c r="D47" s="259"/>
      <c r="E47" s="559"/>
      <c r="F47" s="559"/>
    </row>
    <row r="48" spans="1:8" s="14" customFormat="1" ht="10.5" customHeight="1">
      <c r="A48" s="27" t="s">
        <v>884</v>
      </c>
      <c r="C48" s="13"/>
      <c r="D48" s="36" t="s">
        <v>881</v>
      </c>
      <c r="E48" s="43"/>
      <c r="F48" s="27"/>
      <c r="G48" s="12"/>
      <c r="H48" s="239"/>
    </row>
    <row r="49" spans="5:8" s="14" customFormat="1" ht="10.5" customHeight="1">
      <c r="E49" s="44"/>
      <c r="H49" s="44"/>
    </row>
    <row r="50" spans="4:8" s="14" customFormat="1" ht="10.5">
      <c r="D50" s="36" t="s">
        <v>889</v>
      </c>
      <c r="E50" s="44"/>
      <c r="H50" s="44"/>
    </row>
    <row r="51" spans="1:6" ht="12">
      <c r="A51" s="222"/>
      <c r="B51" s="220"/>
      <c r="C51" s="260"/>
      <c r="D51" s="536"/>
      <c r="E51" s="560"/>
      <c r="F51" s="560"/>
    </row>
    <row r="52" spans="1:6" ht="12">
      <c r="A52" s="222"/>
      <c r="B52" s="222"/>
      <c r="C52" s="260"/>
      <c r="D52" s="260"/>
      <c r="E52" s="560"/>
      <c r="F52" s="560"/>
    </row>
  </sheetData>
  <sheetProtection/>
  <mergeCells count="1">
    <mergeCell ref="A1:D1"/>
  </mergeCells>
  <dataValidations count="2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1:F30 C33:F34 C37:F40 C9:F18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F46 C43:F43">
      <formula1>0</formula1>
      <formula2>9999999999999990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="115" zoomScaleNormal="115" zoomScalePageLayoutView="0" workbookViewId="0" topLeftCell="A25">
      <selection activeCell="D48" sqref="D48"/>
    </sheetView>
  </sheetViews>
  <sheetFormatPr defaultColWidth="11.57421875" defaultRowHeight="12.75"/>
  <cols>
    <col min="1" max="1" width="24.57421875" style="1" customWidth="1"/>
    <col min="2" max="2" width="6.421875" style="1" bestFit="1" customWidth="1"/>
    <col min="3" max="4" width="13.140625" style="270" customWidth="1"/>
    <col min="5" max="5" width="20.7109375" style="1" customWidth="1"/>
    <col min="6" max="6" width="6.7109375" style="1" customWidth="1"/>
    <col min="7" max="8" width="13.421875" style="270" customWidth="1"/>
    <col min="9" max="16384" width="11.57421875" style="1" customWidth="1"/>
  </cols>
  <sheetData>
    <row r="1" spans="1:8" ht="10.5" customHeight="1">
      <c r="A1" s="648" t="s">
        <v>265</v>
      </c>
      <c r="B1" s="648"/>
      <c r="C1" s="648"/>
      <c r="D1" s="648"/>
      <c r="E1" s="648"/>
      <c r="F1" s="648"/>
      <c r="G1" s="271"/>
      <c r="H1" s="271"/>
    </row>
    <row r="2" spans="1:8" ht="10.5" customHeight="1">
      <c r="A2" s="16" t="s">
        <v>878</v>
      </c>
      <c r="B2" s="2"/>
      <c r="C2" s="261"/>
      <c r="D2" s="261"/>
      <c r="E2" s="649" t="s">
        <v>375</v>
      </c>
      <c r="F2" s="650"/>
      <c r="G2" s="650"/>
      <c r="H2" s="278">
        <v>175323352</v>
      </c>
    </row>
    <row r="3" spans="1:8" ht="11.25">
      <c r="A3" s="2" t="s">
        <v>266</v>
      </c>
      <c r="B3" s="2"/>
      <c r="C3" s="262"/>
      <c r="D3" s="262"/>
      <c r="E3" s="3"/>
      <c r="F3" s="4"/>
      <c r="G3" s="272"/>
      <c r="H3" s="272"/>
    </row>
    <row r="4" spans="1:8" ht="12" thickBot="1">
      <c r="A4" s="16" t="s">
        <v>883</v>
      </c>
      <c r="B4" s="5"/>
      <c r="C4" s="263"/>
      <c r="D4" s="263"/>
      <c r="E4" s="3"/>
      <c r="F4" s="4"/>
      <c r="G4" s="271"/>
      <c r="H4" s="271"/>
    </row>
    <row r="5" spans="1:8" ht="21.75" thickBot="1">
      <c r="A5" s="122" t="s">
        <v>267</v>
      </c>
      <c r="B5" s="123" t="s">
        <v>4</v>
      </c>
      <c r="C5" s="264" t="s">
        <v>5</v>
      </c>
      <c r="D5" s="264" t="s">
        <v>529</v>
      </c>
      <c r="E5" s="123" t="s">
        <v>268</v>
      </c>
      <c r="F5" s="123" t="s">
        <v>4</v>
      </c>
      <c r="G5" s="273" t="s">
        <v>5</v>
      </c>
      <c r="H5" s="273" t="s">
        <v>529</v>
      </c>
    </row>
    <row r="6" spans="1:8" ht="11.25">
      <c r="A6" s="120" t="s">
        <v>8</v>
      </c>
      <c r="B6" s="121" t="s">
        <v>9</v>
      </c>
      <c r="C6" s="265">
        <v>1</v>
      </c>
      <c r="D6" s="265">
        <v>2</v>
      </c>
      <c r="E6" s="121" t="s">
        <v>8</v>
      </c>
      <c r="F6" s="121" t="s">
        <v>9</v>
      </c>
      <c r="G6" s="274">
        <v>1</v>
      </c>
      <c r="H6" s="274">
        <v>2</v>
      </c>
    </row>
    <row r="7" spans="1:8" ht="11.25">
      <c r="A7" s="108" t="s">
        <v>269</v>
      </c>
      <c r="B7" s="88"/>
      <c r="C7" s="266"/>
      <c r="D7" s="266"/>
      <c r="E7" s="88" t="s">
        <v>270</v>
      </c>
      <c r="F7" s="89"/>
      <c r="G7" s="275"/>
      <c r="H7" s="275"/>
    </row>
    <row r="8" spans="1:8" ht="22.5">
      <c r="A8" s="109" t="s">
        <v>271</v>
      </c>
      <c r="B8" s="90"/>
      <c r="C8" s="267"/>
      <c r="D8" s="267"/>
      <c r="E8" s="90" t="s">
        <v>272</v>
      </c>
      <c r="F8" s="89"/>
      <c r="G8" s="275"/>
      <c r="H8" s="275"/>
    </row>
    <row r="9" spans="1:8" ht="11.25">
      <c r="A9" s="110" t="s">
        <v>273</v>
      </c>
      <c r="B9" s="92" t="s">
        <v>274</v>
      </c>
      <c r="C9" s="268"/>
      <c r="D9" s="268"/>
      <c r="E9" s="91" t="s">
        <v>275</v>
      </c>
      <c r="F9" s="93" t="s">
        <v>276</v>
      </c>
      <c r="G9" s="276"/>
      <c r="H9" s="276"/>
    </row>
    <row r="10" spans="1:8" ht="11.25">
      <c r="A10" s="110" t="s">
        <v>277</v>
      </c>
      <c r="B10" s="92" t="s">
        <v>278</v>
      </c>
      <c r="C10" s="617">
        <v>37</v>
      </c>
      <c r="D10" s="268"/>
      <c r="E10" s="91" t="s">
        <v>279</v>
      </c>
      <c r="F10" s="93" t="s">
        <v>280</v>
      </c>
      <c r="G10" s="276"/>
      <c r="H10" s="276"/>
    </row>
    <row r="11" spans="1:8" ht="11.25">
      <c r="A11" s="110" t="s">
        <v>281</v>
      </c>
      <c r="B11" s="92" t="s">
        <v>282</v>
      </c>
      <c r="C11" s="617"/>
      <c r="D11" s="268"/>
      <c r="E11" s="91" t="s">
        <v>283</v>
      </c>
      <c r="F11" s="93" t="s">
        <v>284</v>
      </c>
      <c r="G11" s="276"/>
      <c r="H11" s="276"/>
    </row>
    <row r="12" spans="1:8" ht="11.25">
      <c r="A12" s="110" t="s">
        <v>285</v>
      </c>
      <c r="B12" s="92" t="s">
        <v>286</v>
      </c>
      <c r="C12" s="617">
        <v>21</v>
      </c>
      <c r="D12" s="268"/>
      <c r="E12" s="91" t="s">
        <v>70</v>
      </c>
      <c r="F12" s="93" t="s">
        <v>287</v>
      </c>
      <c r="G12" s="618">
        <v>10</v>
      </c>
      <c r="H12" s="618"/>
    </row>
    <row r="13" spans="1:8" ht="22.5">
      <c r="A13" s="110" t="s">
        <v>288</v>
      </c>
      <c r="B13" s="92" t="s">
        <v>289</v>
      </c>
      <c r="C13" s="617">
        <v>6</v>
      </c>
      <c r="D13" s="268"/>
      <c r="E13" s="91" t="s">
        <v>859</v>
      </c>
      <c r="F13" s="93"/>
      <c r="G13" s="618"/>
      <c r="H13" s="618"/>
    </row>
    <row r="14" spans="1:8" ht="33.75">
      <c r="A14" s="110" t="s">
        <v>291</v>
      </c>
      <c r="B14" s="92" t="s">
        <v>292</v>
      </c>
      <c r="C14" s="643"/>
      <c r="D14" s="268"/>
      <c r="E14" s="94" t="s">
        <v>45</v>
      </c>
      <c r="F14" s="95" t="s">
        <v>290</v>
      </c>
      <c r="G14" s="634">
        <f>SUM(G9:G12)</f>
        <v>10</v>
      </c>
      <c r="H14" s="634">
        <f>SUM(H9:H12)</f>
        <v>0</v>
      </c>
    </row>
    <row r="15" spans="1:8" ht="33.75">
      <c r="A15" s="110" t="s">
        <v>293</v>
      </c>
      <c r="B15" s="92" t="s">
        <v>294</v>
      </c>
      <c r="C15" s="617"/>
      <c r="D15" s="268"/>
      <c r="E15" s="90" t="s">
        <v>295</v>
      </c>
      <c r="F15" s="97" t="s">
        <v>296</v>
      </c>
      <c r="G15" s="276"/>
      <c r="H15" s="276"/>
    </row>
    <row r="16" spans="1:8" ht="11.25">
      <c r="A16" s="110" t="s">
        <v>297</v>
      </c>
      <c r="B16" s="92" t="s">
        <v>298</v>
      </c>
      <c r="C16" s="617">
        <v>24</v>
      </c>
      <c r="D16" s="268"/>
      <c r="E16" s="91" t="s">
        <v>299</v>
      </c>
      <c r="F16" s="96" t="s">
        <v>300</v>
      </c>
      <c r="G16" s="276"/>
      <c r="H16" s="276"/>
    </row>
    <row r="17" spans="1:8" ht="14.25" customHeight="1">
      <c r="A17" s="111" t="s">
        <v>521</v>
      </c>
      <c r="B17" s="92" t="s">
        <v>301</v>
      </c>
      <c r="C17" s="617"/>
      <c r="D17" s="268"/>
      <c r="E17" s="90"/>
      <c r="F17" s="89"/>
      <c r="G17" s="275"/>
      <c r="H17" s="275"/>
    </row>
    <row r="18" spans="1:8" ht="11.25">
      <c r="A18" s="111" t="s">
        <v>302</v>
      </c>
      <c r="B18" s="92" t="s">
        <v>303</v>
      </c>
      <c r="C18" s="268"/>
      <c r="D18" s="268"/>
      <c r="E18" s="90" t="s">
        <v>304</v>
      </c>
      <c r="F18" s="89"/>
      <c r="G18" s="629"/>
      <c r="H18" s="629"/>
    </row>
    <row r="19" spans="1:8" ht="11.25">
      <c r="A19" s="112" t="s">
        <v>45</v>
      </c>
      <c r="B19" s="98" t="s">
        <v>305</v>
      </c>
      <c r="C19" s="635">
        <f>SUM(C9:C15)+C16</f>
        <v>88</v>
      </c>
      <c r="D19" s="635">
        <f>SUM(D9:D15)+D16</f>
        <v>0</v>
      </c>
      <c r="E19" s="99" t="s">
        <v>306</v>
      </c>
      <c r="F19" s="96" t="s">
        <v>307</v>
      </c>
      <c r="G19" s="618">
        <v>85</v>
      </c>
      <c r="H19" s="276"/>
    </row>
    <row r="20" spans="1:8" ht="11.25">
      <c r="A20" s="109"/>
      <c r="B20" s="92"/>
      <c r="C20" s="269"/>
      <c r="D20" s="269"/>
      <c r="E20" s="100" t="s">
        <v>863</v>
      </c>
      <c r="F20" s="96" t="s">
        <v>308</v>
      </c>
      <c r="G20" s="618"/>
      <c r="H20" s="618"/>
    </row>
    <row r="21" spans="1:8" ht="33.75">
      <c r="A21" s="109" t="s">
        <v>309</v>
      </c>
      <c r="B21" s="101"/>
      <c r="C21" s="628"/>
      <c r="D21" s="628"/>
      <c r="E21" s="91" t="s">
        <v>310</v>
      </c>
      <c r="F21" s="96" t="s">
        <v>311</v>
      </c>
      <c r="G21" s="618">
        <f>G22+G23</f>
        <v>0</v>
      </c>
      <c r="H21" s="618">
        <f>H22+H23</f>
        <v>0</v>
      </c>
    </row>
    <row r="22" spans="1:8" ht="22.5" customHeight="1">
      <c r="A22" s="113" t="s">
        <v>312</v>
      </c>
      <c r="B22" s="101" t="s">
        <v>313</v>
      </c>
      <c r="C22" s="617"/>
      <c r="D22" s="268"/>
      <c r="E22" s="91" t="s">
        <v>857</v>
      </c>
      <c r="F22" s="96" t="s">
        <v>315</v>
      </c>
      <c r="G22" s="276"/>
      <c r="H22" s="276"/>
    </row>
    <row r="23" spans="1:8" ht="33.75">
      <c r="A23" s="110" t="s">
        <v>316</v>
      </c>
      <c r="B23" s="101" t="s">
        <v>317</v>
      </c>
      <c r="C23" s="617">
        <f>C24+C25</f>
        <v>0</v>
      </c>
      <c r="D23" s="617">
        <f>D24+D25</f>
        <v>0</v>
      </c>
      <c r="E23" s="633" t="s">
        <v>861</v>
      </c>
      <c r="F23" s="96" t="s">
        <v>319</v>
      </c>
      <c r="G23" s="276"/>
      <c r="H23" s="276"/>
    </row>
    <row r="24" spans="1:8" ht="33.75">
      <c r="A24" s="540" t="s">
        <v>857</v>
      </c>
      <c r="B24" s="101"/>
      <c r="C24" s="617"/>
      <c r="D24" s="268"/>
      <c r="E24" s="91" t="s">
        <v>314</v>
      </c>
      <c r="F24" s="96" t="s">
        <v>315</v>
      </c>
      <c r="G24" s="276"/>
      <c r="H24" s="276"/>
    </row>
    <row r="25" spans="1:8" ht="11.25">
      <c r="A25" s="542" t="s">
        <v>858</v>
      </c>
      <c r="B25" s="101"/>
      <c r="C25" s="617"/>
      <c r="D25" s="268"/>
      <c r="E25" s="91" t="s">
        <v>318</v>
      </c>
      <c r="F25" s="96" t="s">
        <v>319</v>
      </c>
      <c r="G25" s="276"/>
      <c r="H25" s="276"/>
    </row>
    <row r="26" spans="1:8" ht="22.5">
      <c r="A26" s="110" t="s">
        <v>320</v>
      </c>
      <c r="B26" s="101" t="s">
        <v>321</v>
      </c>
      <c r="C26" s="617"/>
      <c r="D26" s="268"/>
      <c r="E26" s="94" t="s">
        <v>95</v>
      </c>
      <c r="F26" s="97" t="s">
        <v>322</v>
      </c>
      <c r="G26" s="634">
        <f>SUM(G19:G25)-SUM(G22:G23)</f>
        <v>85</v>
      </c>
      <c r="H26" s="634">
        <f>SUM(H19:H25)-SUM(H22:H23)</f>
        <v>0</v>
      </c>
    </row>
    <row r="27" spans="1:8" ht="11.25">
      <c r="A27" s="110" t="s">
        <v>70</v>
      </c>
      <c r="B27" s="101" t="s">
        <v>323</v>
      </c>
      <c r="C27" s="617">
        <v>1</v>
      </c>
      <c r="D27" s="268"/>
      <c r="E27" s="100"/>
      <c r="F27" s="89"/>
      <c r="G27" s="275"/>
      <c r="H27" s="275"/>
    </row>
    <row r="28" spans="1:8" ht="11.25">
      <c r="A28" s="112" t="s">
        <v>68</v>
      </c>
      <c r="B28" s="102" t="s">
        <v>324</v>
      </c>
      <c r="C28" s="635">
        <f>SUM(C22:C27)-SUM(C24:C25)</f>
        <v>1</v>
      </c>
      <c r="D28" s="635">
        <f>SUM(D22:D27)-SUM(D24:D25)</f>
        <v>0</v>
      </c>
      <c r="E28" s="91"/>
      <c r="F28" s="89"/>
      <c r="G28" s="275"/>
      <c r="H28" s="275"/>
    </row>
    <row r="29" spans="1:8" ht="11.25">
      <c r="A29" s="112"/>
      <c r="B29" s="102"/>
      <c r="C29" s="269"/>
      <c r="D29" s="269"/>
      <c r="E29" s="91"/>
      <c r="F29" s="89"/>
      <c r="G29" s="275"/>
      <c r="H29" s="275"/>
    </row>
    <row r="30" spans="1:8" ht="21">
      <c r="A30" s="108" t="s">
        <v>325</v>
      </c>
      <c r="B30" s="87" t="s">
        <v>326</v>
      </c>
      <c r="C30" s="636">
        <f>C28+C19</f>
        <v>89</v>
      </c>
      <c r="D30" s="636">
        <f>D28+D19</f>
        <v>0</v>
      </c>
      <c r="E30" s="88" t="s">
        <v>327</v>
      </c>
      <c r="F30" s="97" t="s">
        <v>328</v>
      </c>
      <c r="G30" s="637">
        <f>G14+G15+G26</f>
        <v>95</v>
      </c>
      <c r="H30" s="637">
        <f>H14+H15+H26</f>
        <v>0</v>
      </c>
    </row>
    <row r="31" spans="1:8" ht="11.25">
      <c r="A31" s="108"/>
      <c r="B31" s="87"/>
      <c r="C31" s="269"/>
      <c r="D31" s="269"/>
      <c r="E31" s="88"/>
      <c r="F31" s="96"/>
      <c r="G31" s="275"/>
      <c r="H31" s="275"/>
    </row>
    <row r="32" spans="1:8" ht="12">
      <c r="A32" s="108" t="s">
        <v>329</v>
      </c>
      <c r="B32" s="87" t="s">
        <v>330</v>
      </c>
      <c r="C32" s="637">
        <f>IF((G30-C30)&gt;0,G30-C30,0)</f>
        <v>6</v>
      </c>
      <c r="D32" s="637">
        <f>IF((H30-D30)&gt;0,H30-D30,0)</f>
        <v>0</v>
      </c>
      <c r="E32" s="88" t="s">
        <v>331</v>
      </c>
      <c r="F32" s="97" t="s">
        <v>332</v>
      </c>
      <c r="G32" s="637">
        <f>IF((C30-G30)&gt;0,C30-G30,0)</f>
        <v>0</v>
      </c>
      <c r="H32" s="637">
        <f>IF((D30-H30)&gt;0,D30-H30,0)</f>
        <v>0</v>
      </c>
    </row>
    <row r="33" spans="1:8" ht="33.75">
      <c r="A33" s="114" t="s">
        <v>333</v>
      </c>
      <c r="B33" s="102" t="s">
        <v>334</v>
      </c>
      <c r="C33" s="276"/>
      <c r="D33" s="276"/>
      <c r="E33" s="90" t="s">
        <v>335</v>
      </c>
      <c r="F33" s="96" t="s">
        <v>336</v>
      </c>
      <c r="G33" s="276"/>
      <c r="H33" s="276"/>
    </row>
    <row r="34" spans="1:8" ht="11.25">
      <c r="A34" s="109" t="s">
        <v>337</v>
      </c>
      <c r="B34" s="103" t="s">
        <v>338</v>
      </c>
      <c r="C34" s="276"/>
      <c r="D34" s="276"/>
      <c r="E34" s="90" t="s">
        <v>339</v>
      </c>
      <c r="F34" s="96" t="s">
        <v>340</v>
      </c>
      <c r="G34" s="276"/>
      <c r="H34" s="276"/>
    </row>
    <row r="35" spans="1:8" ht="21">
      <c r="A35" s="115" t="s">
        <v>341</v>
      </c>
      <c r="B35" s="102" t="s">
        <v>342</v>
      </c>
      <c r="C35" s="637">
        <f>C30+C33+C34</f>
        <v>89</v>
      </c>
      <c r="D35" s="637">
        <f>D30+D33+D34</f>
        <v>0</v>
      </c>
      <c r="E35" s="88" t="s">
        <v>343</v>
      </c>
      <c r="F35" s="97" t="s">
        <v>344</v>
      </c>
      <c r="G35" s="637">
        <f>G34+G33+G30</f>
        <v>95</v>
      </c>
      <c r="H35" s="637">
        <f>H34+H33+H30</f>
        <v>0</v>
      </c>
    </row>
    <row r="36" spans="1:8" ht="21">
      <c r="A36" s="115" t="s">
        <v>345</v>
      </c>
      <c r="B36" s="87" t="s">
        <v>346</v>
      </c>
      <c r="C36" s="637">
        <f>IF((G35-C35)&gt;0,G35-C35,0)</f>
        <v>6</v>
      </c>
      <c r="D36" s="637">
        <f>IF((H35-D35)&gt;0,H35-D35,0)</f>
        <v>0</v>
      </c>
      <c r="E36" s="104" t="s">
        <v>347</v>
      </c>
      <c r="F36" s="97" t="s">
        <v>348</v>
      </c>
      <c r="G36" s="637">
        <f>IF((C35-G35)&gt;0,C35-G35,0)</f>
        <v>0</v>
      </c>
      <c r="H36" s="637">
        <f>IF((D35-H35)&gt;0,D35-H35,0)</f>
        <v>0</v>
      </c>
    </row>
    <row r="37" spans="1:8" ht="11.25">
      <c r="A37" s="109" t="s">
        <v>349</v>
      </c>
      <c r="B37" s="102" t="s">
        <v>350</v>
      </c>
      <c r="C37" s="275">
        <f>C38+C39+C40</f>
        <v>0</v>
      </c>
      <c r="D37" s="275">
        <f>D38+D39+D40</f>
        <v>0</v>
      </c>
      <c r="E37" s="88"/>
      <c r="F37" s="89"/>
      <c r="G37" s="275"/>
      <c r="H37" s="275"/>
    </row>
    <row r="38" spans="1:8" ht="33.75">
      <c r="A38" s="110" t="s">
        <v>351</v>
      </c>
      <c r="B38" s="101" t="s">
        <v>352</v>
      </c>
      <c r="C38" s="275"/>
      <c r="D38" s="275"/>
      <c r="E38" s="88"/>
      <c r="F38" s="89"/>
      <c r="G38" s="275"/>
      <c r="H38" s="275"/>
    </row>
    <row r="39" spans="1:8" ht="33.75">
      <c r="A39" s="110" t="s">
        <v>353</v>
      </c>
      <c r="B39" s="105" t="s">
        <v>354</v>
      </c>
      <c r="C39" s="629"/>
      <c r="D39" s="275"/>
      <c r="E39" s="88"/>
      <c r="F39" s="96"/>
      <c r="G39" s="275"/>
      <c r="H39" s="275"/>
    </row>
    <row r="40" spans="1:8" ht="11.25">
      <c r="A40" s="110" t="s">
        <v>355</v>
      </c>
      <c r="B40" s="105" t="s">
        <v>356</v>
      </c>
      <c r="C40" s="275"/>
      <c r="D40" s="275"/>
      <c r="E40" s="88"/>
      <c r="F40" s="96"/>
      <c r="G40" s="275"/>
      <c r="H40" s="275"/>
    </row>
    <row r="41" spans="1:8" ht="21">
      <c r="A41" s="108" t="s">
        <v>357</v>
      </c>
      <c r="B41" s="106" t="s">
        <v>358</v>
      </c>
      <c r="C41" s="638">
        <f>IF(C36&gt;0,IF(C37&lt;0,C36-C37,IF(C36-C37&gt;=0,C36-C37,0)),0)</f>
        <v>6</v>
      </c>
      <c r="D41" s="638">
        <f>IF(D36&gt;0,IF(D37&lt;0,D36,IF(D36-D37&gt;=0,D36-D37,0)),0)</f>
        <v>0</v>
      </c>
      <c r="E41" s="88" t="s">
        <v>359</v>
      </c>
      <c r="F41" s="107" t="s">
        <v>360</v>
      </c>
      <c r="G41" s="638">
        <f>IF(G36&gt;0,IF(C37&gt;=0,G36+C37,G36),IF(C36-C37&lt;0,C37-C36,0))</f>
        <v>0</v>
      </c>
      <c r="H41" s="638">
        <f>IF(H36&gt;0,IF(D37&gt;=0,H36+D37,H36),IF(D36-D37&lt;0,D37-D36,0))</f>
        <v>0</v>
      </c>
    </row>
    <row r="42" spans="1:8" ht="21.75">
      <c r="A42" s="108" t="s">
        <v>361</v>
      </c>
      <c r="B42" s="87" t="s">
        <v>362</v>
      </c>
      <c r="C42" s="276"/>
      <c r="D42" s="276"/>
      <c r="E42" s="88" t="s">
        <v>361</v>
      </c>
      <c r="F42" s="107" t="s">
        <v>363</v>
      </c>
      <c r="G42" s="276"/>
      <c r="H42" s="276"/>
    </row>
    <row r="43" spans="1:8" ht="21.75">
      <c r="A43" s="108" t="s">
        <v>364</v>
      </c>
      <c r="B43" s="87" t="s">
        <v>365</v>
      </c>
      <c r="C43" s="638">
        <f>IF(C41-C42&gt;0,C41-C42,0)</f>
        <v>6</v>
      </c>
      <c r="D43" s="638">
        <f>IF(D41-D42&gt;0,D41-D42,0)</f>
        <v>0</v>
      </c>
      <c r="E43" s="88" t="s">
        <v>366</v>
      </c>
      <c r="F43" s="107" t="s">
        <v>367</v>
      </c>
      <c r="G43" s="638">
        <f>G41-G42</f>
        <v>0</v>
      </c>
      <c r="H43" s="638">
        <f>H41-H42</f>
        <v>0</v>
      </c>
    </row>
    <row r="44" spans="1:8" ht="13.5" thickBot="1">
      <c r="A44" s="116" t="s">
        <v>368</v>
      </c>
      <c r="B44" s="117" t="s">
        <v>369</v>
      </c>
      <c r="C44" s="277">
        <f>C35+C37+C41</f>
        <v>95</v>
      </c>
      <c r="D44" s="277">
        <f>D35+D37+D41</f>
        <v>0</v>
      </c>
      <c r="E44" s="118" t="s">
        <v>370</v>
      </c>
      <c r="F44" s="119" t="s">
        <v>371</v>
      </c>
      <c r="G44" s="277">
        <f>G41+G35</f>
        <v>95</v>
      </c>
      <c r="H44" s="277">
        <f>H41+H35</f>
        <v>0</v>
      </c>
    </row>
    <row r="45" spans="1:8" ht="11.25">
      <c r="A45" s="6"/>
      <c r="B45" s="7"/>
      <c r="C45" s="263"/>
      <c r="D45" s="263"/>
      <c r="E45" s="8"/>
      <c r="F45" s="9"/>
      <c r="G45" s="271"/>
      <c r="H45" s="271"/>
    </row>
    <row r="46" spans="1:9" s="14" customFormat="1" ht="10.5" customHeight="1">
      <c r="A46" s="27" t="s">
        <v>887</v>
      </c>
      <c r="C46" s="13"/>
      <c r="D46" s="36" t="s">
        <v>881</v>
      </c>
      <c r="E46" s="43"/>
      <c r="F46" s="27"/>
      <c r="G46" s="12"/>
      <c r="H46" s="239"/>
      <c r="I46" s="239"/>
    </row>
    <row r="47" spans="5:9" s="14" customFormat="1" ht="10.5" customHeight="1">
      <c r="E47" s="44"/>
      <c r="H47" s="44"/>
      <c r="I47" s="44"/>
    </row>
    <row r="48" spans="4:9" s="14" customFormat="1" ht="10.5">
      <c r="D48" s="36" t="s">
        <v>889</v>
      </c>
      <c r="E48" s="44"/>
      <c r="H48" s="44"/>
      <c r="I48" s="44"/>
    </row>
  </sheetData>
  <sheetProtection/>
  <mergeCells count="2">
    <mergeCell ref="A1:F1"/>
    <mergeCell ref="E2:G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2:H42 G15:H16 C33:D34 C38:D38 G33:H34 C40:D40 C42:D42 G9:H12 C9:D14 G19:H25 C17:D18 C22:D2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 C15:D16">
      <formula1>-999999999999999</formula1>
      <formula2>999999999</formula2>
    </dataValidation>
  </dataValidations>
  <printOptions/>
  <pageMargins left="0.7" right="0.7" top="0.35" bottom="0.53" header="0.3" footer="0.3"/>
  <pageSetup fitToHeight="0" fitToWidth="1" horizontalDpi="600" verticalDpi="600"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="115" zoomScaleNormal="115" zoomScalePageLayoutView="0" workbookViewId="0" topLeftCell="A34">
      <selection activeCell="C44" sqref="C44"/>
    </sheetView>
  </sheetViews>
  <sheetFormatPr defaultColWidth="8.421875" defaultRowHeight="12.75"/>
  <cols>
    <col min="1" max="1" width="57.421875" style="190" customWidth="1"/>
    <col min="2" max="2" width="9.00390625" style="190" customWidth="1"/>
    <col min="3" max="3" width="12.140625" style="195" customWidth="1"/>
    <col min="4" max="4" width="13.7109375" style="195" customWidth="1"/>
    <col min="5" max="5" width="18.421875" style="190" customWidth="1"/>
    <col min="6" max="6" width="16.57421875" style="190" customWidth="1"/>
    <col min="7" max="16384" width="8.421875" style="190" customWidth="1"/>
  </cols>
  <sheetData>
    <row r="1" spans="1:6" ht="12">
      <c r="A1" s="187"/>
      <c r="B1" s="187"/>
      <c r="C1" s="188"/>
      <c r="D1" s="188"/>
      <c r="E1" s="189"/>
      <c r="F1" s="189"/>
    </row>
    <row r="2" spans="1:6" ht="12" customHeight="1">
      <c r="A2" s="651" t="s">
        <v>439</v>
      </c>
      <c r="B2" s="651"/>
      <c r="C2" s="651"/>
      <c r="D2" s="651"/>
      <c r="E2" s="189"/>
      <c r="F2" s="189"/>
    </row>
    <row r="3" spans="1:6" ht="12">
      <c r="A3" s="191"/>
      <c r="B3" s="191"/>
      <c r="C3" s="192"/>
      <c r="D3" s="192"/>
      <c r="E3" s="189"/>
      <c r="F3" s="189"/>
    </row>
    <row r="4" spans="1:6" ht="15">
      <c r="A4" s="16" t="s">
        <v>878</v>
      </c>
      <c r="B4" s="194" t="s">
        <v>375</v>
      </c>
      <c r="D4" s="278">
        <v>175323352</v>
      </c>
      <c r="E4" s="189"/>
      <c r="F4" s="189"/>
    </row>
    <row r="5" spans="1:6" ht="15">
      <c r="A5" s="193" t="s">
        <v>440</v>
      </c>
      <c r="B5" s="193"/>
      <c r="C5" s="196" t="s">
        <v>441</v>
      </c>
      <c r="D5" s="196"/>
      <c r="E5" s="189"/>
      <c r="F5" s="189"/>
    </row>
    <row r="6" spans="1:6" ht="12">
      <c r="A6" s="16" t="s">
        <v>883</v>
      </c>
      <c r="B6" s="193"/>
      <c r="C6" s="197"/>
      <c r="D6" s="198" t="s">
        <v>442</v>
      </c>
      <c r="E6" s="189"/>
      <c r="F6" s="189"/>
    </row>
    <row r="7" spans="1:6" ht="24">
      <c r="A7" s="199" t="s">
        <v>443</v>
      </c>
      <c r="B7" s="199" t="s">
        <v>4</v>
      </c>
      <c r="C7" s="200" t="s">
        <v>524</v>
      </c>
      <c r="D7" s="201" t="s">
        <v>525</v>
      </c>
      <c r="E7" s="200" t="s">
        <v>523</v>
      </c>
      <c r="F7" s="201" t="s">
        <v>526</v>
      </c>
    </row>
    <row r="8" spans="1:6" ht="12">
      <c r="A8" s="199" t="s">
        <v>8</v>
      </c>
      <c r="B8" s="199" t="s">
        <v>9</v>
      </c>
      <c r="C8" s="200">
        <v>1</v>
      </c>
      <c r="D8" s="201">
        <v>2</v>
      </c>
      <c r="E8" s="200">
        <v>1</v>
      </c>
      <c r="F8" s="201">
        <v>2</v>
      </c>
    </row>
    <row r="9" spans="1:6" ht="12">
      <c r="A9" s="202" t="s">
        <v>444</v>
      </c>
      <c r="B9" s="203"/>
      <c r="C9" s="204"/>
      <c r="D9" s="205"/>
      <c r="E9" s="204"/>
      <c r="F9" s="205"/>
    </row>
    <row r="10" spans="1:6" ht="12">
      <c r="A10" s="206" t="s">
        <v>445</v>
      </c>
      <c r="B10" s="207" t="s">
        <v>446</v>
      </c>
      <c r="C10" s="208">
        <v>93</v>
      </c>
      <c r="D10" s="208"/>
      <c r="E10" s="539"/>
      <c r="F10" s="208"/>
    </row>
    <row r="11" spans="1:9" ht="12">
      <c r="A11" s="206" t="s">
        <v>447</v>
      </c>
      <c r="B11" s="207" t="s">
        <v>448</v>
      </c>
      <c r="C11" s="208"/>
      <c r="D11" s="208">
        <v>-135</v>
      </c>
      <c r="E11" s="539"/>
      <c r="F11" s="208"/>
      <c r="G11" s="209"/>
      <c r="H11" s="209"/>
      <c r="I11" s="209"/>
    </row>
    <row r="12" spans="1:9" ht="24">
      <c r="A12" s="206" t="s">
        <v>449</v>
      </c>
      <c r="B12" s="207" t="s">
        <v>450</v>
      </c>
      <c r="C12" s="208"/>
      <c r="D12" s="208"/>
      <c r="E12" s="539"/>
      <c r="F12" s="208"/>
      <c r="G12" s="209"/>
      <c r="H12" s="209"/>
      <c r="I12" s="209"/>
    </row>
    <row r="13" spans="1:9" ht="12" customHeight="1">
      <c r="A13" s="206" t="s">
        <v>451</v>
      </c>
      <c r="B13" s="207" t="s">
        <v>452</v>
      </c>
      <c r="C13" s="208"/>
      <c r="D13" s="208">
        <v>-21</v>
      </c>
      <c r="E13" s="539"/>
      <c r="F13" s="208"/>
      <c r="G13" s="209"/>
      <c r="H13" s="209"/>
      <c r="I13" s="209"/>
    </row>
    <row r="14" spans="1:9" ht="14.25" customHeight="1">
      <c r="A14" s="206" t="s">
        <v>453</v>
      </c>
      <c r="B14" s="207" t="s">
        <v>454</v>
      </c>
      <c r="C14" s="539"/>
      <c r="D14" s="208">
        <v>-2</v>
      </c>
      <c r="E14" s="539"/>
      <c r="F14" s="208"/>
      <c r="G14" s="209"/>
      <c r="H14" s="209"/>
      <c r="I14" s="209"/>
    </row>
    <row r="15" spans="1:9" ht="12">
      <c r="A15" s="206" t="s">
        <v>455</v>
      </c>
      <c r="B15" s="207" t="s">
        <v>456</v>
      </c>
      <c r="C15" s="208"/>
      <c r="D15" s="539"/>
      <c r="E15" s="539"/>
      <c r="F15" s="208"/>
      <c r="G15" s="209"/>
      <c r="H15" s="209"/>
      <c r="I15" s="209"/>
    </row>
    <row r="16" spans="1:9" ht="12">
      <c r="A16" s="210" t="s">
        <v>457</v>
      </c>
      <c r="B16" s="207" t="s">
        <v>458</v>
      </c>
      <c r="C16" s="208"/>
      <c r="D16" s="208"/>
      <c r="E16" s="539"/>
      <c r="F16" s="208"/>
      <c r="G16" s="209"/>
      <c r="H16" s="209"/>
      <c r="I16" s="209"/>
    </row>
    <row r="17" spans="1:9" ht="24">
      <c r="A17" s="206" t="s">
        <v>459</v>
      </c>
      <c r="B17" s="207" t="s">
        <v>460</v>
      </c>
      <c r="C17" s="208"/>
      <c r="D17" s="208"/>
      <c r="E17" s="539"/>
      <c r="F17" s="208"/>
      <c r="G17" s="209"/>
      <c r="H17" s="209"/>
      <c r="I17" s="209"/>
    </row>
    <row r="18" spans="1:9" ht="12">
      <c r="A18" s="206" t="s">
        <v>461</v>
      </c>
      <c r="B18" s="207" t="s">
        <v>462</v>
      </c>
      <c r="C18" s="208"/>
      <c r="D18" s="539"/>
      <c r="E18" s="539"/>
      <c r="F18" s="208"/>
      <c r="G18" s="209"/>
      <c r="H18" s="209"/>
      <c r="I18" s="209"/>
    </row>
    <row r="19" spans="1:9" ht="12">
      <c r="A19" s="206" t="s">
        <v>463</v>
      </c>
      <c r="B19" s="207" t="s">
        <v>464</v>
      </c>
      <c r="C19" s="208">
        <v>1</v>
      </c>
      <c r="D19" s="539"/>
      <c r="E19" s="539"/>
      <c r="F19" s="208"/>
      <c r="G19" s="209"/>
      <c r="H19" s="209"/>
      <c r="I19" s="209"/>
    </row>
    <row r="20" spans="1:9" ht="12">
      <c r="A20" s="211" t="s">
        <v>465</v>
      </c>
      <c r="B20" s="212" t="s">
        <v>466</v>
      </c>
      <c r="C20" s="204">
        <f>SUM(C10:C19)</f>
        <v>94</v>
      </c>
      <c r="D20" s="204">
        <f>SUM(D10:D19)</f>
        <v>-158</v>
      </c>
      <c r="E20" s="204">
        <f>SUM(E10:E19)</f>
        <v>0</v>
      </c>
      <c r="F20" s="204">
        <f>SUM(F10:F19)</f>
        <v>0</v>
      </c>
      <c r="G20" s="209"/>
      <c r="H20" s="209"/>
      <c r="I20" s="209"/>
    </row>
    <row r="21" spans="1:9" ht="12">
      <c r="A21" s="202" t="s">
        <v>467</v>
      </c>
      <c r="B21" s="213"/>
      <c r="C21" s="204"/>
      <c r="D21" s="204"/>
      <c r="E21" s="204"/>
      <c r="F21" s="204"/>
      <c r="G21" s="209"/>
      <c r="H21" s="209"/>
      <c r="I21" s="209"/>
    </row>
    <row r="22" spans="1:9" ht="12">
      <c r="A22" s="206" t="s">
        <v>468</v>
      </c>
      <c r="B22" s="207" t="s">
        <v>469</v>
      </c>
      <c r="C22" s="539"/>
      <c r="D22" s="539"/>
      <c r="E22" s="208"/>
      <c r="F22" s="208"/>
      <c r="G22" s="209"/>
      <c r="H22" s="209"/>
      <c r="I22" s="209"/>
    </row>
    <row r="23" spans="1:9" ht="12">
      <c r="A23" s="206" t="s">
        <v>470</v>
      </c>
      <c r="B23" s="207" t="s">
        <v>471</v>
      </c>
      <c r="C23" s="208"/>
      <c r="D23" s="208"/>
      <c r="E23" s="208"/>
      <c r="F23" s="208"/>
      <c r="G23" s="209"/>
      <c r="H23" s="209"/>
      <c r="I23" s="209"/>
    </row>
    <row r="24" spans="1:9" ht="12">
      <c r="A24" s="206" t="s">
        <v>472</v>
      </c>
      <c r="B24" s="207" t="s">
        <v>473</v>
      </c>
      <c r="C24" s="214"/>
      <c r="D24" s="208"/>
      <c r="E24" s="622"/>
      <c r="F24" s="208"/>
      <c r="G24" s="209"/>
      <c r="H24" s="209"/>
      <c r="I24" s="209"/>
    </row>
    <row r="25" spans="1:9" ht="13.5" customHeight="1">
      <c r="A25" s="206" t="s">
        <v>474</v>
      </c>
      <c r="B25" s="207" t="s">
        <v>475</v>
      </c>
      <c r="C25" s="208"/>
      <c r="D25" s="208"/>
      <c r="E25" s="214"/>
      <c r="F25" s="539"/>
      <c r="G25" s="209"/>
      <c r="H25" s="209"/>
      <c r="I25" s="209"/>
    </row>
    <row r="26" spans="1:9" ht="12">
      <c r="A26" s="206" t="s">
        <v>476</v>
      </c>
      <c r="B26" s="207" t="s">
        <v>477</v>
      </c>
      <c r="C26" s="214">
        <v>84</v>
      </c>
      <c r="D26" s="208"/>
      <c r="E26" s="214"/>
      <c r="F26" s="539"/>
      <c r="G26" s="209"/>
      <c r="H26" s="209"/>
      <c r="I26" s="209"/>
    </row>
    <row r="27" spans="1:9" ht="12">
      <c r="A27" s="206" t="s">
        <v>478</v>
      </c>
      <c r="B27" s="207" t="s">
        <v>479</v>
      </c>
      <c r="C27" s="214"/>
      <c r="D27" s="208"/>
      <c r="E27" s="622"/>
      <c r="F27" s="208"/>
      <c r="G27" s="209"/>
      <c r="H27" s="209"/>
      <c r="I27" s="209"/>
    </row>
    <row r="28" spans="1:9" ht="12">
      <c r="A28" s="206" t="s">
        <v>480</v>
      </c>
      <c r="B28" s="207" t="s">
        <v>481</v>
      </c>
      <c r="C28" s="622"/>
      <c r="D28" s="208"/>
      <c r="E28" s="214"/>
      <c r="F28" s="539"/>
      <c r="G28" s="209"/>
      <c r="H28" s="209"/>
      <c r="I28" s="209"/>
    </row>
    <row r="29" spans="1:9" ht="12">
      <c r="A29" s="206" t="s">
        <v>482</v>
      </c>
      <c r="B29" s="207" t="s">
        <v>483</v>
      </c>
      <c r="C29" s="214"/>
      <c r="D29" s="208"/>
      <c r="E29" s="214"/>
      <c r="F29" s="208"/>
      <c r="G29" s="209"/>
      <c r="H29" s="209"/>
      <c r="I29" s="209"/>
    </row>
    <row r="30" spans="1:9" ht="12">
      <c r="A30" s="206" t="s">
        <v>461</v>
      </c>
      <c r="B30" s="207" t="s">
        <v>484</v>
      </c>
      <c r="C30" s="214"/>
      <c r="D30" s="208"/>
      <c r="E30" s="214"/>
      <c r="F30" s="208"/>
      <c r="G30" s="209"/>
      <c r="H30" s="209"/>
      <c r="I30" s="209"/>
    </row>
    <row r="31" spans="1:9" ht="12">
      <c r="A31" s="206" t="s">
        <v>485</v>
      </c>
      <c r="B31" s="207" t="s">
        <v>486</v>
      </c>
      <c r="C31" s="208"/>
      <c r="D31" s="208"/>
      <c r="E31" s="208"/>
      <c r="F31" s="208"/>
      <c r="G31" s="209"/>
      <c r="H31" s="209"/>
      <c r="I31" s="209"/>
    </row>
    <row r="32" spans="1:9" ht="12">
      <c r="A32" s="211" t="s">
        <v>487</v>
      </c>
      <c r="B32" s="212" t="s">
        <v>488</v>
      </c>
      <c r="C32" s="204">
        <f>SUM(C22:C31)</f>
        <v>84</v>
      </c>
      <c r="D32" s="204">
        <f>SUM(D22:D31)</f>
        <v>0</v>
      </c>
      <c r="E32" s="204">
        <f>SUM(E22:E31)</f>
        <v>0</v>
      </c>
      <c r="F32" s="204">
        <f>SUM(F22:F31)</f>
        <v>0</v>
      </c>
      <c r="G32" s="209"/>
      <c r="H32" s="209"/>
      <c r="I32" s="209"/>
    </row>
    <row r="33" spans="1:6" ht="12">
      <c r="A33" s="202" t="s">
        <v>489</v>
      </c>
      <c r="B33" s="213"/>
      <c r="C33" s="204"/>
      <c r="D33" s="204"/>
      <c r="E33" s="204"/>
      <c r="F33" s="204"/>
    </row>
    <row r="34" spans="1:6" ht="12">
      <c r="A34" s="206" t="s">
        <v>490</v>
      </c>
      <c r="B34" s="207" t="s">
        <v>491</v>
      </c>
      <c r="C34" s="208"/>
      <c r="D34" s="208"/>
      <c r="E34" s="208"/>
      <c r="F34" s="208"/>
    </row>
    <row r="35" spans="1:6" ht="12">
      <c r="A35" s="206" t="s">
        <v>492</v>
      </c>
      <c r="B35" s="207" t="s">
        <v>493</v>
      </c>
      <c r="C35" s="214"/>
      <c r="D35" s="208"/>
      <c r="E35" s="214"/>
      <c r="F35" s="208"/>
    </row>
    <row r="36" spans="1:6" ht="12">
      <c r="A36" s="206" t="s">
        <v>494</v>
      </c>
      <c r="B36" s="207" t="s">
        <v>495</v>
      </c>
      <c r="C36" s="214"/>
      <c r="D36" s="208"/>
      <c r="E36" s="622"/>
      <c r="F36" s="208"/>
    </row>
    <row r="37" spans="1:6" ht="12">
      <c r="A37" s="206" t="s">
        <v>522</v>
      </c>
      <c r="B37" s="207" t="s">
        <v>497</v>
      </c>
      <c r="C37" s="214"/>
      <c r="D37" s="208">
        <v>-6</v>
      </c>
      <c r="E37" s="214"/>
      <c r="F37" s="539"/>
    </row>
    <row r="38" spans="1:6" ht="12">
      <c r="A38" s="206" t="s">
        <v>498</v>
      </c>
      <c r="B38" s="207" t="s">
        <v>499</v>
      </c>
      <c r="C38" s="214"/>
      <c r="D38" s="208"/>
      <c r="E38" s="214"/>
      <c r="F38" s="208"/>
    </row>
    <row r="39" spans="1:6" ht="24">
      <c r="A39" s="206" t="s">
        <v>500</v>
      </c>
      <c r="B39" s="207" t="s">
        <v>501</v>
      </c>
      <c r="C39" s="214"/>
      <c r="D39" s="208"/>
      <c r="E39" s="214"/>
      <c r="F39" s="208"/>
    </row>
    <row r="40" spans="1:6" ht="12">
      <c r="A40" s="206" t="s">
        <v>502</v>
      </c>
      <c r="B40" s="207" t="s">
        <v>503</v>
      </c>
      <c r="C40" s="214"/>
      <c r="D40" s="208"/>
      <c r="E40" s="214"/>
      <c r="F40" s="208"/>
    </row>
    <row r="41" spans="1:6" ht="12">
      <c r="A41" s="206" t="s">
        <v>504</v>
      </c>
      <c r="B41" s="207" t="s">
        <v>505</v>
      </c>
      <c r="C41" s="208"/>
      <c r="D41" s="208">
        <v>-1</v>
      </c>
      <c r="E41" s="208"/>
      <c r="F41" s="208"/>
    </row>
    <row r="42" spans="1:6" ht="12">
      <c r="A42" s="211" t="s">
        <v>506</v>
      </c>
      <c r="B42" s="212" t="s">
        <v>507</v>
      </c>
      <c r="C42" s="204">
        <f>SUM(C34:C41)</f>
        <v>0</v>
      </c>
      <c r="D42" s="204">
        <f>SUM(D34:D41)</f>
        <v>-7</v>
      </c>
      <c r="E42" s="204">
        <f>SUM(E34:E41)</f>
        <v>0</v>
      </c>
      <c r="F42" s="204">
        <f>SUM(F34:F41)</f>
        <v>0</v>
      </c>
    </row>
    <row r="43" spans="1:6" ht="12">
      <c r="A43" s="215" t="s">
        <v>508</v>
      </c>
      <c r="B43" s="212" t="s">
        <v>509</v>
      </c>
      <c r="C43" s="204">
        <f>C42+C32+C20</f>
        <v>178</v>
      </c>
      <c r="D43" s="204">
        <f>D42+D32+D20</f>
        <v>-165</v>
      </c>
      <c r="E43" s="204">
        <f>E42+E32+E20</f>
        <v>0</v>
      </c>
      <c r="F43" s="204">
        <f>F42+F32+F20</f>
        <v>0</v>
      </c>
    </row>
    <row r="44" spans="1:6" ht="12">
      <c r="A44" s="202" t="s">
        <v>510</v>
      </c>
      <c r="B44" s="213" t="s">
        <v>511</v>
      </c>
      <c r="C44" s="216"/>
      <c r="D44" s="216"/>
      <c r="E44" s="216">
        <v>0</v>
      </c>
      <c r="F44" s="216"/>
    </row>
    <row r="45" spans="1:6" ht="12">
      <c r="A45" s="202" t="s">
        <v>512</v>
      </c>
      <c r="B45" s="213" t="s">
        <v>513</v>
      </c>
      <c r="C45" s="204">
        <f>C44+C43+D43</f>
        <v>13</v>
      </c>
      <c r="D45" s="204"/>
      <c r="E45" s="204">
        <f>E44+E43+F43</f>
        <v>0</v>
      </c>
      <c r="F45" s="204"/>
    </row>
    <row r="46" spans="1:6" ht="12">
      <c r="A46" s="206" t="s">
        <v>514</v>
      </c>
      <c r="B46" s="213" t="s">
        <v>515</v>
      </c>
      <c r="C46" s="217"/>
      <c r="D46" s="217"/>
      <c r="E46" s="217"/>
      <c r="F46" s="217"/>
    </row>
    <row r="47" spans="1:6" ht="12">
      <c r="A47" s="206" t="s">
        <v>516</v>
      </c>
      <c r="B47" s="213" t="s">
        <v>517</v>
      </c>
      <c r="C47" s="217"/>
      <c r="D47" s="217"/>
      <c r="E47" s="217"/>
      <c r="F47" s="217"/>
    </row>
    <row r="48" spans="1:4" ht="12">
      <c r="A48" s="189"/>
      <c r="B48" s="218"/>
      <c r="C48" s="219"/>
      <c r="D48" s="219"/>
    </row>
    <row r="49" spans="1:9" s="14" customFormat="1" ht="10.5" customHeight="1">
      <c r="A49" s="27" t="s">
        <v>887</v>
      </c>
      <c r="C49" s="13"/>
      <c r="D49" s="36" t="s">
        <v>881</v>
      </c>
      <c r="E49" s="43"/>
      <c r="F49" s="27"/>
      <c r="G49" s="12"/>
      <c r="H49" s="239"/>
      <c r="I49" s="239"/>
    </row>
    <row r="50" spans="5:9" s="14" customFormat="1" ht="10.5" customHeight="1">
      <c r="E50" s="44"/>
      <c r="H50" s="44"/>
      <c r="I50" s="44"/>
    </row>
    <row r="51" spans="4:9" s="14" customFormat="1" ht="10.5">
      <c r="D51" s="36" t="s">
        <v>889</v>
      </c>
      <c r="E51" s="44"/>
      <c r="H51" s="44"/>
      <c r="I51" s="44"/>
    </row>
    <row r="52" spans="1:4" ht="12">
      <c r="A52" s="222"/>
      <c r="B52" s="220"/>
      <c r="C52" s="221"/>
      <c r="D52" s="537"/>
    </row>
    <row r="53" spans="1:4" ht="12">
      <c r="A53" s="222"/>
      <c r="B53" s="222"/>
      <c r="C53" s="221"/>
      <c r="D53" s="537"/>
    </row>
  </sheetData>
  <sheetProtection/>
  <mergeCells count="1">
    <mergeCell ref="A2:D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F47 C44:F44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F19 C22:F31 C34:F41">
      <formula1>-999999999999999</formula1>
      <formula2>999999999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4">
      <selection activeCell="C29" sqref="C29"/>
    </sheetView>
  </sheetViews>
  <sheetFormatPr defaultColWidth="9.28125" defaultRowHeight="12.75"/>
  <cols>
    <col min="1" max="1" width="39.8515625" style="184" customWidth="1"/>
    <col min="2" max="2" width="5.57421875" style="185" customWidth="1"/>
    <col min="3" max="11" width="7.00390625" style="124" customWidth="1"/>
    <col min="12" max="12" width="12.28125" style="124" customWidth="1"/>
    <col min="13" max="13" width="7.00390625" style="124" hidden="1" customWidth="1"/>
    <col min="14" max="14" width="11.00390625" style="124" customWidth="1"/>
    <col min="15" max="16384" width="9.28125" style="124" customWidth="1"/>
  </cols>
  <sheetData>
    <row r="1" spans="1:14" s="125" customFormat="1" ht="24" customHeight="1">
      <c r="A1" s="654" t="s">
        <v>373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124"/>
    </row>
    <row r="2" spans="1:14" s="125" customFormat="1" ht="12">
      <c r="A2" s="126"/>
      <c r="B2" s="127"/>
      <c r="C2" s="128"/>
      <c r="D2" s="128"/>
      <c r="E2" s="128"/>
      <c r="F2" s="128"/>
      <c r="G2" s="128"/>
      <c r="H2" s="128"/>
      <c r="I2" s="128"/>
      <c r="J2" s="128"/>
      <c r="K2" s="124"/>
      <c r="L2" s="124"/>
      <c r="M2" s="124"/>
      <c r="N2" s="124"/>
    </row>
    <row r="3" spans="1:14" s="125" customFormat="1" ht="15" customHeight="1">
      <c r="A3" s="129" t="s">
        <v>374</v>
      </c>
      <c r="B3" s="655" t="s">
        <v>878</v>
      </c>
      <c r="C3" s="655"/>
      <c r="D3" s="655"/>
      <c r="E3" s="655"/>
      <c r="F3" s="655"/>
      <c r="G3" s="655"/>
      <c r="H3" s="655"/>
      <c r="I3" s="655"/>
      <c r="J3" s="652">
        <v>175323352</v>
      </c>
      <c r="K3" s="652"/>
      <c r="L3" s="652"/>
      <c r="M3" s="130">
        <v>121661963</v>
      </c>
      <c r="N3" s="124"/>
    </row>
    <row r="4" spans="1:13" s="125" customFormat="1" ht="13.5" customHeight="1">
      <c r="A4" s="129" t="s">
        <v>376</v>
      </c>
      <c r="B4" s="655" t="str">
        <f>'[1]справка №1-БАЛАНС'!E4</f>
        <v>неконсолидиран</v>
      </c>
      <c r="C4" s="655"/>
      <c r="D4" s="655"/>
      <c r="E4" s="655"/>
      <c r="F4" s="655"/>
      <c r="G4" s="655"/>
      <c r="H4" s="655"/>
      <c r="I4" s="655"/>
      <c r="J4" s="131"/>
      <c r="K4" s="656" t="s">
        <v>377</v>
      </c>
      <c r="L4" s="656"/>
      <c r="M4" s="130" t="str">
        <f>'[1]справка №1-БАЛАНС'!H4</f>
        <v> </v>
      </c>
    </row>
    <row r="5" spans="1:14" s="125" customFormat="1" ht="12.75" customHeight="1">
      <c r="A5" s="129" t="s">
        <v>378</v>
      </c>
      <c r="B5" s="657" t="s">
        <v>885</v>
      </c>
      <c r="C5" s="657"/>
      <c r="D5" s="657"/>
      <c r="E5" s="657"/>
      <c r="F5" s="132"/>
      <c r="G5" s="132"/>
      <c r="H5" s="132"/>
      <c r="I5" s="132"/>
      <c r="J5" s="132"/>
      <c r="L5" s="133"/>
      <c r="M5" s="134" t="s">
        <v>2</v>
      </c>
      <c r="N5" s="133"/>
    </row>
    <row r="6" spans="1:14" s="144" customFormat="1" ht="21.75" customHeight="1">
      <c r="A6" s="135"/>
      <c r="B6" s="136"/>
      <c r="C6" s="137"/>
      <c r="D6" s="138" t="s">
        <v>379</v>
      </c>
      <c r="E6" s="139"/>
      <c r="F6" s="139"/>
      <c r="G6" s="139"/>
      <c r="H6" s="139"/>
      <c r="I6" s="139" t="s">
        <v>380</v>
      </c>
      <c r="J6" s="140"/>
      <c r="K6" s="141"/>
      <c r="L6" s="137"/>
      <c r="M6" s="142"/>
      <c r="N6" s="143"/>
    </row>
    <row r="7" spans="1:14" s="144" customFormat="1" ht="84">
      <c r="A7" s="145" t="s">
        <v>381</v>
      </c>
      <c r="B7" s="146" t="s">
        <v>382</v>
      </c>
      <c r="C7" s="147" t="s">
        <v>383</v>
      </c>
      <c r="D7" s="148" t="s">
        <v>384</v>
      </c>
      <c r="E7" s="137" t="s">
        <v>385</v>
      </c>
      <c r="F7" s="139" t="s">
        <v>386</v>
      </c>
      <c r="G7" s="139"/>
      <c r="H7" s="139"/>
      <c r="I7" s="137" t="s">
        <v>387</v>
      </c>
      <c r="J7" s="149" t="s">
        <v>388</v>
      </c>
      <c r="K7" s="147" t="s">
        <v>389</v>
      </c>
      <c r="L7" s="186" t="s">
        <v>390</v>
      </c>
      <c r="M7" s="150" t="s">
        <v>391</v>
      </c>
      <c r="N7" s="143"/>
    </row>
    <row r="8" spans="1:14" s="144" customFormat="1" ht="22.5" customHeight="1">
      <c r="A8" s="151"/>
      <c r="B8" s="152"/>
      <c r="C8" s="153"/>
      <c r="D8" s="154"/>
      <c r="E8" s="153"/>
      <c r="F8" s="155" t="s">
        <v>392</v>
      </c>
      <c r="G8" s="155" t="s">
        <v>393</v>
      </c>
      <c r="H8" s="155" t="s">
        <v>394</v>
      </c>
      <c r="I8" s="153"/>
      <c r="J8" s="156"/>
      <c r="K8" s="153"/>
      <c r="L8" s="153"/>
      <c r="M8" s="157"/>
      <c r="N8" s="143"/>
    </row>
    <row r="9" spans="1:13" s="144" customFormat="1" ht="12" customHeight="1">
      <c r="A9" s="155" t="s">
        <v>8</v>
      </c>
      <c r="B9" s="158"/>
      <c r="C9" s="159">
        <v>1</v>
      </c>
      <c r="D9" s="155">
        <v>2</v>
      </c>
      <c r="E9" s="155">
        <v>3</v>
      </c>
      <c r="F9" s="155">
        <v>4</v>
      </c>
      <c r="G9" s="155">
        <v>5</v>
      </c>
      <c r="H9" s="155">
        <v>6</v>
      </c>
      <c r="I9" s="155">
        <v>7</v>
      </c>
      <c r="J9" s="155">
        <v>8</v>
      </c>
      <c r="K9" s="159">
        <v>9</v>
      </c>
      <c r="L9" s="159">
        <v>10</v>
      </c>
      <c r="M9" s="159">
        <v>11</v>
      </c>
    </row>
    <row r="10" spans="1:13" s="144" customFormat="1" ht="12" customHeight="1">
      <c r="A10" s="155" t="s">
        <v>395</v>
      </c>
      <c r="B10" s="160"/>
      <c r="C10" s="161" t="s">
        <v>41</v>
      </c>
      <c r="D10" s="161" t="s">
        <v>41</v>
      </c>
      <c r="E10" s="161" t="s">
        <v>51</v>
      </c>
      <c r="F10" s="161" t="s">
        <v>58</v>
      </c>
      <c r="G10" s="161" t="s">
        <v>61</v>
      </c>
      <c r="H10" s="161" t="s">
        <v>65</v>
      </c>
      <c r="I10" s="161" t="s">
        <v>78</v>
      </c>
      <c r="J10" s="161" t="s">
        <v>81</v>
      </c>
      <c r="K10" s="162" t="s">
        <v>396</v>
      </c>
      <c r="L10" s="161" t="s">
        <v>104</v>
      </c>
      <c r="M10" s="161" t="s">
        <v>112</v>
      </c>
    </row>
    <row r="11" spans="1:14" ht="15.75" customHeight="1">
      <c r="A11" s="163" t="s">
        <v>397</v>
      </c>
      <c r="B11" s="160" t="s">
        <v>398</v>
      </c>
      <c r="C11" s="164">
        <v>650</v>
      </c>
      <c r="D11" s="164"/>
      <c r="E11" s="164"/>
      <c r="F11" s="164"/>
      <c r="G11" s="164"/>
      <c r="H11" s="165"/>
      <c r="I11" s="164">
        <v>762</v>
      </c>
      <c r="J11" s="164">
        <v>-1368</v>
      </c>
      <c r="K11" s="165"/>
      <c r="L11" s="164">
        <f>SUM(C11:K11)</f>
        <v>44</v>
      </c>
      <c r="M11" s="164">
        <f>'[2]БАЛАНС'!H39</f>
        <v>0</v>
      </c>
      <c r="N11" s="166"/>
    </row>
    <row r="12" spans="1:13" ht="12.75" customHeight="1">
      <c r="A12" s="163" t="s">
        <v>399</v>
      </c>
      <c r="B12" s="160" t="s">
        <v>400</v>
      </c>
      <c r="C12" s="164">
        <f>C13+C14</f>
        <v>0</v>
      </c>
      <c r="D12" s="164">
        <f aca="true" t="shared" si="0" ref="D12:M12">D13+D14</f>
        <v>0</v>
      </c>
      <c r="E12" s="164">
        <f t="shared" si="0"/>
        <v>0</v>
      </c>
      <c r="F12" s="164">
        <f t="shared" si="0"/>
        <v>0</v>
      </c>
      <c r="G12" s="164">
        <f t="shared" si="0"/>
        <v>0</v>
      </c>
      <c r="H12" s="164">
        <f t="shared" si="0"/>
        <v>0</v>
      </c>
      <c r="I12" s="164">
        <f t="shared" si="0"/>
        <v>0</v>
      </c>
      <c r="J12" s="164">
        <f t="shared" si="0"/>
        <v>0</v>
      </c>
      <c r="K12" s="164">
        <f t="shared" si="0"/>
        <v>0</v>
      </c>
      <c r="L12" s="164">
        <f aca="true" t="shared" si="1" ref="L12:L32">SUM(C12:K12)</f>
        <v>0</v>
      </c>
      <c r="M12" s="164">
        <f t="shared" si="0"/>
        <v>0</v>
      </c>
    </row>
    <row r="13" spans="1:13" ht="12.75" customHeight="1">
      <c r="A13" s="167" t="s">
        <v>401</v>
      </c>
      <c r="B13" s="161" t="s">
        <v>402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4">
        <f t="shared" si="1"/>
        <v>0</v>
      </c>
      <c r="M13" s="165"/>
    </row>
    <row r="14" spans="1:13" ht="12" customHeight="1">
      <c r="A14" s="167" t="s">
        <v>403</v>
      </c>
      <c r="B14" s="161" t="s">
        <v>404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4">
        <f t="shared" si="1"/>
        <v>0</v>
      </c>
      <c r="M14" s="165"/>
    </row>
    <row r="15" spans="1:13" ht="24">
      <c r="A15" s="163" t="s">
        <v>405</v>
      </c>
      <c r="B15" s="160" t="s">
        <v>406</v>
      </c>
      <c r="C15" s="168">
        <f>C11+C12</f>
        <v>650</v>
      </c>
      <c r="D15" s="168">
        <f aca="true" t="shared" si="2" ref="D15:M15">D11+D12</f>
        <v>0</v>
      </c>
      <c r="E15" s="168">
        <f t="shared" si="2"/>
        <v>0</v>
      </c>
      <c r="F15" s="168">
        <f t="shared" si="2"/>
        <v>0</v>
      </c>
      <c r="G15" s="168">
        <f t="shared" si="2"/>
        <v>0</v>
      </c>
      <c r="H15" s="168">
        <f t="shared" si="2"/>
        <v>0</v>
      </c>
      <c r="I15" s="168">
        <f t="shared" si="2"/>
        <v>762</v>
      </c>
      <c r="J15" s="168">
        <f t="shared" si="2"/>
        <v>-1368</v>
      </c>
      <c r="K15" s="168">
        <f t="shared" si="2"/>
        <v>0</v>
      </c>
      <c r="L15" s="164">
        <f t="shared" si="1"/>
        <v>44</v>
      </c>
      <c r="M15" s="168">
        <f t="shared" si="2"/>
        <v>0</v>
      </c>
    </row>
    <row r="16" spans="1:13" ht="12.75" customHeight="1">
      <c r="A16" s="163" t="s">
        <v>407</v>
      </c>
      <c r="B16" s="169" t="s">
        <v>408</v>
      </c>
      <c r="C16" s="170"/>
      <c r="D16" s="171"/>
      <c r="E16" s="171"/>
      <c r="F16" s="171"/>
      <c r="G16" s="171"/>
      <c r="H16" s="172"/>
      <c r="I16" s="646">
        <v>6</v>
      </c>
      <c r="J16" s="173"/>
      <c r="K16" s="165"/>
      <c r="L16" s="164">
        <f t="shared" si="1"/>
        <v>6</v>
      </c>
      <c r="M16" s="165"/>
    </row>
    <row r="17" spans="1:13" ht="12.75" customHeight="1">
      <c r="A17" s="167" t="s">
        <v>409</v>
      </c>
      <c r="B17" s="161" t="s">
        <v>410</v>
      </c>
      <c r="C17" s="174">
        <f>C18+C19</f>
        <v>0</v>
      </c>
      <c r="D17" s="174">
        <f aca="true" t="shared" si="3" ref="D17:K17">D18+D19</f>
        <v>0</v>
      </c>
      <c r="E17" s="174">
        <f t="shared" si="3"/>
        <v>0</v>
      </c>
      <c r="F17" s="174">
        <f t="shared" si="3"/>
        <v>0</v>
      </c>
      <c r="G17" s="174">
        <f t="shared" si="3"/>
        <v>0</v>
      </c>
      <c r="H17" s="174">
        <f t="shared" si="3"/>
        <v>0</v>
      </c>
      <c r="I17" s="174">
        <f t="shared" si="3"/>
        <v>0</v>
      </c>
      <c r="J17" s="174">
        <f>J18+J19</f>
        <v>0</v>
      </c>
      <c r="K17" s="174">
        <f t="shared" si="3"/>
        <v>0</v>
      </c>
      <c r="L17" s="164">
        <f t="shared" si="1"/>
        <v>0</v>
      </c>
      <c r="M17" s="174">
        <f>M18+M19</f>
        <v>0</v>
      </c>
    </row>
    <row r="18" spans="1:13" ht="12" customHeight="1">
      <c r="A18" s="175" t="s">
        <v>411</v>
      </c>
      <c r="B18" s="176" t="s">
        <v>412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4">
        <f t="shared" si="1"/>
        <v>0</v>
      </c>
      <c r="M18" s="165"/>
    </row>
    <row r="19" spans="1:13" ht="12" customHeight="1">
      <c r="A19" s="175" t="s">
        <v>413</v>
      </c>
      <c r="B19" s="176" t="s">
        <v>414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4">
        <f t="shared" si="1"/>
        <v>0</v>
      </c>
      <c r="M19" s="165"/>
    </row>
    <row r="20" spans="1:13" ht="12.75" customHeight="1">
      <c r="A20" s="167" t="s">
        <v>415</v>
      </c>
      <c r="B20" s="161" t="s">
        <v>416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4">
        <f t="shared" si="1"/>
        <v>0</v>
      </c>
      <c r="M20" s="165"/>
    </row>
    <row r="21" spans="1:13" ht="23.25" customHeight="1">
      <c r="A21" s="167" t="s">
        <v>417</v>
      </c>
      <c r="B21" s="161" t="s">
        <v>418</v>
      </c>
      <c r="C21" s="164">
        <f>C22-C23</f>
        <v>0</v>
      </c>
      <c r="D21" s="164">
        <f aca="true" t="shared" si="4" ref="D21:M21">D22-D23</f>
        <v>0</v>
      </c>
      <c r="E21" s="164">
        <f t="shared" si="4"/>
        <v>0</v>
      </c>
      <c r="F21" s="164">
        <f t="shared" si="4"/>
        <v>0</v>
      </c>
      <c r="G21" s="164">
        <f t="shared" si="4"/>
        <v>0</v>
      </c>
      <c r="H21" s="164">
        <f t="shared" si="4"/>
        <v>0</v>
      </c>
      <c r="I21" s="164">
        <f t="shared" si="4"/>
        <v>0</v>
      </c>
      <c r="J21" s="164">
        <f t="shared" si="4"/>
        <v>0</v>
      </c>
      <c r="K21" s="164">
        <f t="shared" si="4"/>
        <v>0</v>
      </c>
      <c r="L21" s="164">
        <f t="shared" si="1"/>
        <v>0</v>
      </c>
      <c r="M21" s="164">
        <f t="shared" si="4"/>
        <v>0</v>
      </c>
    </row>
    <row r="22" spans="1:13" ht="12">
      <c r="A22" s="167" t="s">
        <v>419</v>
      </c>
      <c r="B22" s="161" t="s">
        <v>420</v>
      </c>
      <c r="C22" s="177"/>
      <c r="D22" s="177"/>
      <c r="E22" s="177"/>
      <c r="F22" s="177"/>
      <c r="G22" s="177"/>
      <c r="H22" s="177"/>
      <c r="I22" s="177"/>
      <c r="J22" s="177"/>
      <c r="K22" s="177"/>
      <c r="L22" s="164">
        <f t="shared" si="1"/>
        <v>0</v>
      </c>
      <c r="M22" s="177"/>
    </row>
    <row r="23" spans="1:13" ht="12">
      <c r="A23" s="167" t="s">
        <v>421</v>
      </c>
      <c r="B23" s="161" t="s">
        <v>422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64">
        <f t="shared" si="1"/>
        <v>0</v>
      </c>
      <c r="M23" s="177"/>
    </row>
    <row r="24" spans="1:13" ht="22.5" customHeight="1">
      <c r="A24" s="167" t="s">
        <v>423</v>
      </c>
      <c r="B24" s="161" t="s">
        <v>424</v>
      </c>
      <c r="C24" s="164">
        <f>C25-C26</f>
        <v>0</v>
      </c>
      <c r="D24" s="164">
        <f aca="true" t="shared" si="5" ref="D24:M24">D25-D26</f>
        <v>0</v>
      </c>
      <c r="E24" s="164">
        <f t="shared" si="5"/>
        <v>0</v>
      </c>
      <c r="F24" s="164">
        <f t="shared" si="5"/>
        <v>0</v>
      </c>
      <c r="G24" s="164">
        <f t="shared" si="5"/>
        <v>0</v>
      </c>
      <c r="H24" s="164">
        <f t="shared" si="5"/>
        <v>0</v>
      </c>
      <c r="I24" s="164">
        <f t="shared" si="5"/>
        <v>0</v>
      </c>
      <c r="J24" s="164">
        <f t="shared" si="5"/>
        <v>0</v>
      </c>
      <c r="K24" s="164">
        <f t="shared" si="5"/>
        <v>0</v>
      </c>
      <c r="L24" s="164">
        <f t="shared" si="1"/>
        <v>0</v>
      </c>
      <c r="M24" s="164">
        <f t="shared" si="5"/>
        <v>0</v>
      </c>
    </row>
    <row r="25" spans="1:13" ht="12">
      <c r="A25" s="167" t="s">
        <v>419</v>
      </c>
      <c r="B25" s="161" t="s">
        <v>425</v>
      </c>
      <c r="C25" s="177"/>
      <c r="D25" s="177"/>
      <c r="E25" s="177"/>
      <c r="F25" s="177"/>
      <c r="G25" s="177"/>
      <c r="H25" s="177"/>
      <c r="I25" s="177"/>
      <c r="J25" s="177"/>
      <c r="K25" s="177"/>
      <c r="L25" s="164">
        <f t="shared" si="1"/>
        <v>0</v>
      </c>
      <c r="M25" s="177"/>
    </row>
    <row r="26" spans="1:13" ht="12">
      <c r="A26" s="167" t="s">
        <v>421</v>
      </c>
      <c r="B26" s="161" t="s">
        <v>426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64">
        <f t="shared" si="1"/>
        <v>0</v>
      </c>
      <c r="M26" s="177"/>
    </row>
    <row r="27" spans="1:13" ht="12">
      <c r="A27" s="167" t="s">
        <v>427</v>
      </c>
      <c r="B27" s="161" t="s">
        <v>428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4">
        <f t="shared" si="1"/>
        <v>0</v>
      </c>
      <c r="M27" s="165"/>
    </row>
    <row r="28" spans="1:13" ht="12">
      <c r="A28" s="167" t="s">
        <v>429</v>
      </c>
      <c r="B28" s="161" t="s">
        <v>430</v>
      </c>
      <c r="C28" s="165">
        <v>-10</v>
      </c>
      <c r="D28" s="165"/>
      <c r="E28" s="165"/>
      <c r="F28" s="165"/>
      <c r="G28" s="165"/>
      <c r="H28" s="165"/>
      <c r="I28" s="165">
        <v>10</v>
      </c>
      <c r="J28" s="165"/>
      <c r="K28" s="165"/>
      <c r="L28" s="164">
        <f t="shared" si="1"/>
        <v>0</v>
      </c>
      <c r="M28" s="165"/>
    </row>
    <row r="29" spans="1:14" ht="14.25" customHeight="1">
      <c r="A29" s="163" t="s">
        <v>431</v>
      </c>
      <c r="B29" s="160" t="s">
        <v>432</v>
      </c>
      <c r="C29" s="164">
        <f>C17+C20+C21+C24+C28+C27+C15+C16</f>
        <v>640</v>
      </c>
      <c r="D29" s="164">
        <f>D17+D20+D21+D24+D28+D27+D15+D16</f>
        <v>0</v>
      </c>
      <c r="E29" s="164">
        <f aca="true" t="shared" si="6" ref="E29:M29">E17+E20+E21+E24+E28+E27+E15+E16</f>
        <v>0</v>
      </c>
      <c r="F29" s="164">
        <f t="shared" si="6"/>
        <v>0</v>
      </c>
      <c r="G29" s="164">
        <f t="shared" si="6"/>
        <v>0</v>
      </c>
      <c r="H29" s="164">
        <f t="shared" si="6"/>
        <v>0</v>
      </c>
      <c r="I29" s="164">
        <f t="shared" si="6"/>
        <v>778</v>
      </c>
      <c r="J29" s="164">
        <f t="shared" si="6"/>
        <v>-1368</v>
      </c>
      <c r="K29" s="164">
        <f t="shared" si="6"/>
        <v>0</v>
      </c>
      <c r="L29" s="164">
        <f t="shared" si="1"/>
        <v>50</v>
      </c>
      <c r="M29" s="164">
        <f t="shared" si="6"/>
        <v>0</v>
      </c>
      <c r="N29" s="166"/>
    </row>
    <row r="30" spans="1:13" ht="23.25" customHeight="1">
      <c r="A30" s="167" t="s">
        <v>433</v>
      </c>
      <c r="B30" s="161" t="s">
        <v>434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4">
        <f t="shared" si="1"/>
        <v>0</v>
      </c>
      <c r="M30" s="165"/>
    </row>
    <row r="31" spans="1:13" ht="24" customHeight="1">
      <c r="A31" s="167" t="s">
        <v>435</v>
      </c>
      <c r="B31" s="161" t="s">
        <v>436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4">
        <f t="shared" si="1"/>
        <v>0</v>
      </c>
      <c r="M31" s="165"/>
    </row>
    <row r="32" spans="1:13" ht="23.25" customHeight="1">
      <c r="A32" s="163" t="s">
        <v>437</v>
      </c>
      <c r="B32" s="160" t="s">
        <v>438</v>
      </c>
      <c r="C32" s="164">
        <f aca="true" t="shared" si="7" ref="C32:K32">C29+C30+C31</f>
        <v>640</v>
      </c>
      <c r="D32" s="164">
        <f t="shared" si="7"/>
        <v>0</v>
      </c>
      <c r="E32" s="164">
        <f t="shared" si="7"/>
        <v>0</v>
      </c>
      <c r="F32" s="164">
        <f t="shared" si="7"/>
        <v>0</v>
      </c>
      <c r="G32" s="164">
        <f t="shared" si="7"/>
        <v>0</v>
      </c>
      <c r="H32" s="164">
        <f t="shared" si="7"/>
        <v>0</v>
      </c>
      <c r="I32" s="164">
        <f t="shared" si="7"/>
        <v>778</v>
      </c>
      <c r="J32" s="164">
        <f t="shared" si="7"/>
        <v>-1368</v>
      </c>
      <c r="K32" s="164">
        <f t="shared" si="7"/>
        <v>0</v>
      </c>
      <c r="L32" s="164">
        <f t="shared" si="1"/>
        <v>50</v>
      </c>
      <c r="M32" s="164">
        <f>M29+M30+M31</f>
        <v>0</v>
      </c>
    </row>
    <row r="33" spans="1:13" ht="14.25" customHeight="1">
      <c r="A33" s="178"/>
      <c r="B33" s="179"/>
      <c r="C33" s="180"/>
      <c r="D33" s="180"/>
      <c r="E33" s="180"/>
      <c r="F33" s="180"/>
      <c r="G33" s="180"/>
      <c r="H33" s="180"/>
      <c r="I33" s="180"/>
      <c r="J33" s="180"/>
      <c r="K33" s="180"/>
      <c r="L33" s="181"/>
      <c r="M33" s="181"/>
    </row>
    <row r="34" spans="1:13" ht="14.25" customHeight="1">
      <c r="A34" s="178"/>
      <c r="B34" s="179"/>
      <c r="C34" s="180"/>
      <c r="D34" s="180"/>
      <c r="E34" s="180"/>
      <c r="F34" s="180"/>
      <c r="G34" s="180"/>
      <c r="H34" s="180"/>
      <c r="I34" s="180"/>
      <c r="J34" s="180"/>
      <c r="K34" s="180"/>
      <c r="L34" s="181"/>
      <c r="M34" s="181"/>
    </row>
    <row r="35" spans="1:13" ht="14.25" customHeight="1">
      <c r="A35" s="653"/>
      <c r="B35" s="653"/>
      <c r="C35" s="653"/>
      <c r="D35" s="653"/>
      <c r="E35" s="653"/>
      <c r="F35" s="653"/>
      <c r="G35" s="653"/>
      <c r="H35" s="653"/>
      <c r="I35" s="653"/>
      <c r="J35" s="653"/>
      <c r="K35" s="180"/>
      <c r="L35" s="181"/>
      <c r="M35" s="181"/>
    </row>
    <row r="36" spans="1:13" ht="14.25" customHeight="1">
      <c r="A36" s="178"/>
      <c r="B36" s="179"/>
      <c r="C36" s="180"/>
      <c r="D36" s="180"/>
      <c r="E36" s="180"/>
      <c r="F36" s="180"/>
      <c r="G36" s="180"/>
      <c r="H36" s="180"/>
      <c r="I36" s="180"/>
      <c r="J36" s="180"/>
      <c r="K36" s="180"/>
      <c r="L36" s="181"/>
      <c r="M36" s="181"/>
    </row>
    <row r="37" spans="1:13" ht="14.25" customHeight="1">
      <c r="A37" s="178"/>
      <c r="B37" s="179"/>
      <c r="C37" s="180"/>
      <c r="D37" s="180"/>
      <c r="E37" s="180"/>
      <c r="F37" s="180"/>
      <c r="G37" s="180"/>
      <c r="H37" s="180"/>
      <c r="I37" s="180"/>
      <c r="J37" s="180"/>
      <c r="K37" s="180"/>
      <c r="L37" s="181"/>
      <c r="M37" s="181"/>
    </row>
    <row r="38" spans="1:9" s="14" customFormat="1" ht="10.5" customHeight="1">
      <c r="A38" s="27" t="s">
        <v>887</v>
      </c>
      <c r="C38" s="13"/>
      <c r="D38" s="36" t="s">
        <v>881</v>
      </c>
      <c r="E38" s="43"/>
      <c r="F38" s="27"/>
      <c r="G38" s="12"/>
      <c r="H38" s="239"/>
      <c r="I38" s="239"/>
    </row>
    <row r="39" spans="5:9" s="14" customFormat="1" ht="10.5" customHeight="1">
      <c r="E39" s="44"/>
      <c r="H39" s="44"/>
      <c r="I39" s="44"/>
    </row>
    <row r="40" spans="4:9" s="14" customFormat="1" ht="10.5">
      <c r="D40" s="36" t="s">
        <v>889</v>
      </c>
      <c r="E40" s="44"/>
      <c r="H40" s="44"/>
      <c r="I40" s="44"/>
    </row>
    <row r="41" spans="1:13" ht="12">
      <c r="A41" s="182"/>
      <c r="B41" s="183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</row>
    <row r="42" spans="1:13" ht="12">
      <c r="A42" s="182"/>
      <c r="B42" s="183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</row>
  </sheetData>
  <sheetProtection/>
  <mergeCells count="7">
    <mergeCell ref="J3:L3"/>
    <mergeCell ref="A35:J35"/>
    <mergeCell ref="A1:M1"/>
    <mergeCell ref="B3:I3"/>
    <mergeCell ref="B4:I4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/>
  <pageMargins left="0.7086614173228347" right="0.7086614173228347" top="0.23" bottom="0.15" header="0.11" footer="0.31496062992125984"/>
  <pageSetup fitToHeight="0" fitToWidth="1" horizontalDpi="600" verticalDpi="6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2"/>
  <sheetViews>
    <sheetView zoomScale="70" zoomScaleNormal="70" zoomScalePageLayoutView="0" workbookViewId="0" topLeftCell="A1">
      <selection activeCell="B155" sqref="B155:H155"/>
    </sheetView>
  </sheetViews>
  <sheetFormatPr defaultColWidth="10.7109375" defaultRowHeight="12.75"/>
  <cols>
    <col min="1" max="1" width="60.7109375" style="283" customWidth="1"/>
    <col min="2" max="2" width="10.7109375" style="330" customWidth="1"/>
    <col min="3" max="3" width="17.7109375" style="283" customWidth="1"/>
    <col min="4" max="4" width="19.7109375" style="283" customWidth="1"/>
    <col min="5" max="6" width="21.7109375" style="283" customWidth="1"/>
    <col min="7" max="16384" width="10.7109375" style="283" customWidth="1"/>
  </cols>
  <sheetData>
    <row r="1" spans="1:5" ht="15.75">
      <c r="A1" s="279" t="s">
        <v>532</v>
      </c>
      <c r="B1" s="280"/>
      <c r="C1" s="279"/>
      <c r="D1" s="281"/>
      <c r="E1" s="282"/>
    </row>
    <row r="2" spans="2:4" ht="15.75">
      <c r="B2" s="284"/>
      <c r="C2" s="285"/>
      <c r="D2" s="286"/>
    </row>
    <row r="3" spans="1:4" ht="15.75">
      <c r="A3" s="287" t="s">
        <v>879</v>
      </c>
      <c r="B3" s="280"/>
      <c r="C3" s="279"/>
      <c r="D3" s="288"/>
    </row>
    <row r="4" spans="1:4" ht="15.75">
      <c r="A4" s="287" t="s">
        <v>880</v>
      </c>
      <c r="B4" s="289"/>
      <c r="C4" s="288"/>
      <c r="D4" s="288"/>
    </row>
    <row r="5" spans="1:6" ht="15.75">
      <c r="A5" s="287" t="s">
        <v>886</v>
      </c>
      <c r="B5" s="281"/>
      <c r="C5" s="290"/>
      <c r="D5" s="290"/>
      <c r="E5" s="291"/>
      <c r="F5" s="292"/>
    </row>
    <row r="6" spans="1:6" ht="15.75">
      <c r="A6" s="293"/>
      <c r="B6" s="294"/>
      <c r="E6" s="291"/>
      <c r="F6" s="295"/>
    </row>
    <row r="7" spans="1:6" ht="15.75">
      <c r="A7" s="296"/>
      <c r="B7" s="294"/>
      <c r="E7" s="297"/>
      <c r="F7" s="298" t="s">
        <v>533</v>
      </c>
    </row>
    <row r="8" spans="1:6" s="301" customFormat="1" ht="78.75">
      <c r="A8" s="299" t="s">
        <v>534</v>
      </c>
      <c r="B8" s="300" t="s">
        <v>4</v>
      </c>
      <c r="C8" s="299" t="s">
        <v>535</v>
      </c>
      <c r="D8" s="299" t="s">
        <v>536</v>
      </c>
      <c r="E8" s="299" t="s">
        <v>537</v>
      </c>
      <c r="F8" s="299" t="s">
        <v>538</v>
      </c>
    </row>
    <row r="9" spans="1:6" s="301" customFormat="1" ht="15.75">
      <c r="A9" s="302" t="s">
        <v>8</v>
      </c>
      <c r="B9" s="303" t="s">
        <v>9</v>
      </c>
      <c r="C9" s="302">
        <v>1</v>
      </c>
      <c r="D9" s="302">
        <v>2</v>
      </c>
      <c r="E9" s="302">
        <v>3</v>
      </c>
      <c r="F9" s="302">
        <v>4</v>
      </c>
    </row>
    <row r="10" spans="1:6" ht="15.75">
      <c r="A10" s="304" t="s">
        <v>539</v>
      </c>
      <c r="B10" s="305"/>
      <c r="C10" s="306"/>
      <c r="D10" s="306"/>
      <c r="E10" s="306"/>
      <c r="F10" s="306"/>
    </row>
    <row r="11" spans="1:6" ht="15.75">
      <c r="A11" s="307" t="s">
        <v>540</v>
      </c>
      <c r="B11" s="300"/>
      <c r="C11" s="306"/>
      <c r="D11" s="306"/>
      <c r="E11" s="306"/>
      <c r="F11" s="306"/>
    </row>
    <row r="12" spans="1:6" ht="15.75">
      <c r="A12" s="308">
        <v>1</v>
      </c>
      <c r="B12" s="309"/>
      <c r="C12" s="310"/>
      <c r="D12" s="310"/>
      <c r="E12" s="310"/>
      <c r="F12" s="311">
        <f>C12-E12</f>
        <v>0</v>
      </c>
    </row>
    <row r="13" spans="1:6" ht="15.75">
      <c r="A13" s="308">
        <v>2</v>
      </c>
      <c r="B13" s="309"/>
      <c r="C13" s="310"/>
      <c r="D13" s="310"/>
      <c r="E13" s="310"/>
      <c r="F13" s="311">
        <f aca="true" t="shared" si="0" ref="F13:F26">C13-E13</f>
        <v>0</v>
      </c>
    </row>
    <row r="14" spans="1:6" ht="15.75">
      <c r="A14" s="308">
        <v>3</v>
      </c>
      <c r="B14" s="309"/>
      <c r="C14" s="310"/>
      <c r="D14" s="310"/>
      <c r="E14" s="310"/>
      <c r="F14" s="311">
        <f t="shared" si="0"/>
        <v>0</v>
      </c>
    </row>
    <row r="15" spans="1:6" ht="15.75">
      <c r="A15" s="308">
        <v>4</v>
      </c>
      <c r="B15" s="309"/>
      <c r="C15" s="310"/>
      <c r="D15" s="310"/>
      <c r="E15" s="310"/>
      <c r="F15" s="311">
        <f t="shared" si="0"/>
        <v>0</v>
      </c>
    </row>
    <row r="16" spans="1:6" ht="15.75">
      <c r="A16" s="308">
        <v>5</v>
      </c>
      <c r="B16" s="309"/>
      <c r="C16" s="310"/>
      <c r="D16" s="310"/>
      <c r="E16" s="310"/>
      <c r="F16" s="311">
        <f t="shared" si="0"/>
        <v>0</v>
      </c>
    </row>
    <row r="17" spans="1:6" ht="15.75">
      <c r="A17" s="308">
        <v>6</v>
      </c>
      <c r="B17" s="309"/>
      <c r="C17" s="310"/>
      <c r="D17" s="310"/>
      <c r="E17" s="310"/>
      <c r="F17" s="311">
        <f t="shared" si="0"/>
        <v>0</v>
      </c>
    </row>
    <row r="18" spans="1:6" ht="15.75">
      <c r="A18" s="308">
        <v>7</v>
      </c>
      <c r="B18" s="309"/>
      <c r="C18" s="310"/>
      <c r="D18" s="310"/>
      <c r="E18" s="310"/>
      <c r="F18" s="311">
        <f t="shared" si="0"/>
        <v>0</v>
      </c>
    </row>
    <row r="19" spans="1:6" ht="15.75">
      <c r="A19" s="308">
        <v>8</v>
      </c>
      <c r="B19" s="309"/>
      <c r="C19" s="310"/>
      <c r="D19" s="310"/>
      <c r="E19" s="310"/>
      <c r="F19" s="311">
        <f t="shared" si="0"/>
        <v>0</v>
      </c>
    </row>
    <row r="20" spans="1:6" ht="15.75">
      <c r="A20" s="308">
        <v>9</v>
      </c>
      <c r="B20" s="309"/>
      <c r="C20" s="310"/>
      <c r="D20" s="310"/>
      <c r="E20" s="310"/>
      <c r="F20" s="311">
        <f t="shared" si="0"/>
        <v>0</v>
      </c>
    </row>
    <row r="21" spans="1:6" ht="15.75">
      <c r="A21" s="308">
        <v>10</v>
      </c>
      <c r="B21" s="309"/>
      <c r="C21" s="310"/>
      <c r="D21" s="310"/>
      <c r="E21" s="310"/>
      <c r="F21" s="311">
        <f t="shared" si="0"/>
        <v>0</v>
      </c>
    </row>
    <row r="22" spans="1:6" ht="15.75">
      <c r="A22" s="308">
        <v>11</v>
      </c>
      <c r="B22" s="309"/>
      <c r="C22" s="310"/>
      <c r="D22" s="310"/>
      <c r="E22" s="310"/>
      <c r="F22" s="311">
        <f t="shared" si="0"/>
        <v>0</v>
      </c>
    </row>
    <row r="23" spans="1:6" ht="15.75">
      <c r="A23" s="308">
        <v>12</v>
      </c>
      <c r="B23" s="309"/>
      <c r="C23" s="310"/>
      <c r="D23" s="310"/>
      <c r="E23" s="310"/>
      <c r="F23" s="311">
        <f t="shared" si="0"/>
        <v>0</v>
      </c>
    </row>
    <row r="24" spans="1:6" ht="15.75">
      <c r="A24" s="308">
        <v>13</v>
      </c>
      <c r="B24" s="309"/>
      <c r="C24" s="310"/>
      <c r="D24" s="310"/>
      <c r="E24" s="310"/>
      <c r="F24" s="311">
        <f t="shared" si="0"/>
        <v>0</v>
      </c>
    </row>
    <row r="25" spans="1:6" ht="15.75">
      <c r="A25" s="308">
        <v>14</v>
      </c>
      <c r="B25" s="309"/>
      <c r="C25" s="310"/>
      <c r="D25" s="310"/>
      <c r="E25" s="310"/>
      <c r="F25" s="311">
        <f t="shared" si="0"/>
        <v>0</v>
      </c>
    </row>
    <row r="26" spans="1:6" ht="15.75">
      <c r="A26" s="308">
        <v>15</v>
      </c>
      <c r="B26" s="309"/>
      <c r="C26" s="310"/>
      <c r="D26" s="310"/>
      <c r="E26" s="310"/>
      <c r="F26" s="311">
        <f t="shared" si="0"/>
        <v>0</v>
      </c>
    </row>
    <row r="27" spans="1:6" ht="15.75">
      <c r="A27" s="312" t="s">
        <v>530</v>
      </c>
      <c r="B27" s="313" t="s">
        <v>541</v>
      </c>
      <c r="C27" s="314">
        <f>SUM(C12:C26)</f>
        <v>0</v>
      </c>
      <c r="D27" s="314"/>
      <c r="E27" s="314">
        <f>SUM(E12:E26)</f>
        <v>0</v>
      </c>
      <c r="F27" s="314">
        <f>SUM(F12:F26)</f>
        <v>0</v>
      </c>
    </row>
    <row r="28" spans="1:6" ht="15.75">
      <c r="A28" s="307" t="s">
        <v>542</v>
      </c>
      <c r="B28" s="313"/>
      <c r="C28" s="306"/>
      <c r="D28" s="306"/>
      <c r="E28" s="306"/>
      <c r="F28" s="306"/>
    </row>
    <row r="29" spans="1:6" ht="15.75">
      <c r="A29" s="308">
        <v>1</v>
      </c>
      <c r="B29" s="309"/>
      <c r="C29" s="310"/>
      <c r="D29" s="310"/>
      <c r="E29" s="310"/>
      <c r="F29" s="311">
        <f>C29-E29</f>
        <v>0</v>
      </c>
    </row>
    <row r="30" spans="1:6" ht="15.75">
      <c r="A30" s="308">
        <v>2</v>
      </c>
      <c r="B30" s="309"/>
      <c r="C30" s="310"/>
      <c r="D30" s="310"/>
      <c r="E30" s="310"/>
      <c r="F30" s="311">
        <f aca="true" t="shared" si="1" ref="F30:F43">C30-E30</f>
        <v>0</v>
      </c>
    </row>
    <row r="31" spans="1:6" ht="15.75">
      <c r="A31" s="308">
        <v>3</v>
      </c>
      <c r="B31" s="309"/>
      <c r="C31" s="310"/>
      <c r="D31" s="310"/>
      <c r="E31" s="310"/>
      <c r="F31" s="311">
        <f t="shared" si="1"/>
        <v>0</v>
      </c>
    </row>
    <row r="32" spans="1:6" ht="15.75">
      <c r="A32" s="308">
        <v>4</v>
      </c>
      <c r="B32" s="309"/>
      <c r="C32" s="310"/>
      <c r="D32" s="310"/>
      <c r="E32" s="310"/>
      <c r="F32" s="311">
        <f t="shared" si="1"/>
        <v>0</v>
      </c>
    </row>
    <row r="33" spans="1:6" ht="15.75">
      <c r="A33" s="308">
        <v>5</v>
      </c>
      <c r="B33" s="309"/>
      <c r="C33" s="310"/>
      <c r="D33" s="310"/>
      <c r="E33" s="310"/>
      <c r="F33" s="311">
        <f t="shared" si="1"/>
        <v>0</v>
      </c>
    </row>
    <row r="34" spans="1:6" ht="15.75">
      <c r="A34" s="308">
        <v>6</v>
      </c>
      <c r="B34" s="309"/>
      <c r="C34" s="310"/>
      <c r="D34" s="310"/>
      <c r="E34" s="310"/>
      <c r="F34" s="311">
        <f t="shared" si="1"/>
        <v>0</v>
      </c>
    </row>
    <row r="35" spans="1:6" ht="15.75">
      <c r="A35" s="308">
        <v>7</v>
      </c>
      <c r="B35" s="309"/>
      <c r="C35" s="310"/>
      <c r="D35" s="310"/>
      <c r="E35" s="310"/>
      <c r="F35" s="311">
        <f t="shared" si="1"/>
        <v>0</v>
      </c>
    </row>
    <row r="36" spans="1:6" ht="15.75">
      <c r="A36" s="308">
        <v>8</v>
      </c>
      <c r="B36" s="309"/>
      <c r="C36" s="310"/>
      <c r="D36" s="310"/>
      <c r="E36" s="310"/>
      <c r="F36" s="311">
        <f t="shared" si="1"/>
        <v>0</v>
      </c>
    </row>
    <row r="37" spans="1:6" ht="15.75">
      <c r="A37" s="308">
        <v>9</v>
      </c>
      <c r="B37" s="309"/>
      <c r="C37" s="310"/>
      <c r="D37" s="310"/>
      <c r="E37" s="310"/>
      <c r="F37" s="311">
        <f t="shared" si="1"/>
        <v>0</v>
      </c>
    </row>
    <row r="38" spans="1:6" ht="15.75">
      <c r="A38" s="308">
        <v>10</v>
      </c>
      <c r="B38" s="309"/>
      <c r="C38" s="310"/>
      <c r="D38" s="310"/>
      <c r="E38" s="310"/>
      <c r="F38" s="311">
        <f t="shared" si="1"/>
        <v>0</v>
      </c>
    </row>
    <row r="39" spans="1:6" ht="15.75">
      <c r="A39" s="308">
        <v>11</v>
      </c>
      <c r="B39" s="309"/>
      <c r="C39" s="310"/>
      <c r="D39" s="310"/>
      <c r="E39" s="310"/>
      <c r="F39" s="311">
        <f t="shared" si="1"/>
        <v>0</v>
      </c>
    </row>
    <row r="40" spans="1:6" ht="15.75">
      <c r="A40" s="308">
        <v>12</v>
      </c>
      <c r="B40" s="309"/>
      <c r="C40" s="310"/>
      <c r="D40" s="310"/>
      <c r="E40" s="310"/>
      <c r="F40" s="311">
        <f t="shared" si="1"/>
        <v>0</v>
      </c>
    </row>
    <row r="41" spans="1:6" ht="15.75">
      <c r="A41" s="308">
        <v>13</v>
      </c>
      <c r="B41" s="309"/>
      <c r="C41" s="310"/>
      <c r="D41" s="310"/>
      <c r="E41" s="310"/>
      <c r="F41" s="311">
        <f t="shared" si="1"/>
        <v>0</v>
      </c>
    </row>
    <row r="42" spans="1:6" ht="15.75">
      <c r="A42" s="308">
        <v>14</v>
      </c>
      <c r="B42" s="309"/>
      <c r="C42" s="310"/>
      <c r="D42" s="310"/>
      <c r="E42" s="310"/>
      <c r="F42" s="311">
        <f t="shared" si="1"/>
        <v>0</v>
      </c>
    </row>
    <row r="43" spans="1:6" ht="15.75">
      <c r="A43" s="308">
        <v>15</v>
      </c>
      <c r="B43" s="309"/>
      <c r="C43" s="310"/>
      <c r="D43" s="310"/>
      <c r="E43" s="310"/>
      <c r="F43" s="311">
        <f t="shared" si="1"/>
        <v>0</v>
      </c>
    </row>
    <row r="44" spans="1:6" ht="15.75">
      <c r="A44" s="312" t="s">
        <v>543</v>
      </c>
      <c r="B44" s="313" t="s">
        <v>544</v>
      </c>
      <c r="C44" s="314">
        <f>SUM(C29:C43)</f>
        <v>0</v>
      </c>
      <c r="D44" s="314"/>
      <c r="E44" s="314">
        <f>SUM(E29:E43)</f>
        <v>0</v>
      </c>
      <c r="F44" s="314">
        <f>SUM(F29:F43)</f>
        <v>0</v>
      </c>
    </row>
    <row r="45" spans="1:6" ht="15.75">
      <c r="A45" s="307" t="s">
        <v>545</v>
      </c>
      <c r="B45" s="315"/>
      <c r="C45" s="316"/>
      <c r="D45" s="306"/>
      <c r="E45" s="306"/>
      <c r="F45" s="306"/>
    </row>
    <row r="46" spans="1:6" ht="15.75">
      <c r="A46" s="308">
        <v>1</v>
      </c>
      <c r="B46" s="309"/>
      <c r="C46" s="310"/>
      <c r="D46" s="310"/>
      <c r="E46" s="310"/>
      <c r="F46" s="311">
        <f>C46-E46</f>
        <v>0</v>
      </c>
    </row>
    <row r="47" spans="1:6" ht="15.75">
      <c r="A47" s="308">
        <v>2</v>
      </c>
      <c r="B47" s="309"/>
      <c r="C47" s="310"/>
      <c r="D47" s="310"/>
      <c r="E47" s="310"/>
      <c r="F47" s="311">
        <f aca="true" t="shared" si="2" ref="F47:F60">C47-E47</f>
        <v>0</v>
      </c>
    </row>
    <row r="48" spans="1:6" ht="15.75">
      <c r="A48" s="308">
        <v>3</v>
      </c>
      <c r="B48" s="309"/>
      <c r="C48" s="310"/>
      <c r="D48" s="310"/>
      <c r="E48" s="310"/>
      <c r="F48" s="311">
        <f t="shared" si="2"/>
        <v>0</v>
      </c>
    </row>
    <row r="49" spans="1:6" ht="15.75">
      <c r="A49" s="308">
        <v>4</v>
      </c>
      <c r="B49" s="309"/>
      <c r="C49" s="310"/>
      <c r="D49" s="310"/>
      <c r="E49" s="310"/>
      <c r="F49" s="311">
        <f t="shared" si="2"/>
        <v>0</v>
      </c>
    </row>
    <row r="50" spans="1:6" ht="15.75">
      <c r="A50" s="308">
        <v>5</v>
      </c>
      <c r="B50" s="309"/>
      <c r="C50" s="310"/>
      <c r="D50" s="310"/>
      <c r="E50" s="310"/>
      <c r="F50" s="311">
        <f t="shared" si="2"/>
        <v>0</v>
      </c>
    </row>
    <row r="51" spans="1:6" ht="15.75">
      <c r="A51" s="308">
        <v>6</v>
      </c>
      <c r="B51" s="309"/>
      <c r="C51" s="310"/>
      <c r="D51" s="310"/>
      <c r="E51" s="310"/>
      <c r="F51" s="311">
        <f t="shared" si="2"/>
        <v>0</v>
      </c>
    </row>
    <row r="52" spans="1:6" ht="15.75">
      <c r="A52" s="308">
        <v>7</v>
      </c>
      <c r="B52" s="309"/>
      <c r="C52" s="310"/>
      <c r="D52" s="310"/>
      <c r="E52" s="310"/>
      <c r="F52" s="311">
        <f t="shared" si="2"/>
        <v>0</v>
      </c>
    </row>
    <row r="53" spans="1:6" ht="15.75">
      <c r="A53" s="308">
        <v>8</v>
      </c>
      <c r="B53" s="309"/>
      <c r="C53" s="310"/>
      <c r="D53" s="310"/>
      <c r="E53" s="310"/>
      <c r="F53" s="311">
        <f t="shared" si="2"/>
        <v>0</v>
      </c>
    </row>
    <row r="54" spans="1:6" ht="15.75">
      <c r="A54" s="308">
        <v>9</v>
      </c>
      <c r="B54" s="309"/>
      <c r="C54" s="310"/>
      <c r="D54" s="310"/>
      <c r="E54" s="310"/>
      <c r="F54" s="311">
        <f t="shared" si="2"/>
        <v>0</v>
      </c>
    </row>
    <row r="55" spans="1:6" ht="15.75">
      <c r="A55" s="308">
        <v>10</v>
      </c>
      <c r="B55" s="309"/>
      <c r="C55" s="310"/>
      <c r="D55" s="310"/>
      <c r="E55" s="310"/>
      <c r="F55" s="311">
        <f t="shared" si="2"/>
        <v>0</v>
      </c>
    </row>
    <row r="56" spans="1:6" ht="15.75">
      <c r="A56" s="308">
        <v>11</v>
      </c>
      <c r="B56" s="309"/>
      <c r="C56" s="310"/>
      <c r="D56" s="310"/>
      <c r="E56" s="310"/>
      <c r="F56" s="311">
        <f t="shared" si="2"/>
        <v>0</v>
      </c>
    </row>
    <row r="57" spans="1:6" ht="15.75">
      <c r="A57" s="308">
        <v>12</v>
      </c>
      <c r="B57" s="309"/>
      <c r="C57" s="310"/>
      <c r="D57" s="310"/>
      <c r="E57" s="310"/>
      <c r="F57" s="311">
        <f t="shared" si="2"/>
        <v>0</v>
      </c>
    </row>
    <row r="58" spans="1:6" ht="15.75">
      <c r="A58" s="308">
        <v>13</v>
      </c>
      <c r="B58" s="309"/>
      <c r="C58" s="310"/>
      <c r="D58" s="310"/>
      <c r="E58" s="310"/>
      <c r="F58" s="311">
        <f t="shared" si="2"/>
        <v>0</v>
      </c>
    </row>
    <row r="59" spans="1:6" ht="15.75">
      <c r="A59" s="308">
        <v>14</v>
      </c>
      <c r="B59" s="309"/>
      <c r="C59" s="310"/>
      <c r="D59" s="310"/>
      <c r="E59" s="310"/>
      <c r="F59" s="311">
        <f t="shared" si="2"/>
        <v>0</v>
      </c>
    </row>
    <row r="60" spans="1:6" ht="15.75">
      <c r="A60" s="308">
        <v>15</v>
      </c>
      <c r="B60" s="309"/>
      <c r="C60" s="310"/>
      <c r="D60" s="310"/>
      <c r="E60" s="310"/>
      <c r="F60" s="311">
        <f t="shared" si="2"/>
        <v>0</v>
      </c>
    </row>
    <row r="61" spans="1:6" ht="15.75">
      <c r="A61" s="312" t="s">
        <v>546</v>
      </c>
      <c r="B61" s="313" t="s">
        <v>547</v>
      </c>
      <c r="C61" s="314">
        <f>SUM(C46:C60)</f>
        <v>0</v>
      </c>
      <c r="D61" s="314"/>
      <c r="E61" s="314">
        <f>SUM(E46:E60)</f>
        <v>0</v>
      </c>
      <c r="F61" s="314">
        <f>SUM(F46:F60)</f>
        <v>0</v>
      </c>
    </row>
    <row r="62" spans="1:6" ht="15.75">
      <c r="A62" s="304" t="s">
        <v>548</v>
      </c>
      <c r="B62" s="313"/>
      <c r="C62" s="306"/>
      <c r="D62" s="306"/>
      <c r="E62" s="306"/>
      <c r="F62" s="306"/>
    </row>
    <row r="63" spans="1:6" ht="15.75">
      <c r="A63" s="308">
        <v>1</v>
      </c>
      <c r="B63" s="309"/>
      <c r="C63" s="310"/>
      <c r="D63" s="317"/>
      <c r="E63" s="310"/>
      <c r="F63" s="311">
        <f>C63-E63</f>
        <v>0</v>
      </c>
    </row>
    <row r="64" spans="1:6" ht="15.75">
      <c r="A64" s="308">
        <v>2</v>
      </c>
      <c r="B64" s="309"/>
      <c r="C64" s="310"/>
      <c r="D64" s="317"/>
      <c r="E64" s="310"/>
      <c r="F64" s="311">
        <f aca="true" t="shared" si="3" ref="F64:F77">C64-E64</f>
        <v>0</v>
      </c>
    </row>
    <row r="65" spans="1:6" ht="15.75">
      <c r="A65" s="308">
        <v>3</v>
      </c>
      <c r="B65" s="309"/>
      <c r="C65" s="310"/>
      <c r="D65" s="317"/>
      <c r="E65" s="310"/>
      <c r="F65" s="311">
        <f t="shared" si="3"/>
        <v>0</v>
      </c>
    </row>
    <row r="66" spans="1:6" ht="15.75">
      <c r="A66" s="308">
        <v>4</v>
      </c>
      <c r="B66" s="309"/>
      <c r="C66" s="310"/>
      <c r="D66" s="317"/>
      <c r="E66" s="310"/>
      <c r="F66" s="311">
        <f t="shared" si="3"/>
        <v>0</v>
      </c>
    </row>
    <row r="67" spans="1:6" ht="15.75">
      <c r="A67" s="308">
        <v>5</v>
      </c>
      <c r="B67" s="309"/>
      <c r="C67" s="310"/>
      <c r="D67" s="317"/>
      <c r="E67" s="310"/>
      <c r="F67" s="311">
        <f t="shared" si="3"/>
        <v>0</v>
      </c>
    </row>
    <row r="68" spans="1:6" ht="15.75">
      <c r="A68" s="308">
        <v>6</v>
      </c>
      <c r="B68" s="309"/>
      <c r="C68" s="310"/>
      <c r="D68" s="317"/>
      <c r="E68" s="310"/>
      <c r="F68" s="311">
        <f t="shared" si="3"/>
        <v>0</v>
      </c>
    </row>
    <row r="69" spans="1:6" ht="15.75">
      <c r="A69" s="308">
        <v>7</v>
      </c>
      <c r="B69" s="309"/>
      <c r="C69" s="310"/>
      <c r="D69" s="317"/>
      <c r="E69" s="310"/>
      <c r="F69" s="311">
        <f t="shared" si="3"/>
        <v>0</v>
      </c>
    </row>
    <row r="70" spans="1:6" ht="15.75">
      <c r="A70" s="308">
        <v>8</v>
      </c>
      <c r="B70" s="309"/>
      <c r="C70" s="310"/>
      <c r="D70" s="317"/>
      <c r="E70" s="310"/>
      <c r="F70" s="311">
        <f t="shared" si="3"/>
        <v>0</v>
      </c>
    </row>
    <row r="71" spans="1:6" ht="15.75">
      <c r="A71" s="308">
        <v>9</v>
      </c>
      <c r="B71" s="309"/>
      <c r="C71" s="310"/>
      <c r="D71" s="317"/>
      <c r="E71" s="310"/>
      <c r="F71" s="311">
        <f t="shared" si="3"/>
        <v>0</v>
      </c>
    </row>
    <row r="72" spans="1:6" ht="15.75">
      <c r="A72" s="308">
        <v>10</v>
      </c>
      <c r="B72" s="309"/>
      <c r="C72" s="310"/>
      <c r="D72" s="317"/>
      <c r="E72" s="310"/>
      <c r="F72" s="311">
        <f t="shared" si="3"/>
        <v>0</v>
      </c>
    </row>
    <row r="73" spans="1:6" ht="15.75">
      <c r="A73" s="308">
        <v>11</v>
      </c>
      <c r="B73" s="309"/>
      <c r="C73" s="310"/>
      <c r="D73" s="317"/>
      <c r="E73" s="310"/>
      <c r="F73" s="311">
        <f t="shared" si="3"/>
        <v>0</v>
      </c>
    </row>
    <row r="74" spans="1:6" ht="15.75">
      <c r="A74" s="308">
        <v>12</v>
      </c>
      <c r="B74" s="309"/>
      <c r="C74" s="310"/>
      <c r="D74" s="310"/>
      <c r="E74" s="310"/>
      <c r="F74" s="311">
        <f t="shared" si="3"/>
        <v>0</v>
      </c>
    </row>
    <row r="75" spans="1:6" ht="15.75">
      <c r="A75" s="308">
        <v>13</v>
      </c>
      <c r="B75" s="309"/>
      <c r="C75" s="310"/>
      <c r="D75" s="310"/>
      <c r="E75" s="310"/>
      <c r="F75" s="311">
        <f t="shared" si="3"/>
        <v>0</v>
      </c>
    </row>
    <row r="76" spans="1:6" ht="15.75">
      <c r="A76" s="308">
        <v>14</v>
      </c>
      <c r="B76" s="309"/>
      <c r="C76" s="310"/>
      <c r="D76" s="310"/>
      <c r="E76" s="310"/>
      <c r="F76" s="311">
        <f t="shared" si="3"/>
        <v>0</v>
      </c>
    </row>
    <row r="77" spans="1:6" ht="15.75">
      <c r="A77" s="308">
        <v>15</v>
      </c>
      <c r="B77" s="309"/>
      <c r="C77" s="310"/>
      <c r="D77" s="310"/>
      <c r="E77" s="310"/>
      <c r="F77" s="311">
        <f t="shared" si="3"/>
        <v>0</v>
      </c>
    </row>
    <row r="78" spans="1:6" ht="15.75">
      <c r="A78" s="312" t="s">
        <v>531</v>
      </c>
      <c r="B78" s="313" t="s">
        <v>549</v>
      </c>
      <c r="C78" s="314">
        <f>SUM(C63:C77)</f>
        <v>0</v>
      </c>
      <c r="D78" s="314"/>
      <c r="E78" s="314">
        <f>SUM(E63:E77)</f>
        <v>0</v>
      </c>
      <c r="F78" s="314">
        <f>SUM(F63:F77)</f>
        <v>0</v>
      </c>
    </row>
    <row r="79" spans="1:6" ht="15.75">
      <c r="A79" s="318" t="s">
        <v>550</v>
      </c>
      <c r="B79" s="313" t="s">
        <v>551</v>
      </c>
      <c r="C79" s="314">
        <f>C78+C61+C44+C27</f>
        <v>0</v>
      </c>
      <c r="D79" s="314"/>
      <c r="E79" s="314">
        <f>E78+E61+E44+E27</f>
        <v>0</v>
      </c>
      <c r="F79" s="314">
        <f>F78+F61+F44+F27</f>
        <v>0</v>
      </c>
    </row>
    <row r="80" spans="1:6" ht="15.75">
      <c r="A80" s="304" t="s">
        <v>552</v>
      </c>
      <c r="B80" s="313"/>
      <c r="C80" s="311"/>
      <c r="D80" s="311"/>
      <c r="E80" s="311"/>
      <c r="F80" s="311"/>
    </row>
    <row r="81" spans="1:6" ht="15.75">
      <c r="A81" s="307" t="s">
        <v>540</v>
      </c>
      <c r="B81" s="319"/>
      <c r="C81" s="306"/>
      <c r="D81" s="306"/>
      <c r="E81" s="306"/>
      <c r="F81" s="306"/>
    </row>
    <row r="82" spans="1:6" ht="15.75">
      <c r="A82" s="308">
        <v>1</v>
      </c>
      <c r="B82" s="309"/>
      <c r="C82" s="310"/>
      <c r="D82" s="310"/>
      <c r="E82" s="310"/>
      <c r="F82" s="311">
        <f>C82-E82</f>
        <v>0</v>
      </c>
    </row>
    <row r="83" spans="1:6" ht="15.75">
      <c r="A83" s="308">
        <v>2</v>
      </c>
      <c r="B83" s="309"/>
      <c r="C83" s="310"/>
      <c r="D83" s="310"/>
      <c r="E83" s="310"/>
      <c r="F83" s="311">
        <f aca="true" t="shared" si="4" ref="F83:F96">C83-E83</f>
        <v>0</v>
      </c>
    </row>
    <row r="84" spans="1:6" ht="15.75">
      <c r="A84" s="308">
        <v>3</v>
      </c>
      <c r="B84" s="309"/>
      <c r="C84" s="310"/>
      <c r="D84" s="310"/>
      <c r="E84" s="310"/>
      <c r="F84" s="311">
        <f t="shared" si="4"/>
        <v>0</v>
      </c>
    </row>
    <row r="85" spans="1:6" ht="15.75">
      <c r="A85" s="308">
        <v>4</v>
      </c>
      <c r="B85" s="309"/>
      <c r="C85" s="310"/>
      <c r="D85" s="310"/>
      <c r="E85" s="310"/>
      <c r="F85" s="311">
        <f t="shared" si="4"/>
        <v>0</v>
      </c>
    </row>
    <row r="86" spans="1:6" ht="15.75">
      <c r="A86" s="308">
        <v>5</v>
      </c>
      <c r="B86" s="309"/>
      <c r="C86" s="310"/>
      <c r="D86" s="310"/>
      <c r="E86" s="310"/>
      <c r="F86" s="311">
        <f t="shared" si="4"/>
        <v>0</v>
      </c>
    </row>
    <row r="87" spans="1:6" ht="15.75">
      <c r="A87" s="308">
        <v>6</v>
      </c>
      <c r="B87" s="309"/>
      <c r="C87" s="310"/>
      <c r="D87" s="310"/>
      <c r="E87" s="310"/>
      <c r="F87" s="311">
        <f t="shared" si="4"/>
        <v>0</v>
      </c>
    </row>
    <row r="88" spans="1:6" ht="15.75">
      <c r="A88" s="308">
        <v>7</v>
      </c>
      <c r="B88" s="309"/>
      <c r="C88" s="310"/>
      <c r="D88" s="310"/>
      <c r="E88" s="310"/>
      <c r="F88" s="311">
        <f t="shared" si="4"/>
        <v>0</v>
      </c>
    </row>
    <row r="89" spans="1:6" ht="15.75">
      <c r="A89" s="308">
        <v>8</v>
      </c>
      <c r="B89" s="309"/>
      <c r="C89" s="310"/>
      <c r="D89" s="310"/>
      <c r="E89" s="310"/>
      <c r="F89" s="311">
        <f t="shared" si="4"/>
        <v>0</v>
      </c>
    </row>
    <row r="90" spans="1:6" ht="15.75">
      <c r="A90" s="308">
        <v>9</v>
      </c>
      <c r="B90" s="309"/>
      <c r="C90" s="310"/>
      <c r="D90" s="310"/>
      <c r="E90" s="310"/>
      <c r="F90" s="311">
        <f t="shared" si="4"/>
        <v>0</v>
      </c>
    </row>
    <row r="91" spans="1:6" ht="15.75">
      <c r="A91" s="308">
        <v>10</v>
      </c>
      <c r="B91" s="309"/>
      <c r="C91" s="310"/>
      <c r="D91" s="310"/>
      <c r="E91" s="310"/>
      <c r="F91" s="311">
        <f t="shared" si="4"/>
        <v>0</v>
      </c>
    </row>
    <row r="92" spans="1:6" ht="15.75">
      <c r="A92" s="308">
        <v>11</v>
      </c>
      <c r="B92" s="309"/>
      <c r="C92" s="310"/>
      <c r="D92" s="310"/>
      <c r="E92" s="310"/>
      <c r="F92" s="311">
        <f t="shared" si="4"/>
        <v>0</v>
      </c>
    </row>
    <row r="93" spans="1:6" ht="15.75">
      <c r="A93" s="308">
        <v>12</v>
      </c>
      <c r="B93" s="309"/>
      <c r="C93" s="310"/>
      <c r="D93" s="310"/>
      <c r="E93" s="310"/>
      <c r="F93" s="311">
        <f t="shared" si="4"/>
        <v>0</v>
      </c>
    </row>
    <row r="94" spans="1:6" ht="15.75">
      <c r="A94" s="308">
        <v>13</v>
      </c>
      <c r="B94" s="309"/>
      <c r="C94" s="310"/>
      <c r="D94" s="310"/>
      <c r="E94" s="310"/>
      <c r="F94" s="311">
        <f t="shared" si="4"/>
        <v>0</v>
      </c>
    </row>
    <row r="95" spans="1:6" ht="15.75">
      <c r="A95" s="308">
        <v>14</v>
      </c>
      <c r="B95" s="309"/>
      <c r="C95" s="310"/>
      <c r="D95" s="310"/>
      <c r="E95" s="310"/>
      <c r="F95" s="311">
        <f t="shared" si="4"/>
        <v>0</v>
      </c>
    </row>
    <row r="96" spans="1:6" ht="15.75">
      <c r="A96" s="308">
        <v>15</v>
      </c>
      <c r="B96" s="309"/>
      <c r="C96" s="310"/>
      <c r="D96" s="310"/>
      <c r="E96" s="310"/>
      <c r="F96" s="311">
        <f t="shared" si="4"/>
        <v>0</v>
      </c>
    </row>
    <row r="97" spans="1:6" ht="15.75">
      <c r="A97" s="312" t="s">
        <v>530</v>
      </c>
      <c r="B97" s="313" t="s">
        <v>553</v>
      </c>
      <c r="C97" s="314">
        <f>SUM(C82:C96)</f>
        <v>0</v>
      </c>
      <c r="D97" s="314"/>
      <c r="E97" s="314">
        <f>SUM(E82:E96)</f>
        <v>0</v>
      </c>
      <c r="F97" s="314">
        <f>SUM(F82:F96)</f>
        <v>0</v>
      </c>
    </row>
    <row r="98" spans="1:6" ht="15.75">
      <c r="A98" s="307" t="s">
        <v>542</v>
      </c>
      <c r="B98" s="320"/>
      <c r="C98" s="311"/>
      <c r="D98" s="311"/>
      <c r="E98" s="311"/>
      <c r="F98" s="311"/>
    </row>
    <row r="99" spans="1:6" ht="15.75">
      <c r="A99" s="308">
        <v>1</v>
      </c>
      <c r="B99" s="309"/>
      <c r="C99" s="310"/>
      <c r="D99" s="310"/>
      <c r="E99" s="310"/>
      <c r="F99" s="311">
        <f>C99-E99</f>
        <v>0</v>
      </c>
    </row>
    <row r="100" spans="1:6" ht="15.75">
      <c r="A100" s="308">
        <v>2</v>
      </c>
      <c r="B100" s="309"/>
      <c r="C100" s="310"/>
      <c r="D100" s="310"/>
      <c r="E100" s="310"/>
      <c r="F100" s="311">
        <f aca="true" t="shared" si="5" ref="F100:F113">C100-E100</f>
        <v>0</v>
      </c>
    </row>
    <row r="101" spans="1:6" ht="15.75">
      <c r="A101" s="308">
        <v>3</v>
      </c>
      <c r="B101" s="309"/>
      <c r="C101" s="310"/>
      <c r="D101" s="310"/>
      <c r="E101" s="310"/>
      <c r="F101" s="311">
        <f t="shared" si="5"/>
        <v>0</v>
      </c>
    </row>
    <row r="102" spans="1:6" ht="15.75">
      <c r="A102" s="308">
        <v>4</v>
      </c>
      <c r="B102" s="309"/>
      <c r="C102" s="310"/>
      <c r="D102" s="310"/>
      <c r="E102" s="310"/>
      <c r="F102" s="311">
        <f t="shared" si="5"/>
        <v>0</v>
      </c>
    </row>
    <row r="103" spans="1:6" ht="15.75">
      <c r="A103" s="308">
        <v>5</v>
      </c>
      <c r="B103" s="309"/>
      <c r="C103" s="310"/>
      <c r="D103" s="310"/>
      <c r="E103" s="310"/>
      <c r="F103" s="311">
        <f t="shared" si="5"/>
        <v>0</v>
      </c>
    </row>
    <row r="104" spans="1:6" ht="15.75">
      <c r="A104" s="308">
        <v>6</v>
      </c>
      <c r="B104" s="309"/>
      <c r="C104" s="310"/>
      <c r="D104" s="310"/>
      <c r="E104" s="310"/>
      <c r="F104" s="311">
        <f t="shared" si="5"/>
        <v>0</v>
      </c>
    </row>
    <row r="105" spans="1:6" ht="15.75">
      <c r="A105" s="308">
        <v>7</v>
      </c>
      <c r="B105" s="309"/>
      <c r="C105" s="310"/>
      <c r="D105" s="310"/>
      <c r="E105" s="310"/>
      <c r="F105" s="311">
        <f t="shared" si="5"/>
        <v>0</v>
      </c>
    </row>
    <row r="106" spans="1:6" ht="15.75">
      <c r="A106" s="308">
        <v>8</v>
      </c>
      <c r="B106" s="309"/>
      <c r="C106" s="310"/>
      <c r="D106" s="310"/>
      <c r="E106" s="310"/>
      <c r="F106" s="311">
        <f t="shared" si="5"/>
        <v>0</v>
      </c>
    </row>
    <row r="107" spans="1:6" ht="15.75">
      <c r="A107" s="308">
        <v>9</v>
      </c>
      <c r="B107" s="309"/>
      <c r="C107" s="310"/>
      <c r="D107" s="310"/>
      <c r="E107" s="310"/>
      <c r="F107" s="311">
        <f t="shared" si="5"/>
        <v>0</v>
      </c>
    </row>
    <row r="108" spans="1:6" ht="15.75">
      <c r="A108" s="308">
        <v>10</v>
      </c>
      <c r="B108" s="309"/>
      <c r="C108" s="310"/>
      <c r="D108" s="310"/>
      <c r="E108" s="310"/>
      <c r="F108" s="311">
        <f t="shared" si="5"/>
        <v>0</v>
      </c>
    </row>
    <row r="109" spans="1:6" ht="15.75">
      <c r="A109" s="308">
        <v>11</v>
      </c>
      <c r="B109" s="309"/>
      <c r="C109" s="310"/>
      <c r="D109" s="310"/>
      <c r="E109" s="310"/>
      <c r="F109" s="311">
        <f t="shared" si="5"/>
        <v>0</v>
      </c>
    </row>
    <row r="110" spans="1:6" ht="15.75">
      <c r="A110" s="308">
        <v>12</v>
      </c>
      <c r="B110" s="309"/>
      <c r="C110" s="310"/>
      <c r="D110" s="310"/>
      <c r="E110" s="310"/>
      <c r="F110" s="311">
        <f t="shared" si="5"/>
        <v>0</v>
      </c>
    </row>
    <row r="111" spans="1:6" ht="15.75">
      <c r="A111" s="308">
        <v>13</v>
      </c>
      <c r="B111" s="309"/>
      <c r="C111" s="310"/>
      <c r="D111" s="310"/>
      <c r="E111" s="310"/>
      <c r="F111" s="311">
        <f t="shared" si="5"/>
        <v>0</v>
      </c>
    </row>
    <row r="112" spans="1:6" ht="15.75">
      <c r="A112" s="308">
        <v>14</v>
      </c>
      <c r="B112" s="309"/>
      <c r="C112" s="310"/>
      <c r="D112" s="310"/>
      <c r="E112" s="310"/>
      <c r="F112" s="311">
        <f t="shared" si="5"/>
        <v>0</v>
      </c>
    </row>
    <row r="113" spans="1:6" ht="15.75">
      <c r="A113" s="308">
        <v>15</v>
      </c>
      <c r="B113" s="309"/>
      <c r="C113" s="310"/>
      <c r="D113" s="310"/>
      <c r="E113" s="310"/>
      <c r="F113" s="311">
        <f t="shared" si="5"/>
        <v>0</v>
      </c>
    </row>
    <row r="114" spans="1:6" ht="15.75">
      <c r="A114" s="312" t="s">
        <v>543</v>
      </c>
      <c r="B114" s="313" t="s">
        <v>554</v>
      </c>
      <c r="C114" s="314">
        <f>SUM(C99:C113)</f>
        <v>0</v>
      </c>
      <c r="D114" s="314"/>
      <c r="E114" s="314">
        <f>SUM(E99:E113)</f>
        <v>0</v>
      </c>
      <c r="F114" s="314">
        <f>SUM(F99:F113)</f>
        <v>0</v>
      </c>
    </row>
    <row r="115" spans="1:6" ht="21.75" customHeight="1">
      <c r="A115" s="307" t="s">
        <v>545</v>
      </c>
      <c r="B115" s="313"/>
      <c r="C115" s="306"/>
      <c r="D115" s="306"/>
      <c r="E115" s="306"/>
      <c r="F115" s="306"/>
    </row>
    <row r="116" spans="1:6" ht="15.75">
      <c r="A116" s="308">
        <v>1</v>
      </c>
      <c r="B116" s="309"/>
      <c r="C116" s="310"/>
      <c r="D116" s="310"/>
      <c r="E116" s="310"/>
      <c r="F116" s="311">
        <f>C116-E116</f>
        <v>0</v>
      </c>
    </row>
    <row r="117" spans="1:6" ht="15.75">
      <c r="A117" s="308">
        <v>2</v>
      </c>
      <c r="B117" s="309"/>
      <c r="C117" s="310"/>
      <c r="D117" s="310"/>
      <c r="E117" s="310"/>
      <c r="F117" s="311">
        <f aca="true" t="shared" si="6" ref="F117:F130">C117-E117</f>
        <v>0</v>
      </c>
    </row>
    <row r="118" spans="1:6" ht="15.75">
      <c r="A118" s="308">
        <v>3</v>
      </c>
      <c r="B118" s="309"/>
      <c r="C118" s="310"/>
      <c r="D118" s="310"/>
      <c r="E118" s="310"/>
      <c r="F118" s="311">
        <f t="shared" si="6"/>
        <v>0</v>
      </c>
    </row>
    <row r="119" spans="1:6" ht="15.75">
      <c r="A119" s="308">
        <v>4</v>
      </c>
      <c r="B119" s="309"/>
      <c r="C119" s="310"/>
      <c r="D119" s="310"/>
      <c r="E119" s="310"/>
      <c r="F119" s="311">
        <f t="shared" si="6"/>
        <v>0</v>
      </c>
    </row>
    <row r="120" spans="1:6" ht="15.75">
      <c r="A120" s="308">
        <v>5</v>
      </c>
      <c r="B120" s="309"/>
      <c r="C120" s="310"/>
      <c r="D120" s="310"/>
      <c r="E120" s="310"/>
      <c r="F120" s="311">
        <f t="shared" si="6"/>
        <v>0</v>
      </c>
    </row>
    <row r="121" spans="1:6" ht="15.75">
      <c r="A121" s="308">
        <v>6</v>
      </c>
      <c r="B121" s="309"/>
      <c r="C121" s="310"/>
      <c r="D121" s="310"/>
      <c r="E121" s="310"/>
      <c r="F121" s="311">
        <f t="shared" si="6"/>
        <v>0</v>
      </c>
    </row>
    <row r="122" spans="1:6" ht="15.75">
      <c r="A122" s="308">
        <v>7</v>
      </c>
      <c r="B122" s="309"/>
      <c r="C122" s="310"/>
      <c r="D122" s="310"/>
      <c r="E122" s="310"/>
      <c r="F122" s="311">
        <f t="shared" si="6"/>
        <v>0</v>
      </c>
    </row>
    <row r="123" spans="1:6" ht="15.75">
      <c r="A123" s="308">
        <v>8</v>
      </c>
      <c r="B123" s="309"/>
      <c r="C123" s="310"/>
      <c r="D123" s="310"/>
      <c r="E123" s="310"/>
      <c r="F123" s="311">
        <f t="shared" si="6"/>
        <v>0</v>
      </c>
    </row>
    <row r="124" spans="1:6" ht="15.75">
      <c r="A124" s="308">
        <v>9</v>
      </c>
      <c r="B124" s="309"/>
      <c r="C124" s="310"/>
      <c r="D124" s="310"/>
      <c r="E124" s="310"/>
      <c r="F124" s="311">
        <f t="shared" si="6"/>
        <v>0</v>
      </c>
    </row>
    <row r="125" spans="1:6" ht="15.75">
      <c r="A125" s="308">
        <v>10</v>
      </c>
      <c r="B125" s="309"/>
      <c r="C125" s="310"/>
      <c r="D125" s="310"/>
      <c r="E125" s="310"/>
      <c r="F125" s="311">
        <f t="shared" si="6"/>
        <v>0</v>
      </c>
    </row>
    <row r="126" spans="1:6" ht="15.75">
      <c r="A126" s="308">
        <v>11</v>
      </c>
      <c r="B126" s="309"/>
      <c r="C126" s="310"/>
      <c r="D126" s="310"/>
      <c r="E126" s="310"/>
      <c r="F126" s="311">
        <f t="shared" si="6"/>
        <v>0</v>
      </c>
    </row>
    <row r="127" spans="1:6" ht="15.75">
      <c r="A127" s="308">
        <v>12</v>
      </c>
      <c r="B127" s="309"/>
      <c r="C127" s="310"/>
      <c r="D127" s="310"/>
      <c r="E127" s="310"/>
      <c r="F127" s="311">
        <f t="shared" si="6"/>
        <v>0</v>
      </c>
    </row>
    <row r="128" spans="1:6" ht="15.75">
      <c r="A128" s="308">
        <v>13</v>
      </c>
      <c r="B128" s="309"/>
      <c r="C128" s="310"/>
      <c r="D128" s="310"/>
      <c r="E128" s="310"/>
      <c r="F128" s="311">
        <f t="shared" si="6"/>
        <v>0</v>
      </c>
    </row>
    <row r="129" spans="1:6" ht="15.75">
      <c r="A129" s="308">
        <v>14</v>
      </c>
      <c r="B129" s="309"/>
      <c r="C129" s="310"/>
      <c r="D129" s="310"/>
      <c r="E129" s="310"/>
      <c r="F129" s="311">
        <f t="shared" si="6"/>
        <v>0</v>
      </c>
    </row>
    <row r="130" spans="1:6" ht="15.75">
      <c r="A130" s="308">
        <v>15</v>
      </c>
      <c r="B130" s="309"/>
      <c r="C130" s="310"/>
      <c r="D130" s="310"/>
      <c r="E130" s="310"/>
      <c r="F130" s="311">
        <f t="shared" si="6"/>
        <v>0</v>
      </c>
    </row>
    <row r="131" spans="1:6" ht="15.75">
      <c r="A131" s="312" t="s">
        <v>546</v>
      </c>
      <c r="B131" s="313" t="s">
        <v>555</v>
      </c>
      <c r="C131" s="314">
        <f>SUM(C116:C130)</f>
        <v>0</v>
      </c>
      <c r="D131" s="314"/>
      <c r="E131" s="314">
        <f>SUM(E116:E130)</f>
        <v>0</v>
      </c>
      <c r="F131" s="314">
        <f>SUM(F116:F130)</f>
        <v>0</v>
      </c>
    </row>
    <row r="132" spans="1:6" ht="15.75">
      <c r="A132" s="304" t="s">
        <v>548</v>
      </c>
      <c r="B132" s="313"/>
      <c r="C132" s="306"/>
      <c r="D132" s="306"/>
      <c r="E132" s="306"/>
      <c r="F132" s="306"/>
    </row>
    <row r="133" spans="1:6" ht="15.75">
      <c r="A133" s="308">
        <v>1</v>
      </c>
      <c r="B133" s="309"/>
      <c r="C133" s="310"/>
      <c r="D133" s="310"/>
      <c r="E133" s="310"/>
      <c r="F133" s="311">
        <f>C133-E133</f>
        <v>0</v>
      </c>
    </row>
    <row r="134" spans="1:6" ht="15.75">
      <c r="A134" s="308">
        <v>2</v>
      </c>
      <c r="B134" s="309"/>
      <c r="C134" s="310"/>
      <c r="D134" s="310"/>
      <c r="E134" s="310"/>
      <c r="F134" s="311">
        <f aca="true" t="shared" si="7" ref="F134:F147">C134-E134</f>
        <v>0</v>
      </c>
    </row>
    <row r="135" spans="1:6" ht="15.75">
      <c r="A135" s="308">
        <v>3</v>
      </c>
      <c r="B135" s="309"/>
      <c r="C135" s="310"/>
      <c r="D135" s="310"/>
      <c r="E135" s="310"/>
      <c r="F135" s="311">
        <f t="shared" si="7"/>
        <v>0</v>
      </c>
    </row>
    <row r="136" spans="1:6" ht="15.75">
      <c r="A136" s="308">
        <v>4</v>
      </c>
      <c r="B136" s="309"/>
      <c r="C136" s="310"/>
      <c r="D136" s="310"/>
      <c r="E136" s="310"/>
      <c r="F136" s="311">
        <f t="shared" si="7"/>
        <v>0</v>
      </c>
    </row>
    <row r="137" spans="1:6" ht="15.75">
      <c r="A137" s="308">
        <v>5</v>
      </c>
      <c r="B137" s="309"/>
      <c r="C137" s="310"/>
      <c r="D137" s="310"/>
      <c r="E137" s="310"/>
      <c r="F137" s="311">
        <f t="shared" si="7"/>
        <v>0</v>
      </c>
    </row>
    <row r="138" spans="1:6" ht="15.75">
      <c r="A138" s="308">
        <v>6</v>
      </c>
      <c r="B138" s="309"/>
      <c r="C138" s="310"/>
      <c r="D138" s="310"/>
      <c r="E138" s="310"/>
      <c r="F138" s="311">
        <f t="shared" si="7"/>
        <v>0</v>
      </c>
    </row>
    <row r="139" spans="1:6" ht="15.75">
      <c r="A139" s="308">
        <v>7</v>
      </c>
      <c r="B139" s="309"/>
      <c r="C139" s="310"/>
      <c r="D139" s="310"/>
      <c r="E139" s="310"/>
      <c r="F139" s="311">
        <f t="shared" si="7"/>
        <v>0</v>
      </c>
    </row>
    <row r="140" spans="1:6" ht="15.75">
      <c r="A140" s="308">
        <v>8</v>
      </c>
      <c r="B140" s="309"/>
      <c r="C140" s="310"/>
      <c r="D140" s="310"/>
      <c r="E140" s="310"/>
      <c r="F140" s="311">
        <f t="shared" si="7"/>
        <v>0</v>
      </c>
    </row>
    <row r="141" spans="1:6" ht="15.75">
      <c r="A141" s="308">
        <v>9</v>
      </c>
      <c r="B141" s="309"/>
      <c r="C141" s="310"/>
      <c r="D141" s="310"/>
      <c r="E141" s="310"/>
      <c r="F141" s="311">
        <f t="shared" si="7"/>
        <v>0</v>
      </c>
    </row>
    <row r="142" spans="1:6" ht="15.75">
      <c r="A142" s="308">
        <v>10</v>
      </c>
      <c r="B142" s="309"/>
      <c r="C142" s="310"/>
      <c r="D142" s="310"/>
      <c r="E142" s="310"/>
      <c r="F142" s="311">
        <f t="shared" si="7"/>
        <v>0</v>
      </c>
    </row>
    <row r="143" spans="1:6" ht="15.75">
      <c r="A143" s="308">
        <v>11</v>
      </c>
      <c r="B143" s="309"/>
      <c r="C143" s="310"/>
      <c r="D143" s="310"/>
      <c r="E143" s="310"/>
      <c r="F143" s="311">
        <f t="shared" si="7"/>
        <v>0</v>
      </c>
    </row>
    <row r="144" spans="1:6" ht="15.75">
      <c r="A144" s="308">
        <v>12</v>
      </c>
      <c r="B144" s="309"/>
      <c r="C144" s="310"/>
      <c r="D144" s="310"/>
      <c r="E144" s="310"/>
      <c r="F144" s="311">
        <f t="shared" si="7"/>
        <v>0</v>
      </c>
    </row>
    <row r="145" spans="1:6" ht="15.75">
      <c r="A145" s="308">
        <v>13</v>
      </c>
      <c r="B145" s="309"/>
      <c r="C145" s="310"/>
      <c r="D145" s="310"/>
      <c r="E145" s="310"/>
      <c r="F145" s="311">
        <f t="shared" si="7"/>
        <v>0</v>
      </c>
    </row>
    <row r="146" spans="1:6" ht="15.75">
      <c r="A146" s="308">
        <v>14</v>
      </c>
      <c r="B146" s="309"/>
      <c r="C146" s="310"/>
      <c r="D146" s="310"/>
      <c r="E146" s="310"/>
      <c r="F146" s="311">
        <f t="shared" si="7"/>
        <v>0</v>
      </c>
    </row>
    <row r="147" spans="1:6" ht="15.75">
      <c r="A147" s="308">
        <v>15</v>
      </c>
      <c r="B147" s="309"/>
      <c r="C147" s="310"/>
      <c r="D147" s="310"/>
      <c r="E147" s="310"/>
      <c r="F147" s="311">
        <f t="shared" si="7"/>
        <v>0</v>
      </c>
    </row>
    <row r="148" spans="1:6" ht="15.75">
      <c r="A148" s="312" t="s">
        <v>531</v>
      </c>
      <c r="B148" s="313" t="s">
        <v>556</v>
      </c>
      <c r="C148" s="314">
        <f>SUM(C133:C147)</f>
        <v>0</v>
      </c>
      <c r="D148" s="314"/>
      <c r="E148" s="314">
        <f>SUM(E133:E147)</f>
        <v>0</v>
      </c>
      <c r="F148" s="314">
        <f>SUM(F133:F147)</f>
        <v>0</v>
      </c>
    </row>
    <row r="149" spans="1:6" ht="15.75">
      <c r="A149" s="318" t="s">
        <v>557</v>
      </c>
      <c r="B149" s="313" t="s">
        <v>558</v>
      </c>
      <c r="C149" s="314">
        <f>C148+C131+C114+C97</f>
        <v>0</v>
      </c>
      <c r="D149" s="314"/>
      <c r="E149" s="314">
        <f>E148+E131+E114+E97</f>
        <v>0</v>
      </c>
      <c r="F149" s="314">
        <f>F148+F131+F114+F97</f>
        <v>0</v>
      </c>
    </row>
    <row r="150" spans="1:6" ht="15.75">
      <c r="A150" s="321"/>
      <c r="B150" s="322"/>
      <c r="C150" s="323"/>
      <c r="D150" s="323"/>
      <c r="E150" s="323"/>
      <c r="F150" s="323"/>
    </row>
    <row r="151" spans="1:8" ht="15.75">
      <c r="A151" s="324" t="s">
        <v>559</v>
      </c>
      <c r="B151" s="659" t="s">
        <v>888</v>
      </c>
      <c r="C151" s="659"/>
      <c r="D151" s="659"/>
      <c r="E151" s="659"/>
      <c r="F151" s="659"/>
      <c r="G151" s="659"/>
      <c r="H151" s="659"/>
    </row>
    <row r="152" spans="1:8" ht="15.75">
      <c r="A152" s="324"/>
      <c r="B152" s="538"/>
      <c r="C152" s="538"/>
      <c r="D152" s="538"/>
      <c r="E152" s="538"/>
      <c r="F152" s="538"/>
      <c r="G152" s="538"/>
      <c r="H152" s="538"/>
    </row>
    <row r="153" spans="1:8" ht="15.75">
      <c r="A153" s="325" t="s">
        <v>518</v>
      </c>
      <c r="B153" s="660" t="s">
        <v>882</v>
      </c>
      <c r="C153" s="660"/>
      <c r="D153" s="660"/>
      <c r="E153" s="660"/>
      <c r="F153" s="660"/>
      <c r="G153" s="660"/>
      <c r="H153" s="660"/>
    </row>
    <row r="154" spans="1:8" ht="15.75">
      <c r="A154" s="325"/>
      <c r="B154" s="326"/>
      <c r="C154" s="326"/>
      <c r="D154" s="326"/>
      <c r="E154" s="326"/>
      <c r="F154" s="326"/>
      <c r="G154" s="326"/>
      <c r="H154" s="326"/>
    </row>
    <row r="155" spans="1:8" ht="15.75">
      <c r="A155" s="325" t="s">
        <v>560</v>
      </c>
      <c r="B155" s="661" t="s">
        <v>890</v>
      </c>
      <c r="C155" s="661"/>
      <c r="D155" s="661"/>
      <c r="E155" s="661"/>
      <c r="F155" s="661"/>
      <c r="G155" s="661"/>
      <c r="H155" s="661"/>
    </row>
    <row r="156" spans="1:8" ht="15.75">
      <c r="A156" s="327"/>
      <c r="B156" s="662"/>
      <c r="C156" s="658"/>
      <c r="D156" s="658"/>
      <c r="E156" s="658"/>
      <c r="F156" s="328"/>
      <c r="G156" s="329"/>
      <c r="H156" s="292"/>
    </row>
    <row r="157" spans="1:8" ht="15.75">
      <c r="A157" s="327"/>
      <c r="B157" s="658"/>
      <c r="C157" s="658"/>
      <c r="D157" s="658"/>
      <c r="E157" s="658"/>
      <c r="F157" s="328"/>
      <c r="G157" s="329"/>
      <c r="H157" s="292"/>
    </row>
    <row r="158" spans="1:8" ht="15.75">
      <c r="A158" s="327"/>
      <c r="B158" s="658"/>
      <c r="C158" s="658"/>
      <c r="D158" s="658"/>
      <c r="E158" s="658"/>
      <c r="F158" s="328"/>
      <c r="G158" s="329"/>
      <c r="H158" s="292"/>
    </row>
    <row r="159" spans="1:8" ht="15.75">
      <c r="A159" s="327"/>
      <c r="B159" s="658"/>
      <c r="C159" s="658"/>
      <c r="D159" s="658"/>
      <c r="E159" s="658"/>
      <c r="F159" s="328"/>
      <c r="G159" s="329"/>
      <c r="H159" s="292"/>
    </row>
    <row r="160" spans="1:8" ht="15.75">
      <c r="A160" s="327"/>
      <c r="B160" s="658"/>
      <c r="C160" s="658"/>
      <c r="D160" s="658"/>
      <c r="E160" s="658"/>
      <c r="F160" s="328"/>
      <c r="G160" s="329"/>
      <c r="H160" s="292"/>
    </row>
    <row r="161" spans="1:8" ht="15.75">
      <c r="A161" s="327"/>
      <c r="B161" s="658"/>
      <c r="C161" s="658"/>
      <c r="D161" s="658"/>
      <c r="E161" s="658"/>
      <c r="F161" s="328"/>
      <c r="G161" s="329"/>
      <c r="H161" s="292"/>
    </row>
    <row r="162" spans="1:8" ht="15.75">
      <c r="A162" s="327"/>
      <c r="B162" s="658"/>
      <c r="C162" s="658"/>
      <c r="D162" s="658"/>
      <c r="E162" s="658"/>
      <c r="F162" s="328"/>
      <c r="G162" s="329"/>
      <c r="H162" s="292"/>
    </row>
  </sheetData>
  <sheetProtection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6"/>
  <sheetViews>
    <sheetView zoomScale="70" zoomScaleNormal="70" zoomScalePageLayoutView="0" workbookViewId="0" topLeftCell="A1">
      <selection activeCell="C49" sqref="C49:I49"/>
    </sheetView>
  </sheetViews>
  <sheetFormatPr defaultColWidth="10.7109375" defaultRowHeight="12.75"/>
  <cols>
    <col min="1" max="1" width="6.8515625" style="283" customWidth="1"/>
    <col min="2" max="2" width="55.7109375" style="283" customWidth="1"/>
    <col min="3" max="9" width="10.7109375" style="283" customWidth="1"/>
    <col min="10" max="10" width="13.7109375" style="283" customWidth="1"/>
    <col min="11" max="16" width="10.7109375" style="283" customWidth="1"/>
    <col min="17" max="18" width="14.7109375" style="283" customWidth="1"/>
    <col min="19" max="16384" width="10.7109375" style="283" customWidth="1"/>
  </cols>
  <sheetData>
    <row r="1" spans="1:13" ht="15.75">
      <c r="A1" s="333" t="s">
        <v>561</v>
      </c>
      <c r="B1" s="334"/>
      <c r="C1" s="335"/>
      <c r="D1" s="335"/>
      <c r="E1" s="335"/>
      <c r="F1" s="335"/>
      <c r="G1" s="335"/>
      <c r="H1" s="335"/>
      <c r="I1" s="335"/>
      <c r="J1" s="333"/>
      <c r="K1" s="286"/>
      <c r="L1" s="336"/>
      <c r="M1" s="336"/>
    </row>
    <row r="2" spans="1:13" ht="15.75">
      <c r="A2" s="290"/>
      <c r="B2" s="334"/>
      <c r="C2" s="335"/>
      <c r="D2" s="335"/>
      <c r="E2" s="335"/>
      <c r="F2" s="335"/>
      <c r="G2" s="335"/>
      <c r="H2" s="335"/>
      <c r="I2" s="335"/>
      <c r="J2" s="333"/>
      <c r="K2" s="336"/>
      <c r="L2" s="336"/>
      <c r="M2" s="336"/>
    </row>
    <row r="3" spans="1:4" ht="15.75">
      <c r="A3" s="287" t="s">
        <v>879</v>
      </c>
      <c r="B3" s="280"/>
      <c r="C3" s="279"/>
      <c r="D3" s="288"/>
    </row>
    <row r="4" spans="1:4" ht="15.75">
      <c r="A4" s="287" t="s">
        <v>880</v>
      </c>
      <c r="B4" s="289"/>
      <c r="C4" s="288"/>
      <c r="D4" s="288"/>
    </row>
    <row r="5" spans="1:6" ht="15.75">
      <c r="A5" s="287" t="s">
        <v>886</v>
      </c>
      <c r="B5" s="281"/>
      <c r="C5" s="290"/>
      <c r="D5" s="290"/>
      <c r="E5" s="291"/>
      <c r="F5" s="292"/>
    </row>
    <row r="6" spans="1:18" ht="16.5" thickBot="1">
      <c r="A6" s="340"/>
      <c r="B6" s="340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P6" s="339"/>
      <c r="Q6" s="341"/>
      <c r="R6" s="298" t="s">
        <v>533</v>
      </c>
    </row>
    <row r="7" spans="1:18" s="301" customFormat="1" ht="31.5">
      <c r="A7" s="663" t="s">
        <v>381</v>
      </c>
      <c r="B7" s="664"/>
      <c r="C7" s="667" t="s">
        <v>4</v>
      </c>
      <c r="D7" s="342" t="s">
        <v>562</v>
      </c>
      <c r="E7" s="342"/>
      <c r="F7" s="342"/>
      <c r="G7" s="342"/>
      <c r="H7" s="342" t="s">
        <v>563</v>
      </c>
      <c r="I7" s="342"/>
      <c r="J7" s="669" t="s">
        <v>564</v>
      </c>
      <c r="K7" s="342" t="s">
        <v>565</v>
      </c>
      <c r="L7" s="342"/>
      <c r="M7" s="342"/>
      <c r="N7" s="342"/>
      <c r="O7" s="342" t="s">
        <v>563</v>
      </c>
      <c r="P7" s="342"/>
      <c r="Q7" s="669" t="s">
        <v>566</v>
      </c>
      <c r="R7" s="671" t="s">
        <v>567</v>
      </c>
    </row>
    <row r="8" spans="1:18" s="301" customFormat="1" ht="66.75" customHeight="1">
      <c r="A8" s="665"/>
      <c r="B8" s="666"/>
      <c r="C8" s="668"/>
      <c r="D8" s="343" t="s">
        <v>568</v>
      </c>
      <c r="E8" s="343" t="s">
        <v>569</v>
      </c>
      <c r="F8" s="343" t="s">
        <v>570</v>
      </c>
      <c r="G8" s="343" t="s">
        <v>571</v>
      </c>
      <c r="H8" s="343" t="s">
        <v>572</v>
      </c>
      <c r="I8" s="343" t="s">
        <v>573</v>
      </c>
      <c r="J8" s="670"/>
      <c r="K8" s="343" t="s">
        <v>568</v>
      </c>
      <c r="L8" s="343" t="s">
        <v>574</v>
      </c>
      <c r="M8" s="343" t="s">
        <v>575</v>
      </c>
      <c r="N8" s="343" t="s">
        <v>576</v>
      </c>
      <c r="O8" s="343" t="s">
        <v>572</v>
      </c>
      <c r="P8" s="343" t="s">
        <v>573</v>
      </c>
      <c r="Q8" s="670"/>
      <c r="R8" s="672"/>
    </row>
    <row r="9" spans="1:18" s="301" customFormat="1" ht="16.5" thickBot="1">
      <c r="A9" s="344" t="s">
        <v>577</v>
      </c>
      <c r="B9" s="345"/>
      <c r="C9" s="346" t="s">
        <v>9</v>
      </c>
      <c r="D9" s="347">
        <v>1</v>
      </c>
      <c r="E9" s="347">
        <v>2</v>
      </c>
      <c r="F9" s="347">
        <v>3</v>
      </c>
      <c r="G9" s="347">
        <v>4</v>
      </c>
      <c r="H9" s="347">
        <v>5</v>
      </c>
      <c r="I9" s="347">
        <v>6</v>
      </c>
      <c r="J9" s="347">
        <v>7</v>
      </c>
      <c r="K9" s="347">
        <v>8</v>
      </c>
      <c r="L9" s="347">
        <v>9</v>
      </c>
      <c r="M9" s="347">
        <v>10</v>
      </c>
      <c r="N9" s="347">
        <v>11</v>
      </c>
      <c r="O9" s="347">
        <v>12</v>
      </c>
      <c r="P9" s="347">
        <v>13</v>
      </c>
      <c r="Q9" s="347">
        <v>14</v>
      </c>
      <c r="R9" s="348">
        <v>15</v>
      </c>
    </row>
    <row r="10" spans="1:18" ht="15.75">
      <c r="A10" s="349" t="s">
        <v>578</v>
      </c>
      <c r="B10" s="350" t="s">
        <v>579</v>
      </c>
      <c r="C10" s="351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3"/>
    </row>
    <row r="11" spans="1:18" ht="15.75">
      <c r="A11" s="354" t="s">
        <v>580</v>
      </c>
      <c r="B11" s="355" t="s">
        <v>581</v>
      </c>
      <c r="C11" s="356" t="s">
        <v>582</v>
      </c>
      <c r="D11" s="357"/>
      <c r="E11" s="357"/>
      <c r="F11" s="357"/>
      <c r="G11" s="358">
        <f>D11+E11-F11</f>
        <v>0</v>
      </c>
      <c r="H11" s="357"/>
      <c r="I11" s="357"/>
      <c r="J11" s="358">
        <f>G11+H11-I11</f>
        <v>0</v>
      </c>
      <c r="K11" s="357"/>
      <c r="L11" s="357"/>
      <c r="M11" s="357"/>
      <c r="N11" s="358">
        <f>K11+L11-M11</f>
        <v>0</v>
      </c>
      <c r="O11" s="357"/>
      <c r="P11" s="357"/>
      <c r="Q11" s="358">
        <f aca="true" t="shared" si="0" ref="Q11:Q27">N11+O11-P11</f>
        <v>0</v>
      </c>
      <c r="R11" s="359">
        <f aca="true" t="shared" si="1" ref="R11:R27">J11-Q11</f>
        <v>0</v>
      </c>
    </row>
    <row r="12" spans="1:18" ht="15.75">
      <c r="A12" s="354" t="s">
        <v>583</v>
      </c>
      <c r="B12" s="355" t="s">
        <v>584</v>
      </c>
      <c r="C12" s="356" t="s">
        <v>585</v>
      </c>
      <c r="D12" s="357"/>
      <c r="E12" s="357"/>
      <c r="F12" s="357"/>
      <c r="G12" s="358">
        <f aca="true" t="shared" si="2" ref="G12:G41">D12+E12-F12</f>
        <v>0</v>
      </c>
      <c r="H12" s="357"/>
      <c r="I12" s="357"/>
      <c r="J12" s="358">
        <f aca="true" t="shared" si="3" ref="J12:J41">G12+H12-I12</f>
        <v>0</v>
      </c>
      <c r="K12" s="357"/>
      <c r="L12" s="357"/>
      <c r="M12" s="357"/>
      <c r="N12" s="358">
        <f aca="true" t="shared" si="4" ref="N12:N41">K12+L12-M12</f>
        <v>0</v>
      </c>
      <c r="O12" s="357"/>
      <c r="P12" s="357"/>
      <c r="Q12" s="358">
        <f t="shared" si="0"/>
        <v>0</v>
      </c>
      <c r="R12" s="359">
        <f t="shared" si="1"/>
        <v>0</v>
      </c>
    </row>
    <row r="13" spans="1:18" ht="15.75">
      <c r="A13" s="354" t="s">
        <v>586</v>
      </c>
      <c r="B13" s="355" t="s">
        <v>587</v>
      </c>
      <c r="C13" s="356" t="s">
        <v>588</v>
      </c>
      <c r="D13" s="357"/>
      <c r="E13" s="357"/>
      <c r="F13" s="357"/>
      <c r="G13" s="358">
        <f t="shared" si="2"/>
        <v>0</v>
      </c>
      <c r="H13" s="357"/>
      <c r="I13" s="357"/>
      <c r="J13" s="358">
        <f t="shared" si="3"/>
        <v>0</v>
      </c>
      <c r="K13" s="357"/>
      <c r="L13" s="357"/>
      <c r="M13" s="357"/>
      <c r="N13" s="358">
        <f t="shared" si="4"/>
        <v>0</v>
      </c>
      <c r="O13" s="357"/>
      <c r="P13" s="357"/>
      <c r="Q13" s="358">
        <f t="shared" si="0"/>
        <v>0</v>
      </c>
      <c r="R13" s="359">
        <f t="shared" si="1"/>
        <v>0</v>
      </c>
    </row>
    <row r="14" spans="1:18" ht="15.75">
      <c r="A14" s="354" t="s">
        <v>589</v>
      </c>
      <c r="B14" s="355" t="s">
        <v>590</v>
      </c>
      <c r="C14" s="356" t="s">
        <v>591</v>
      </c>
      <c r="D14" s="357"/>
      <c r="E14" s="357"/>
      <c r="F14" s="357"/>
      <c r="G14" s="358">
        <f t="shared" si="2"/>
        <v>0</v>
      </c>
      <c r="H14" s="357"/>
      <c r="I14" s="357"/>
      <c r="J14" s="358">
        <f t="shared" si="3"/>
        <v>0</v>
      </c>
      <c r="K14" s="357"/>
      <c r="L14" s="357"/>
      <c r="M14" s="357"/>
      <c r="N14" s="358">
        <f t="shared" si="4"/>
        <v>0</v>
      </c>
      <c r="O14" s="357"/>
      <c r="P14" s="357"/>
      <c r="Q14" s="358">
        <f t="shared" si="0"/>
        <v>0</v>
      </c>
      <c r="R14" s="359">
        <f t="shared" si="1"/>
        <v>0</v>
      </c>
    </row>
    <row r="15" spans="1:18" ht="15.75">
      <c r="A15" s="354" t="s">
        <v>592</v>
      </c>
      <c r="B15" s="355" t="s">
        <v>593</v>
      </c>
      <c r="C15" s="356" t="s">
        <v>594</v>
      </c>
      <c r="D15" s="357"/>
      <c r="E15" s="357"/>
      <c r="F15" s="357"/>
      <c r="G15" s="358">
        <f t="shared" si="2"/>
        <v>0</v>
      </c>
      <c r="H15" s="357"/>
      <c r="I15" s="357"/>
      <c r="J15" s="358">
        <f t="shared" si="3"/>
        <v>0</v>
      </c>
      <c r="K15" s="357"/>
      <c r="L15" s="357"/>
      <c r="M15" s="357"/>
      <c r="N15" s="358">
        <f t="shared" si="4"/>
        <v>0</v>
      </c>
      <c r="O15" s="357"/>
      <c r="P15" s="357"/>
      <c r="Q15" s="358">
        <f t="shared" si="0"/>
        <v>0</v>
      </c>
      <c r="R15" s="359">
        <f t="shared" si="1"/>
        <v>0</v>
      </c>
    </row>
    <row r="16" spans="1:18" ht="15.75">
      <c r="A16" s="360" t="s">
        <v>595</v>
      </c>
      <c r="B16" s="355" t="s">
        <v>596</v>
      </c>
      <c r="C16" s="356" t="s">
        <v>597</v>
      </c>
      <c r="D16" s="357"/>
      <c r="E16" s="357"/>
      <c r="F16" s="357"/>
      <c r="G16" s="358">
        <f t="shared" si="2"/>
        <v>0</v>
      </c>
      <c r="H16" s="357"/>
      <c r="I16" s="357"/>
      <c r="J16" s="358">
        <f t="shared" si="3"/>
        <v>0</v>
      </c>
      <c r="K16" s="357"/>
      <c r="L16" s="357"/>
      <c r="M16" s="357"/>
      <c r="N16" s="358">
        <f t="shared" si="4"/>
        <v>0</v>
      </c>
      <c r="O16" s="357"/>
      <c r="P16" s="357"/>
      <c r="Q16" s="358">
        <f t="shared" si="0"/>
        <v>0</v>
      </c>
      <c r="R16" s="359">
        <f t="shared" si="1"/>
        <v>0</v>
      </c>
    </row>
    <row r="17" spans="1:18" ht="31.5">
      <c r="A17" s="354" t="s">
        <v>598</v>
      </c>
      <c r="B17" s="361" t="s">
        <v>599</v>
      </c>
      <c r="C17" s="362" t="s">
        <v>600</v>
      </c>
      <c r="D17" s="357"/>
      <c r="E17" s="357"/>
      <c r="F17" s="357"/>
      <c r="G17" s="358">
        <f t="shared" si="2"/>
        <v>0</v>
      </c>
      <c r="H17" s="357"/>
      <c r="I17" s="357"/>
      <c r="J17" s="358">
        <f t="shared" si="3"/>
        <v>0</v>
      </c>
      <c r="K17" s="357"/>
      <c r="L17" s="357"/>
      <c r="M17" s="357"/>
      <c r="N17" s="358">
        <f t="shared" si="4"/>
        <v>0</v>
      </c>
      <c r="O17" s="357"/>
      <c r="P17" s="357"/>
      <c r="Q17" s="358">
        <f t="shared" si="0"/>
        <v>0</v>
      </c>
      <c r="R17" s="359">
        <f t="shared" si="1"/>
        <v>0</v>
      </c>
    </row>
    <row r="18" spans="1:18" ht="15.75">
      <c r="A18" s="354" t="s">
        <v>601</v>
      </c>
      <c r="B18" s="361" t="s">
        <v>602</v>
      </c>
      <c r="C18" s="356" t="s">
        <v>603</v>
      </c>
      <c r="D18" s="357"/>
      <c r="E18" s="357"/>
      <c r="F18" s="357"/>
      <c r="G18" s="358">
        <f t="shared" si="2"/>
        <v>0</v>
      </c>
      <c r="H18" s="357"/>
      <c r="I18" s="357"/>
      <c r="J18" s="358">
        <f t="shared" si="3"/>
        <v>0</v>
      </c>
      <c r="K18" s="357"/>
      <c r="L18" s="357"/>
      <c r="M18" s="357"/>
      <c r="N18" s="358">
        <f t="shared" si="4"/>
        <v>0</v>
      </c>
      <c r="O18" s="357"/>
      <c r="P18" s="357"/>
      <c r="Q18" s="358">
        <f t="shared" si="0"/>
        <v>0</v>
      </c>
      <c r="R18" s="359">
        <f t="shared" si="1"/>
        <v>0</v>
      </c>
    </row>
    <row r="19" spans="1:18" ht="15.75">
      <c r="A19" s="354"/>
      <c r="B19" s="363" t="s">
        <v>530</v>
      </c>
      <c r="C19" s="364" t="s">
        <v>604</v>
      </c>
      <c r="D19" s="365">
        <f>SUM(D11:D18)</f>
        <v>0</v>
      </c>
      <c r="E19" s="365">
        <f>SUM(E11:E18)</f>
        <v>0</v>
      </c>
      <c r="F19" s="365">
        <f>SUM(F11:F18)</f>
        <v>0</v>
      </c>
      <c r="G19" s="358">
        <f t="shared" si="2"/>
        <v>0</v>
      </c>
      <c r="H19" s="365">
        <f>SUM(H11:H18)</f>
        <v>0</v>
      </c>
      <c r="I19" s="365">
        <f>SUM(I11:I18)</f>
        <v>0</v>
      </c>
      <c r="J19" s="358">
        <f t="shared" si="3"/>
        <v>0</v>
      </c>
      <c r="K19" s="365">
        <f>SUM(K11:K18)</f>
        <v>0</v>
      </c>
      <c r="L19" s="365">
        <f>SUM(L11:L18)</f>
        <v>0</v>
      </c>
      <c r="M19" s="365">
        <f>SUM(M11:M18)</f>
        <v>0</v>
      </c>
      <c r="N19" s="358">
        <f t="shared" si="4"/>
        <v>0</v>
      </c>
      <c r="O19" s="365">
        <f>SUM(O11:O18)</f>
        <v>0</v>
      </c>
      <c r="P19" s="365">
        <f>SUM(P11:P18)</f>
        <v>0</v>
      </c>
      <c r="Q19" s="358">
        <f t="shared" si="0"/>
        <v>0</v>
      </c>
      <c r="R19" s="359">
        <f t="shared" si="1"/>
        <v>0</v>
      </c>
    </row>
    <row r="20" spans="1:18" ht="15.75">
      <c r="A20" s="366" t="s">
        <v>605</v>
      </c>
      <c r="B20" s="367" t="s">
        <v>606</v>
      </c>
      <c r="C20" s="364" t="s">
        <v>607</v>
      </c>
      <c r="D20" s="357"/>
      <c r="E20" s="357"/>
      <c r="F20" s="357"/>
      <c r="G20" s="358">
        <f t="shared" si="2"/>
        <v>0</v>
      </c>
      <c r="H20" s="357"/>
      <c r="I20" s="357"/>
      <c r="J20" s="358">
        <f t="shared" si="3"/>
        <v>0</v>
      </c>
      <c r="K20" s="357"/>
      <c r="L20" s="357"/>
      <c r="M20" s="357"/>
      <c r="N20" s="358">
        <f t="shared" si="4"/>
        <v>0</v>
      </c>
      <c r="O20" s="357"/>
      <c r="P20" s="357"/>
      <c r="Q20" s="358">
        <f t="shared" si="0"/>
        <v>0</v>
      </c>
      <c r="R20" s="359">
        <f t="shared" si="1"/>
        <v>0</v>
      </c>
    </row>
    <row r="21" spans="1:18" ht="15.75">
      <c r="A21" s="368" t="s">
        <v>608</v>
      </c>
      <c r="B21" s="367" t="s">
        <v>609</v>
      </c>
      <c r="C21" s="364" t="s">
        <v>610</v>
      </c>
      <c r="D21" s="357"/>
      <c r="E21" s="357"/>
      <c r="F21" s="357"/>
      <c r="G21" s="358">
        <f t="shared" si="2"/>
        <v>0</v>
      </c>
      <c r="H21" s="357"/>
      <c r="I21" s="357"/>
      <c r="J21" s="358">
        <f t="shared" si="3"/>
        <v>0</v>
      </c>
      <c r="K21" s="357"/>
      <c r="L21" s="357"/>
      <c r="M21" s="357"/>
      <c r="N21" s="358">
        <f t="shared" si="4"/>
        <v>0</v>
      </c>
      <c r="O21" s="357"/>
      <c r="P21" s="357"/>
      <c r="Q21" s="358">
        <f t="shared" si="0"/>
        <v>0</v>
      </c>
      <c r="R21" s="359">
        <f t="shared" si="1"/>
        <v>0</v>
      </c>
    </row>
    <row r="22" spans="1:18" ht="15.75">
      <c r="A22" s="368" t="s">
        <v>611</v>
      </c>
      <c r="B22" s="369" t="s">
        <v>612</v>
      </c>
      <c r="C22" s="356"/>
      <c r="D22" s="370"/>
      <c r="E22" s="370"/>
      <c r="F22" s="370"/>
      <c r="G22" s="358">
        <f t="shared" si="2"/>
        <v>0</v>
      </c>
      <c r="H22" s="370"/>
      <c r="I22" s="370"/>
      <c r="J22" s="358">
        <f t="shared" si="3"/>
        <v>0</v>
      </c>
      <c r="K22" s="370"/>
      <c r="L22" s="370"/>
      <c r="M22" s="370"/>
      <c r="N22" s="358">
        <f t="shared" si="4"/>
        <v>0</v>
      </c>
      <c r="O22" s="370"/>
      <c r="P22" s="370"/>
      <c r="Q22" s="358">
        <f t="shared" si="0"/>
        <v>0</v>
      </c>
      <c r="R22" s="359">
        <f t="shared" si="1"/>
        <v>0</v>
      </c>
    </row>
    <row r="23" spans="1:18" ht="15.75">
      <c r="A23" s="354" t="s">
        <v>580</v>
      </c>
      <c r="B23" s="355" t="s">
        <v>613</v>
      </c>
      <c r="C23" s="356" t="s">
        <v>614</v>
      </c>
      <c r="D23" s="357"/>
      <c r="E23" s="357"/>
      <c r="F23" s="357"/>
      <c r="G23" s="358">
        <f t="shared" si="2"/>
        <v>0</v>
      </c>
      <c r="H23" s="357"/>
      <c r="I23" s="357"/>
      <c r="J23" s="358">
        <f t="shared" si="3"/>
        <v>0</v>
      </c>
      <c r="K23" s="357"/>
      <c r="L23" s="357"/>
      <c r="M23" s="357"/>
      <c r="N23" s="358">
        <f t="shared" si="4"/>
        <v>0</v>
      </c>
      <c r="O23" s="357"/>
      <c r="P23" s="357"/>
      <c r="Q23" s="358">
        <f t="shared" si="0"/>
        <v>0</v>
      </c>
      <c r="R23" s="359">
        <f t="shared" si="1"/>
        <v>0</v>
      </c>
    </row>
    <row r="24" spans="1:18" ht="15.75">
      <c r="A24" s="354" t="s">
        <v>583</v>
      </c>
      <c r="B24" s="355" t="s">
        <v>615</v>
      </c>
      <c r="C24" s="356" t="s">
        <v>616</v>
      </c>
      <c r="D24" s="357"/>
      <c r="E24" s="357"/>
      <c r="F24" s="357"/>
      <c r="G24" s="358">
        <f t="shared" si="2"/>
        <v>0</v>
      </c>
      <c r="H24" s="357"/>
      <c r="I24" s="357"/>
      <c r="J24" s="358">
        <f t="shared" si="3"/>
        <v>0</v>
      </c>
      <c r="K24" s="357"/>
      <c r="L24" s="357"/>
      <c r="M24" s="357"/>
      <c r="N24" s="358">
        <f t="shared" si="4"/>
        <v>0</v>
      </c>
      <c r="O24" s="357"/>
      <c r="P24" s="357"/>
      <c r="Q24" s="358">
        <f t="shared" si="0"/>
        <v>0</v>
      </c>
      <c r="R24" s="359">
        <f t="shared" si="1"/>
        <v>0</v>
      </c>
    </row>
    <row r="25" spans="1:18" ht="15.75">
      <c r="A25" s="371" t="s">
        <v>586</v>
      </c>
      <c r="B25" s="361" t="s">
        <v>617</v>
      </c>
      <c r="C25" s="356" t="s">
        <v>618</v>
      </c>
      <c r="D25" s="357"/>
      <c r="E25" s="357"/>
      <c r="F25" s="357"/>
      <c r="G25" s="358">
        <f t="shared" si="2"/>
        <v>0</v>
      </c>
      <c r="H25" s="357"/>
      <c r="I25" s="357"/>
      <c r="J25" s="358">
        <f t="shared" si="3"/>
        <v>0</v>
      </c>
      <c r="K25" s="357"/>
      <c r="L25" s="357"/>
      <c r="M25" s="357"/>
      <c r="N25" s="358">
        <f t="shared" si="4"/>
        <v>0</v>
      </c>
      <c r="O25" s="357"/>
      <c r="P25" s="357"/>
      <c r="Q25" s="358">
        <f t="shared" si="0"/>
        <v>0</v>
      </c>
      <c r="R25" s="359">
        <f t="shared" si="1"/>
        <v>0</v>
      </c>
    </row>
    <row r="26" spans="1:18" ht="15.75">
      <c r="A26" s="354" t="s">
        <v>589</v>
      </c>
      <c r="B26" s="372" t="s">
        <v>602</v>
      </c>
      <c r="C26" s="356" t="s">
        <v>619</v>
      </c>
      <c r="D26" s="357"/>
      <c r="E26" s="357"/>
      <c r="F26" s="357"/>
      <c r="G26" s="358">
        <f t="shared" si="2"/>
        <v>0</v>
      </c>
      <c r="H26" s="357"/>
      <c r="I26" s="357"/>
      <c r="J26" s="358">
        <f t="shared" si="3"/>
        <v>0</v>
      </c>
      <c r="K26" s="357"/>
      <c r="L26" s="357"/>
      <c r="M26" s="357"/>
      <c r="N26" s="358">
        <f t="shared" si="4"/>
        <v>0</v>
      </c>
      <c r="O26" s="357"/>
      <c r="P26" s="357"/>
      <c r="Q26" s="358">
        <f t="shared" si="0"/>
        <v>0</v>
      </c>
      <c r="R26" s="359">
        <f t="shared" si="1"/>
        <v>0</v>
      </c>
    </row>
    <row r="27" spans="1:18" ht="15.75">
      <c r="A27" s="354"/>
      <c r="B27" s="363" t="s">
        <v>531</v>
      </c>
      <c r="C27" s="373" t="s">
        <v>620</v>
      </c>
      <c r="D27" s="374">
        <f>SUM(D23:D26)</f>
        <v>0</v>
      </c>
      <c r="E27" s="374">
        <f aca="true" t="shared" si="5" ref="E27:P27">SUM(E23:E26)</f>
        <v>0</v>
      </c>
      <c r="F27" s="374">
        <f t="shared" si="5"/>
        <v>0</v>
      </c>
      <c r="G27" s="375">
        <f t="shared" si="2"/>
        <v>0</v>
      </c>
      <c r="H27" s="374">
        <f t="shared" si="5"/>
        <v>0</v>
      </c>
      <c r="I27" s="374">
        <f t="shared" si="5"/>
        <v>0</v>
      </c>
      <c r="J27" s="375">
        <f t="shared" si="3"/>
        <v>0</v>
      </c>
      <c r="K27" s="374">
        <f t="shared" si="5"/>
        <v>0</v>
      </c>
      <c r="L27" s="374">
        <f t="shared" si="5"/>
        <v>0</v>
      </c>
      <c r="M27" s="374">
        <f t="shared" si="5"/>
        <v>0</v>
      </c>
      <c r="N27" s="375">
        <f t="shared" si="4"/>
        <v>0</v>
      </c>
      <c r="O27" s="374">
        <f t="shared" si="5"/>
        <v>0</v>
      </c>
      <c r="P27" s="374">
        <f t="shared" si="5"/>
        <v>0</v>
      </c>
      <c r="Q27" s="375">
        <f t="shared" si="0"/>
        <v>0</v>
      </c>
      <c r="R27" s="376">
        <f t="shared" si="1"/>
        <v>0</v>
      </c>
    </row>
    <row r="28" spans="1:18" ht="15.75">
      <c r="A28" s="368" t="s">
        <v>621</v>
      </c>
      <c r="B28" s="377" t="s">
        <v>622</v>
      </c>
      <c r="C28" s="378"/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379"/>
      <c r="P28" s="379"/>
      <c r="Q28" s="379"/>
      <c r="R28" s="380"/>
    </row>
    <row r="29" spans="1:18" ht="15.75">
      <c r="A29" s="354" t="s">
        <v>580</v>
      </c>
      <c r="B29" s="381" t="s">
        <v>623</v>
      </c>
      <c r="C29" s="382" t="s">
        <v>624</v>
      </c>
      <c r="D29" s="383">
        <f>SUM(D30:D33)</f>
        <v>0</v>
      </c>
      <c r="E29" s="383">
        <f aca="true" t="shared" si="6" ref="E29:P29">SUM(E30:E33)</f>
        <v>0</v>
      </c>
      <c r="F29" s="383">
        <f t="shared" si="6"/>
        <v>0</v>
      </c>
      <c r="G29" s="383">
        <f t="shared" si="2"/>
        <v>0</v>
      </c>
      <c r="H29" s="383">
        <f t="shared" si="6"/>
        <v>0</v>
      </c>
      <c r="I29" s="383">
        <f t="shared" si="6"/>
        <v>0</v>
      </c>
      <c r="J29" s="383">
        <f t="shared" si="3"/>
        <v>0</v>
      </c>
      <c r="K29" s="383">
        <f t="shared" si="6"/>
        <v>0</v>
      </c>
      <c r="L29" s="383">
        <f t="shared" si="6"/>
        <v>0</v>
      </c>
      <c r="M29" s="383">
        <f t="shared" si="6"/>
        <v>0</v>
      </c>
      <c r="N29" s="383">
        <f t="shared" si="4"/>
        <v>0</v>
      </c>
      <c r="O29" s="383">
        <f t="shared" si="6"/>
        <v>0</v>
      </c>
      <c r="P29" s="383">
        <f t="shared" si="6"/>
        <v>0</v>
      </c>
      <c r="Q29" s="383">
        <f>N29+O29-P29</f>
        <v>0</v>
      </c>
      <c r="R29" s="384">
        <f>J29-Q29</f>
        <v>0</v>
      </c>
    </row>
    <row r="30" spans="1:18" ht="15.75">
      <c r="A30" s="354"/>
      <c r="B30" s="355" t="s">
        <v>99</v>
      </c>
      <c r="C30" s="356" t="s">
        <v>625</v>
      </c>
      <c r="D30" s="357"/>
      <c r="E30" s="357"/>
      <c r="F30" s="357"/>
      <c r="G30" s="358">
        <f t="shared" si="2"/>
        <v>0</v>
      </c>
      <c r="H30" s="357"/>
      <c r="I30" s="357"/>
      <c r="J30" s="358">
        <f t="shared" si="3"/>
        <v>0</v>
      </c>
      <c r="K30" s="357"/>
      <c r="L30" s="357"/>
      <c r="M30" s="357"/>
      <c r="N30" s="358">
        <f t="shared" si="4"/>
        <v>0</v>
      </c>
      <c r="O30" s="357"/>
      <c r="P30" s="357"/>
      <c r="Q30" s="358">
        <f aca="true" t="shared" si="7" ref="Q30:Q41">N30+O30-P30</f>
        <v>0</v>
      </c>
      <c r="R30" s="359">
        <f aca="true" t="shared" si="8" ref="R30:R41">J30-Q30</f>
        <v>0</v>
      </c>
    </row>
    <row r="31" spans="1:18" ht="15.75">
      <c r="A31" s="354"/>
      <c r="B31" s="355" t="s">
        <v>101</v>
      </c>
      <c r="C31" s="356" t="s">
        <v>626</v>
      </c>
      <c r="D31" s="357"/>
      <c r="E31" s="357"/>
      <c r="F31" s="357"/>
      <c r="G31" s="358">
        <f t="shared" si="2"/>
        <v>0</v>
      </c>
      <c r="H31" s="357"/>
      <c r="I31" s="357"/>
      <c r="J31" s="358">
        <f t="shared" si="3"/>
        <v>0</v>
      </c>
      <c r="K31" s="357"/>
      <c r="L31" s="357"/>
      <c r="M31" s="357"/>
      <c r="N31" s="358">
        <f t="shared" si="4"/>
        <v>0</v>
      </c>
      <c r="O31" s="357"/>
      <c r="P31" s="357"/>
      <c r="Q31" s="358">
        <f t="shared" si="7"/>
        <v>0</v>
      </c>
      <c r="R31" s="359">
        <f t="shared" si="8"/>
        <v>0</v>
      </c>
    </row>
    <row r="32" spans="1:18" ht="15.75">
      <c r="A32" s="354"/>
      <c r="B32" s="355" t="s">
        <v>105</v>
      </c>
      <c r="C32" s="356" t="s">
        <v>627</v>
      </c>
      <c r="D32" s="357"/>
      <c r="E32" s="357"/>
      <c r="F32" s="357"/>
      <c r="G32" s="358">
        <f t="shared" si="2"/>
        <v>0</v>
      </c>
      <c r="H32" s="357"/>
      <c r="I32" s="357"/>
      <c r="J32" s="358">
        <f t="shared" si="3"/>
        <v>0</v>
      </c>
      <c r="K32" s="357"/>
      <c r="L32" s="357"/>
      <c r="M32" s="357"/>
      <c r="N32" s="358">
        <f t="shared" si="4"/>
        <v>0</v>
      </c>
      <c r="O32" s="357"/>
      <c r="P32" s="357"/>
      <c r="Q32" s="358">
        <f t="shared" si="7"/>
        <v>0</v>
      </c>
      <c r="R32" s="359">
        <f t="shared" si="8"/>
        <v>0</v>
      </c>
    </row>
    <row r="33" spans="1:18" ht="15.75">
      <c r="A33" s="354"/>
      <c r="B33" s="355" t="s">
        <v>107</v>
      </c>
      <c r="C33" s="356" t="s">
        <v>628</v>
      </c>
      <c r="D33" s="357"/>
      <c r="E33" s="357"/>
      <c r="F33" s="357"/>
      <c r="G33" s="358">
        <f t="shared" si="2"/>
        <v>0</v>
      </c>
      <c r="H33" s="357"/>
      <c r="I33" s="357"/>
      <c r="J33" s="358">
        <f t="shared" si="3"/>
        <v>0</v>
      </c>
      <c r="K33" s="357"/>
      <c r="L33" s="357"/>
      <c r="M33" s="357"/>
      <c r="N33" s="358">
        <f t="shared" si="4"/>
        <v>0</v>
      </c>
      <c r="O33" s="357"/>
      <c r="P33" s="357"/>
      <c r="Q33" s="358">
        <f t="shared" si="7"/>
        <v>0</v>
      </c>
      <c r="R33" s="359">
        <f t="shared" si="8"/>
        <v>0</v>
      </c>
    </row>
    <row r="34" spans="1:18" ht="15.75">
      <c r="A34" s="354" t="s">
        <v>583</v>
      </c>
      <c r="B34" s="381" t="s">
        <v>629</v>
      </c>
      <c r="C34" s="356" t="s">
        <v>630</v>
      </c>
      <c r="D34" s="358">
        <f>SUM(D35:D38)</f>
        <v>0</v>
      </c>
      <c r="E34" s="358">
        <f aca="true" t="shared" si="9" ref="E34:P34">SUM(E35:E38)</f>
        <v>0</v>
      </c>
      <c r="F34" s="358">
        <f t="shared" si="9"/>
        <v>0</v>
      </c>
      <c r="G34" s="358">
        <f t="shared" si="2"/>
        <v>0</v>
      </c>
      <c r="H34" s="358">
        <f t="shared" si="9"/>
        <v>0</v>
      </c>
      <c r="I34" s="358">
        <f t="shared" si="9"/>
        <v>0</v>
      </c>
      <c r="J34" s="358">
        <f t="shared" si="3"/>
        <v>0</v>
      </c>
      <c r="K34" s="358">
        <f t="shared" si="9"/>
        <v>0</v>
      </c>
      <c r="L34" s="358">
        <f t="shared" si="9"/>
        <v>0</v>
      </c>
      <c r="M34" s="358">
        <f t="shared" si="9"/>
        <v>0</v>
      </c>
      <c r="N34" s="358">
        <f t="shared" si="4"/>
        <v>0</v>
      </c>
      <c r="O34" s="358">
        <f t="shared" si="9"/>
        <v>0</v>
      </c>
      <c r="P34" s="358">
        <f t="shared" si="9"/>
        <v>0</v>
      </c>
      <c r="Q34" s="358">
        <f t="shared" si="7"/>
        <v>0</v>
      </c>
      <c r="R34" s="359">
        <f t="shared" si="8"/>
        <v>0</v>
      </c>
    </row>
    <row r="35" spans="1:18" ht="15.75">
      <c r="A35" s="354"/>
      <c r="B35" s="355" t="s">
        <v>113</v>
      </c>
      <c r="C35" s="356" t="s">
        <v>631</v>
      </c>
      <c r="D35" s="357"/>
      <c r="E35" s="357"/>
      <c r="F35" s="357"/>
      <c r="G35" s="358">
        <f t="shared" si="2"/>
        <v>0</v>
      </c>
      <c r="H35" s="357"/>
      <c r="I35" s="357"/>
      <c r="J35" s="358">
        <f t="shared" si="3"/>
        <v>0</v>
      </c>
      <c r="K35" s="357"/>
      <c r="L35" s="357"/>
      <c r="M35" s="357"/>
      <c r="N35" s="358">
        <f t="shared" si="4"/>
        <v>0</v>
      </c>
      <c r="O35" s="357"/>
      <c r="P35" s="357"/>
      <c r="Q35" s="358">
        <f t="shared" si="7"/>
        <v>0</v>
      </c>
      <c r="R35" s="359">
        <f t="shared" si="8"/>
        <v>0</v>
      </c>
    </row>
    <row r="36" spans="1:18" ht="15.75">
      <c r="A36" s="354"/>
      <c r="B36" s="355" t="s">
        <v>632</v>
      </c>
      <c r="C36" s="356" t="s">
        <v>633</v>
      </c>
      <c r="D36" s="357"/>
      <c r="E36" s="357"/>
      <c r="F36" s="357"/>
      <c r="G36" s="358">
        <f t="shared" si="2"/>
        <v>0</v>
      </c>
      <c r="H36" s="357"/>
      <c r="I36" s="357"/>
      <c r="J36" s="358">
        <f t="shared" si="3"/>
        <v>0</v>
      </c>
      <c r="K36" s="357"/>
      <c r="L36" s="357"/>
      <c r="M36" s="357"/>
      <c r="N36" s="358">
        <f t="shared" si="4"/>
        <v>0</v>
      </c>
      <c r="O36" s="357"/>
      <c r="P36" s="357"/>
      <c r="Q36" s="358">
        <f t="shared" si="7"/>
        <v>0</v>
      </c>
      <c r="R36" s="359">
        <f t="shared" si="8"/>
        <v>0</v>
      </c>
    </row>
    <row r="37" spans="1:18" ht="15.75">
      <c r="A37" s="354"/>
      <c r="B37" s="355" t="s">
        <v>634</v>
      </c>
      <c r="C37" s="356" t="s">
        <v>635</v>
      </c>
      <c r="D37" s="357"/>
      <c r="E37" s="357"/>
      <c r="F37" s="357"/>
      <c r="G37" s="358">
        <f t="shared" si="2"/>
        <v>0</v>
      </c>
      <c r="H37" s="357"/>
      <c r="I37" s="357"/>
      <c r="J37" s="358">
        <f t="shared" si="3"/>
        <v>0</v>
      </c>
      <c r="K37" s="357"/>
      <c r="L37" s="357"/>
      <c r="M37" s="357"/>
      <c r="N37" s="358">
        <f t="shared" si="4"/>
        <v>0</v>
      </c>
      <c r="O37" s="357"/>
      <c r="P37" s="357"/>
      <c r="Q37" s="358">
        <f t="shared" si="7"/>
        <v>0</v>
      </c>
      <c r="R37" s="359">
        <f t="shared" si="8"/>
        <v>0</v>
      </c>
    </row>
    <row r="38" spans="1:18" ht="15.75">
      <c r="A38" s="354"/>
      <c r="B38" s="355" t="s">
        <v>636</v>
      </c>
      <c r="C38" s="356" t="s">
        <v>637</v>
      </c>
      <c r="D38" s="357"/>
      <c r="E38" s="357"/>
      <c r="F38" s="357"/>
      <c r="G38" s="358">
        <f t="shared" si="2"/>
        <v>0</v>
      </c>
      <c r="H38" s="357"/>
      <c r="I38" s="357"/>
      <c r="J38" s="358">
        <f t="shared" si="3"/>
        <v>0</v>
      </c>
      <c r="K38" s="357"/>
      <c r="L38" s="357"/>
      <c r="M38" s="357"/>
      <c r="N38" s="358">
        <f t="shared" si="4"/>
        <v>0</v>
      </c>
      <c r="O38" s="357"/>
      <c r="P38" s="357"/>
      <c r="Q38" s="358">
        <f t="shared" si="7"/>
        <v>0</v>
      </c>
      <c r="R38" s="359">
        <f t="shared" si="8"/>
        <v>0</v>
      </c>
    </row>
    <row r="39" spans="1:18" ht="15.75">
      <c r="A39" s="354" t="s">
        <v>586</v>
      </c>
      <c r="B39" s="355" t="s">
        <v>602</v>
      </c>
      <c r="C39" s="356" t="s">
        <v>638</v>
      </c>
      <c r="D39" s="357"/>
      <c r="E39" s="357"/>
      <c r="F39" s="357"/>
      <c r="G39" s="358">
        <f t="shared" si="2"/>
        <v>0</v>
      </c>
      <c r="H39" s="357"/>
      <c r="I39" s="357"/>
      <c r="J39" s="358">
        <f t="shared" si="3"/>
        <v>0</v>
      </c>
      <c r="K39" s="357"/>
      <c r="L39" s="357"/>
      <c r="M39" s="357"/>
      <c r="N39" s="358">
        <f t="shared" si="4"/>
        <v>0</v>
      </c>
      <c r="O39" s="357"/>
      <c r="P39" s="357"/>
      <c r="Q39" s="358">
        <f t="shared" si="7"/>
        <v>0</v>
      </c>
      <c r="R39" s="359">
        <f t="shared" si="8"/>
        <v>0</v>
      </c>
    </row>
    <row r="40" spans="1:18" ht="15.75">
      <c r="A40" s="354"/>
      <c r="B40" s="363" t="s">
        <v>639</v>
      </c>
      <c r="C40" s="364" t="s">
        <v>640</v>
      </c>
      <c r="D40" s="365">
        <f>D29+D34+D39</f>
        <v>0</v>
      </c>
      <c r="E40" s="365">
        <f aca="true" t="shared" si="10" ref="E40:P40">E29+E34+E39</f>
        <v>0</v>
      </c>
      <c r="F40" s="365">
        <f t="shared" si="10"/>
        <v>0</v>
      </c>
      <c r="G40" s="358">
        <f t="shared" si="2"/>
        <v>0</v>
      </c>
      <c r="H40" s="365">
        <f t="shared" si="10"/>
        <v>0</v>
      </c>
      <c r="I40" s="365">
        <f t="shared" si="10"/>
        <v>0</v>
      </c>
      <c r="J40" s="358">
        <f t="shared" si="3"/>
        <v>0</v>
      </c>
      <c r="K40" s="365">
        <f t="shared" si="10"/>
        <v>0</v>
      </c>
      <c r="L40" s="365">
        <f t="shared" si="10"/>
        <v>0</v>
      </c>
      <c r="M40" s="365">
        <f t="shared" si="10"/>
        <v>0</v>
      </c>
      <c r="N40" s="358">
        <f t="shared" si="4"/>
        <v>0</v>
      </c>
      <c r="O40" s="365">
        <f t="shared" si="10"/>
        <v>0</v>
      </c>
      <c r="P40" s="365">
        <f t="shared" si="10"/>
        <v>0</v>
      </c>
      <c r="Q40" s="358">
        <f t="shared" si="7"/>
        <v>0</v>
      </c>
      <c r="R40" s="359">
        <f t="shared" si="8"/>
        <v>0</v>
      </c>
    </row>
    <row r="41" spans="1:18" ht="15.75">
      <c r="A41" s="366" t="s">
        <v>641</v>
      </c>
      <c r="B41" s="385" t="s">
        <v>642</v>
      </c>
      <c r="C41" s="364" t="s">
        <v>643</v>
      </c>
      <c r="D41" s="357"/>
      <c r="E41" s="357"/>
      <c r="F41" s="357"/>
      <c r="G41" s="358">
        <f t="shared" si="2"/>
        <v>0</v>
      </c>
      <c r="H41" s="357"/>
      <c r="I41" s="357"/>
      <c r="J41" s="358">
        <f t="shared" si="3"/>
        <v>0</v>
      </c>
      <c r="K41" s="357"/>
      <c r="L41" s="357"/>
      <c r="M41" s="357"/>
      <c r="N41" s="358">
        <f t="shared" si="4"/>
        <v>0</v>
      </c>
      <c r="O41" s="357"/>
      <c r="P41" s="357"/>
      <c r="Q41" s="358">
        <f t="shared" si="7"/>
        <v>0</v>
      </c>
      <c r="R41" s="359">
        <f t="shared" si="8"/>
        <v>0</v>
      </c>
    </row>
    <row r="42" spans="1:18" ht="16.5" thickBot="1">
      <c r="A42" s="386"/>
      <c r="B42" s="387" t="s">
        <v>644</v>
      </c>
      <c r="C42" s="388" t="s">
        <v>645</v>
      </c>
      <c r="D42" s="389">
        <f>D19+D20+D21+D27+D40+D41</f>
        <v>0</v>
      </c>
      <c r="E42" s="389">
        <f>E19+E20+E21+E27+E40+E41</f>
        <v>0</v>
      </c>
      <c r="F42" s="389">
        <f aca="true" t="shared" si="11" ref="F42:R42">F19+F20+F21+F27+F40+F41</f>
        <v>0</v>
      </c>
      <c r="G42" s="389">
        <f t="shared" si="11"/>
        <v>0</v>
      </c>
      <c r="H42" s="389">
        <f t="shared" si="11"/>
        <v>0</v>
      </c>
      <c r="I42" s="389">
        <f t="shared" si="11"/>
        <v>0</v>
      </c>
      <c r="J42" s="389">
        <f t="shared" si="11"/>
        <v>0</v>
      </c>
      <c r="K42" s="389">
        <f t="shared" si="11"/>
        <v>0</v>
      </c>
      <c r="L42" s="389">
        <f t="shared" si="11"/>
        <v>0</v>
      </c>
      <c r="M42" s="389">
        <f t="shared" si="11"/>
        <v>0</v>
      </c>
      <c r="N42" s="389">
        <f t="shared" si="11"/>
        <v>0</v>
      </c>
      <c r="O42" s="389">
        <f t="shared" si="11"/>
        <v>0</v>
      </c>
      <c r="P42" s="389">
        <f t="shared" si="11"/>
        <v>0</v>
      </c>
      <c r="Q42" s="389">
        <f t="shared" si="11"/>
        <v>0</v>
      </c>
      <c r="R42" s="390">
        <f t="shared" si="11"/>
        <v>0</v>
      </c>
    </row>
    <row r="43" spans="1:18" ht="15.75">
      <c r="A43" s="391"/>
      <c r="B43" s="391"/>
      <c r="C43" s="391"/>
      <c r="D43" s="392"/>
      <c r="E43" s="392"/>
      <c r="F43" s="392"/>
      <c r="G43" s="393"/>
      <c r="H43" s="393"/>
      <c r="I43" s="393"/>
      <c r="J43" s="393"/>
      <c r="K43" s="393"/>
      <c r="L43" s="393"/>
      <c r="M43" s="393"/>
      <c r="N43" s="393"/>
      <c r="O43" s="393"/>
      <c r="P43" s="393"/>
      <c r="Q43" s="393"/>
      <c r="R43" s="393"/>
    </row>
    <row r="44" spans="1:18" ht="15.75">
      <c r="A44" s="391"/>
      <c r="B44" s="391" t="s">
        <v>646</v>
      </c>
      <c r="C44" s="391"/>
      <c r="D44" s="394"/>
      <c r="E44" s="394"/>
      <c r="F44" s="394"/>
      <c r="G44" s="395"/>
      <c r="H44" s="395"/>
      <c r="I44" s="395"/>
      <c r="J44" s="395"/>
      <c r="K44" s="395"/>
      <c r="L44" s="395"/>
      <c r="M44" s="395"/>
      <c r="N44" s="395"/>
      <c r="O44" s="395"/>
      <c r="P44" s="395"/>
      <c r="Q44" s="395"/>
      <c r="R44" s="395"/>
    </row>
    <row r="45" spans="1:18" ht="15.75">
      <c r="A45" s="391"/>
      <c r="B45" s="324" t="s">
        <v>559</v>
      </c>
      <c r="C45" s="659" t="s">
        <v>888</v>
      </c>
      <c r="D45" s="659"/>
      <c r="E45" s="659"/>
      <c r="F45" s="659"/>
      <c r="G45" s="659"/>
      <c r="H45" s="659"/>
      <c r="I45" s="659"/>
      <c r="J45" s="395"/>
      <c r="K45" s="395"/>
      <c r="L45" s="395"/>
      <c r="M45" s="395"/>
      <c r="N45" s="395"/>
      <c r="O45" s="395"/>
      <c r="P45" s="395"/>
      <c r="Q45" s="395"/>
      <c r="R45" s="395"/>
    </row>
    <row r="46" spans="2:9" ht="15.75">
      <c r="B46" s="324"/>
      <c r="C46" s="538"/>
      <c r="D46" s="538"/>
      <c r="E46" s="538"/>
      <c r="F46" s="538"/>
      <c r="G46" s="538"/>
      <c r="H46" s="538"/>
      <c r="I46" s="538"/>
    </row>
    <row r="47" spans="2:9" ht="15.75">
      <c r="B47" s="325" t="s">
        <v>518</v>
      </c>
      <c r="C47" s="660" t="s">
        <v>882</v>
      </c>
      <c r="D47" s="660"/>
      <c r="E47" s="660"/>
      <c r="F47" s="660"/>
      <c r="G47" s="660"/>
      <c r="H47" s="660"/>
      <c r="I47" s="660"/>
    </row>
    <row r="48" spans="2:9" ht="15.75">
      <c r="B48" s="325"/>
      <c r="C48" s="336"/>
      <c r="D48" s="336"/>
      <c r="E48" s="336"/>
      <c r="F48" s="336"/>
      <c r="G48" s="336"/>
      <c r="H48" s="336"/>
      <c r="I48" s="336"/>
    </row>
    <row r="49" spans="2:9" ht="15.75">
      <c r="B49" s="325" t="s">
        <v>560</v>
      </c>
      <c r="C49" s="661" t="s">
        <v>890</v>
      </c>
      <c r="D49" s="661"/>
      <c r="E49" s="661"/>
      <c r="F49" s="661"/>
      <c r="G49" s="661"/>
      <c r="H49" s="661"/>
      <c r="I49" s="661"/>
    </row>
    <row r="50" spans="2:9" ht="15.75">
      <c r="B50" s="327"/>
      <c r="C50" s="658"/>
      <c r="D50" s="658"/>
      <c r="E50" s="658"/>
      <c r="F50" s="658"/>
      <c r="G50" s="328"/>
      <c r="H50" s="329"/>
      <c r="I50" s="292"/>
    </row>
    <row r="51" spans="2:9" ht="15.75">
      <c r="B51" s="327"/>
      <c r="C51" s="658"/>
      <c r="D51" s="658"/>
      <c r="E51" s="658"/>
      <c r="F51" s="658"/>
      <c r="G51" s="328"/>
      <c r="H51" s="329"/>
      <c r="I51" s="292"/>
    </row>
    <row r="52" spans="2:9" ht="15.75">
      <c r="B52" s="327"/>
      <c r="C52" s="658"/>
      <c r="D52" s="658"/>
      <c r="E52" s="658"/>
      <c r="F52" s="658"/>
      <c r="G52" s="328"/>
      <c r="H52" s="329"/>
      <c r="I52" s="292"/>
    </row>
    <row r="53" spans="2:9" ht="15.75">
      <c r="B53" s="327"/>
      <c r="C53" s="658"/>
      <c r="D53" s="658"/>
      <c r="E53" s="658"/>
      <c r="F53" s="658"/>
      <c r="G53" s="328"/>
      <c r="H53" s="329"/>
      <c r="I53" s="292"/>
    </row>
    <row r="54" spans="2:9" ht="15.75">
      <c r="B54" s="327"/>
      <c r="C54" s="658"/>
      <c r="D54" s="658"/>
      <c r="E54" s="658"/>
      <c r="F54" s="658"/>
      <c r="G54" s="328"/>
      <c r="H54" s="329"/>
      <c r="I54" s="292"/>
    </row>
    <row r="55" spans="2:9" ht="15.75">
      <c r="B55" s="327"/>
      <c r="C55" s="658"/>
      <c r="D55" s="658"/>
      <c r="E55" s="658"/>
      <c r="F55" s="658"/>
      <c r="G55" s="328"/>
      <c r="H55" s="329"/>
      <c r="I55" s="292"/>
    </row>
    <row r="56" spans="2:9" ht="15.75">
      <c r="B56" s="327"/>
      <c r="C56" s="658"/>
      <c r="D56" s="658"/>
      <c r="E56" s="658"/>
      <c r="F56" s="658"/>
      <c r="G56" s="328"/>
      <c r="H56" s="329"/>
      <c r="I56" s="292"/>
    </row>
  </sheetData>
  <sheetProtection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A7:B8"/>
    <mergeCell ref="C7:C8"/>
    <mergeCell ref="J7:J8"/>
    <mergeCell ref="Q7:Q8"/>
    <mergeCell ref="R7:R8"/>
    <mergeCell ref="C45:I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22"/>
  <sheetViews>
    <sheetView zoomScale="70" zoomScaleNormal="70" zoomScalePageLayoutView="0" workbookViewId="0" topLeftCell="A76">
      <selection activeCell="C115" sqref="C115:I115"/>
    </sheetView>
  </sheetViews>
  <sheetFormatPr defaultColWidth="10.7109375" defaultRowHeight="12.75"/>
  <cols>
    <col min="1" max="1" width="52.7109375" style="283" customWidth="1"/>
    <col min="2" max="2" width="10.7109375" style="330" customWidth="1"/>
    <col min="3" max="3" width="17.7109375" style="283" customWidth="1"/>
    <col min="4" max="5" width="15.7109375" style="283" customWidth="1"/>
    <col min="6" max="6" width="16.8515625" style="283" customWidth="1"/>
    <col min="7" max="16384" width="10.7109375" style="283" customWidth="1"/>
  </cols>
  <sheetData>
    <row r="1" spans="1:6" ht="15.75">
      <c r="A1" s="333" t="s">
        <v>647</v>
      </c>
      <c r="B1" s="289"/>
      <c r="C1" s="288"/>
      <c r="D1" s="281"/>
      <c r="E1" s="396"/>
      <c r="F1" s="396"/>
    </row>
    <row r="2" spans="1:6" ht="15.75">
      <c r="A2" s="333"/>
      <c r="B2" s="289"/>
      <c r="C2" s="288"/>
      <c r="D2" s="281"/>
      <c r="E2" s="396"/>
      <c r="F2" s="396"/>
    </row>
    <row r="3" spans="1:4" ht="15.75">
      <c r="A3" s="287" t="s">
        <v>879</v>
      </c>
      <c r="B3" s="280"/>
      <c r="C3" s="279"/>
      <c r="D3" s="288"/>
    </row>
    <row r="4" spans="1:4" ht="15.75">
      <c r="A4" s="287" t="s">
        <v>880</v>
      </c>
      <c r="B4" s="289"/>
      <c r="C4" s="288"/>
      <c r="D4" s="288"/>
    </row>
    <row r="5" spans="1:6" ht="15.75">
      <c r="A5" s="287" t="s">
        <v>886</v>
      </c>
      <c r="B5" s="281"/>
      <c r="C5" s="290"/>
      <c r="D5" s="290"/>
      <c r="E5" s="291"/>
      <c r="F5" s="292"/>
    </row>
    <row r="6" spans="1:5" ht="15.75">
      <c r="A6" s="294"/>
      <c r="B6" s="294"/>
      <c r="D6" s="338"/>
      <c r="E6" s="332"/>
    </row>
    <row r="7" spans="1:5" ht="16.5" thickBot="1">
      <c r="A7" s="397" t="s">
        <v>648</v>
      </c>
      <c r="C7" s="294"/>
      <c r="D7" s="294"/>
      <c r="E7" s="298" t="s">
        <v>533</v>
      </c>
    </row>
    <row r="8" spans="1:6" s="301" customFormat="1" ht="15.75">
      <c r="A8" s="673" t="s">
        <v>381</v>
      </c>
      <c r="B8" s="675" t="s">
        <v>4</v>
      </c>
      <c r="C8" s="677" t="s">
        <v>649</v>
      </c>
      <c r="D8" s="400" t="s">
        <v>650</v>
      </c>
      <c r="E8" s="401"/>
      <c r="F8" s="402"/>
    </row>
    <row r="9" spans="1:6" s="301" customFormat="1" ht="15.75">
      <c r="A9" s="674"/>
      <c r="B9" s="676"/>
      <c r="C9" s="678"/>
      <c r="D9" s="403" t="s">
        <v>651</v>
      </c>
      <c r="E9" s="404" t="s">
        <v>652</v>
      </c>
      <c r="F9" s="402"/>
    </row>
    <row r="10" spans="1:6" s="301" customFormat="1" ht="16.5" thickBot="1">
      <c r="A10" s="405" t="s">
        <v>8</v>
      </c>
      <c r="B10" s="406" t="s">
        <v>9</v>
      </c>
      <c r="C10" s="407">
        <v>1</v>
      </c>
      <c r="D10" s="407">
        <v>2</v>
      </c>
      <c r="E10" s="408">
        <v>3</v>
      </c>
      <c r="F10" s="402"/>
    </row>
    <row r="11" spans="1:6" ht="16.5" thickBot="1">
      <c r="A11" s="409" t="s">
        <v>653</v>
      </c>
      <c r="B11" s="410" t="s">
        <v>654</v>
      </c>
      <c r="C11" s="411"/>
      <c r="D11" s="411"/>
      <c r="E11" s="412">
        <f>C11-D11</f>
        <v>0</v>
      </c>
      <c r="F11" s="413"/>
    </row>
    <row r="12" spans="1:6" ht="15.75">
      <c r="A12" s="414" t="s">
        <v>655</v>
      </c>
      <c r="B12" s="399"/>
      <c r="C12" s="415"/>
      <c r="D12" s="415"/>
      <c r="E12" s="416"/>
      <c r="F12" s="413"/>
    </row>
    <row r="13" spans="1:6" ht="15.75">
      <c r="A13" s="417" t="s">
        <v>656</v>
      </c>
      <c r="B13" s="418" t="s">
        <v>657</v>
      </c>
      <c r="C13" s="419">
        <f>SUM(C14:C16)</f>
        <v>0</v>
      </c>
      <c r="D13" s="419">
        <f>SUM(D14:D16)</f>
        <v>0</v>
      </c>
      <c r="E13" s="420">
        <f>SUM(E14:E16)</f>
        <v>0</v>
      </c>
      <c r="F13" s="413"/>
    </row>
    <row r="14" spans="1:6" ht="15.75">
      <c r="A14" s="417" t="s">
        <v>658</v>
      </c>
      <c r="B14" s="418" t="s">
        <v>659</v>
      </c>
      <c r="C14" s="421"/>
      <c r="D14" s="421"/>
      <c r="E14" s="420">
        <f aca="true" t="shared" si="0" ref="E14:E44">C14-D14</f>
        <v>0</v>
      </c>
      <c r="F14" s="413"/>
    </row>
    <row r="15" spans="1:6" ht="15.75">
      <c r="A15" s="417" t="s">
        <v>660</v>
      </c>
      <c r="B15" s="418" t="s">
        <v>661</v>
      </c>
      <c r="C15" s="421"/>
      <c r="D15" s="421"/>
      <c r="E15" s="420">
        <f t="shared" si="0"/>
        <v>0</v>
      </c>
      <c r="F15" s="413"/>
    </row>
    <row r="16" spans="1:6" ht="15.75">
      <c r="A16" s="417" t="s">
        <v>662</v>
      </c>
      <c r="B16" s="418" t="s">
        <v>663</v>
      </c>
      <c r="C16" s="421"/>
      <c r="D16" s="421"/>
      <c r="E16" s="420">
        <f t="shared" si="0"/>
        <v>0</v>
      </c>
      <c r="F16" s="413"/>
    </row>
    <row r="17" spans="1:6" ht="15.75">
      <c r="A17" s="417" t="s">
        <v>664</v>
      </c>
      <c r="B17" s="418" t="s">
        <v>665</v>
      </c>
      <c r="C17" s="421"/>
      <c r="D17" s="421"/>
      <c r="E17" s="420">
        <f t="shared" si="0"/>
        <v>0</v>
      </c>
      <c r="F17" s="413"/>
    </row>
    <row r="18" spans="1:6" ht="15.75">
      <c r="A18" s="417" t="s">
        <v>666</v>
      </c>
      <c r="B18" s="418" t="s">
        <v>667</v>
      </c>
      <c r="C18" s="419">
        <f>+C19+C20</f>
        <v>0</v>
      </c>
      <c r="D18" s="419">
        <f>+D19+D20</f>
        <v>0</v>
      </c>
      <c r="E18" s="420">
        <f t="shared" si="0"/>
        <v>0</v>
      </c>
      <c r="F18" s="413"/>
    </row>
    <row r="19" spans="1:6" ht="15.75">
      <c r="A19" s="417" t="s">
        <v>668</v>
      </c>
      <c r="B19" s="418" t="s">
        <v>669</v>
      </c>
      <c r="C19" s="421"/>
      <c r="D19" s="421"/>
      <c r="E19" s="420">
        <f t="shared" si="0"/>
        <v>0</v>
      </c>
      <c r="F19" s="413"/>
    </row>
    <row r="20" spans="1:6" ht="15.75">
      <c r="A20" s="417" t="s">
        <v>662</v>
      </c>
      <c r="B20" s="418" t="s">
        <v>670</v>
      </c>
      <c r="C20" s="421"/>
      <c r="D20" s="421"/>
      <c r="E20" s="420">
        <f t="shared" si="0"/>
        <v>0</v>
      </c>
      <c r="F20" s="413"/>
    </row>
    <row r="21" spans="1:6" ht="16.5" thickBot="1">
      <c r="A21" s="422" t="s">
        <v>671</v>
      </c>
      <c r="B21" s="423" t="s">
        <v>672</v>
      </c>
      <c r="C21" s="424">
        <f>C13+C17+C18</f>
        <v>0</v>
      </c>
      <c r="D21" s="424">
        <f>D13+D17+D18</f>
        <v>0</v>
      </c>
      <c r="E21" s="425">
        <f>E13+E17+E18</f>
        <v>0</v>
      </c>
      <c r="F21" s="413"/>
    </row>
    <row r="22" spans="1:6" ht="15.75">
      <c r="A22" s="414" t="s">
        <v>673</v>
      </c>
      <c r="B22" s="399"/>
      <c r="C22" s="415"/>
      <c r="D22" s="415"/>
      <c r="E22" s="416">
        <f t="shared" si="0"/>
        <v>0</v>
      </c>
      <c r="F22" s="413"/>
    </row>
    <row r="23" spans="1:6" ht="15.75">
      <c r="A23" s="417" t="s">
        <v>674</v>
      </c>
      <c r="B23" s="426" t="s">
        <v>675</v>
      </c>
      <c r="C23" s="427"/>
      <c r="D23" s="427"/>
      <c r="E23" s="428">
        <f t="shared" si="0"/>
        <v>0</v>
      </c>
      <c r="F23" s="413"/>
    </row>
    <row r="24" spans="1:6" ht="16.5" thickBot="1">
      <c r="A24" s="429"/>
      <c r="B24" s="430"/>
      <c r="C24" s="431"/>
      <c r="D24" s="431"/>
      <c r="E24" s="432"/>
      <c r="F24" s="413"/>
    </row>
    <row r="25" spans="1:6" ht="15.75">
      <c r="A25" s="433" t="s">
        <v>676</v>
      </c>
      <c r="B25" s="434"/>
      <c r="C25" s="435"/>
      <c r="D25" s="435"/>
      <c r="E25" s="436"/>
      <c r="F25" s="413"/>
    </row>
    <row r="26" spans="1:6" ht="15.75">
      <c r="A26" s="417" t="s">
        <v>677</v>
      </c>
      <c r="B26" s="418" t="s">
        <v>678</v>
      </c>
      <c r="C26" s="419">
        <f>SUM(C27:C29)</f>
        <v>0</v>
      </c>
      <c r="D26" s="419">
        <f>SUM(D27:D29)</f>
        <v>0</v>
      </c>
      <c r="E26" s="420">
        <f>SUM(E27:E29)</f>
        <v>0</v>
      </c>
      <c r="F26" s="413"/>
    </row>
    <row r="27" spans="1:6" ht="15.75">
      <c r="A27" s="417" t="s">
        <v>679</v>
      </c>
      <c r="B27" s="418" t="s">
        <v>680</v>
      </c>
      <c r="C27" s="421"/>
      <c r="D27" s="421"/>
      <c r="E27" s="420">
        <f t="shared" si="0"/>
        <v>0</v>
      </c>
      <c r="F27" s="413"/>
    </row>
    <row r="28" spans="1:6" ht="15.75">
      <c r="A28" s="417" t="s">
        <v>681</v>
      </c>
      <c r="B28" s="418" t="s">
        <v>682</v>
      </c>
      <c r="C28" s="421"/>
      <c r="D28" s="421"/>
      <c r="E28" s="420">
        <f t="shared" si="0"/>
        <v>0</v>
      </c>
      <c r="F28" s="413"/>
    </row>
    <row r="29" spans="1:6" ht="15.75">
      <c r="A29" s="417" t="s">
        <v>683</v>
      </c>
      <c r="B29" s="418" t="s">
        <v>684</v>
      </c>
      <c r="C29" s="421"/>
      <c r="D29" s="421"/>
      <c r="E29" s="420">
        <f t="shared" si="0"/>
        <v>0</v>
      </c>
      <c r="F29" s="413"/>
    </row>
    <row r="30" spans="1:6" ht="15.75">
      <c r="A30" s="417" t="s">
        <v>685</v>
      </c>
      <c r="B30" s="418" t="s">
        <v>686</v>
      </c>
      <c r="C30" s="421">
        <v>43</v>
      </c>
      <c r="D30" s="421">
        <v>43</v>
      </c>
      <c r="E30" s="420">
        <f t="shared" si="0"/>
        <v>0</v>
      </c>
      <c r="F30" s="413"/>
    </row>
    <row r="31" spans="1:6" ht="15.75">
      <c r="A31" s="417" t="s">
        <v>687</v>
      </c>
      <c r="B31" s="418" t="s">
        <v>688</v>
      </c>
      <c r="C31" s="421"/>
      <c r="D31" s="421"/>
      <c r="E31" s="420">
        <f t="shared" si="0"/>
        <v>0</v>
      </c>
      <c r="F31" s="413"/>
    </row>
    <row r="32" spans="1:6" ht="15.75">
      <c r="A32" s="417" t="s">
        <v>689</v>
      </c>
      <c r="B32" s="418" t="s">
        <v>690</v>
      </c>
      <c r="C32" s="421">
        <v>1</v>
      </c>
      <c r="D32" s="421">
        <v>1</v>
      </c>
      <c r="E32" s="420">
        <f t="shared" si="0"/>
        <v>0</v>
      </c>
      <c r="F32" s="413"/>
    </row>
    <row r="33" spans="1:6" ht="15.75">
      <c r="A33" s="417" t="s">
        <v>691</v>
      </c>
      <c r="B33" s="418" t="s">
        <v>692</v>
      </c>
      <c r="C33" s="421"/>
      <c r="D33" s="421"/>
      <c r="E33" s="420">
        <f t="shared" si="0"/>
        <v>0</v>
      </c>
      <c r="F33" s="413"/>
    </row>
    <row r="34" spans="1:6" ht="15.75">
      <c r="A34" s="417" t="s">
        <v>693</v>
      </c>
      <c r="B34" s="418" t="s">
        <v>694</v>
      </c>
      <c r="C34" s="421"/>
      <c r="D34" s="421"/>
      <c r="E34" s="420">
        <f t="shared" si="0"/>
        <v>0</v>
      </c>
      <c r="F34" s="413"/>
    </row>
    <row r="35" spans="1:6" ht="15.75">
      <c r="A35" s="417" t="s">
        <v>695</v>
      </c>
      <c r="B35" s="418" t="s">
        <v>696</v>
      </c>
      <c r="C35" s="419">
        <f>SUM(C36:C39)</f>
        <v>0</v>
      </c>
      <c r="D35" s="419">
        <f>SUM(D36:D39)</f>
        <v>0</v>
      </c>
      <c r="E35" s="420">
        <f>SUM(E36:E39)</f>
        <v>0</v>
      </c>
      <c r="F35" s="413"/>
    </row>
    <row r="36" spans="1:6" ht="15.75">
      <c r="A36" s="417" t="s">
        <v>697</v>
      </c>
      <c r="B36" s="418" t="s">
        <v>698</v>
      </c>
      <c r="C36" s="421"/>
      <c r="D36" s="421"/>
      <c r="E36" s="420">
        <f t="shared" si="0"/>
        <v>0</v>
      </c>
      <c r="F36" s="413"/>
    </row>
    <row r="37" spans="1:6" ht="15.75">
      <c r="A37" s="417" t="s">
        <v>699</v>
      </c>
      <c r="B37" s="418" t="s">
        <v>700</v>
      </c>
      <c r="C37" s="421"/>
      <c r="D37" s="421"/>
      <c r="E37" s="420">
        <f t="shared" si="0"/>
        <v>0</v>
      </c>
      <c r="F37" s="413"/>
    </row>
    <row r="38" spans="1:6" ht="15.75">
      <c r="A38" s="417" t="s">
        <v>701</v>
      </c>
      <c r="B38" s="418" t="s">
        <v>702</v>
      </c>
      <c r="C38" s="421"/>
      <c r="D38" s="421"/>
      <c r="E38" s="420">
        <f t="shared" si="0"/>
        <v>0</v>
      </c>
      <c r="F38" s="413"/>
    </row>
    <row r="39" spans="1:6" ht="15.75">
      <c r="A39" s="417" t="s">
        <v>703</v>
      </c>
      <c r="B39" s="418" t="s">
        <v>704</v>
      </c>
      <c r="C39" s="421"/>
      <c r="D39" s="421"/>
      <c r="E39" s="420">
        <f t="shared" si="0"/>
        <v>0</v>
      </c>
      <c r="F39" s="413"/>
    </row>
    <row r="40" spans="1:6" ht="15.75">
      <c r="A40" s="417" t="s">
        <v>705</v>
      </c>
      <c r="B40" s="418" t="s">
        <v>706</v>
      </c>
      <c r="C40" s="419">
        <f>SUM(C41:C44)</f>
        <v>0</v>
      </c>
      <c r="D40" s="419">
        <f>SUM(D41:D44)</f>
        <v>0</v>
      </c>
      <c r="E40" s="420">
        <f>SUM(E41:E44)</f>
        <v>0</v>
      </c>
      <c r="F40" s="413"/>
    </row>
    <row r="41" spans="1:6" ht="15.75">
      <c r="A41" s="417" t="s">
        <v>707</v>
      </c>
      <c r="B41" s="418" t="s">
        <v>708</v>
      </c>
      <c r="C41" s="421"/>
      <c r="D41" s="421"/>
      <c r="E41" s="420">
        <f t="shared" si="0"/>
        <v>0</v>
      </c>
      <c r="F41" s="413"/>
    </row>
    <row r="42" spans="1:6" ht="15.75">
      <c r="A42" s="417" t="s">
        <v>709</v>
      </c>
      <c r="B42" s="418" t="s">
        <v>710</v>
      </c>
      <c r="C42" s="421"/>
      <c r="D42" s="421"/>
      <c r="E42" s="420">
        <f t="shared" si="0"/>
        <v>0</v>
      </c>
      <c r="F42" s="413"/>
    </row>
    <row r="43" spans="1:6" ht="15.75">
      <c r="A43" s="417" t="s">
        <v>711</v>
      </c>
      <c r="B43" s="418" t="s">
        <v>712</v>
      </c>
      <c r="C43" s="421"/>
      <c r="D43" s="421"/>
      <c r="E43" s="420">
        <f t="shared" si="0"/>
        <v>0</v>
      </c>
      <c r="F43" s="413"/>
    </row>
    <row r="44" spans="1:6" ht="15.75">
      <c r="A44" s="417" t="s">
        <v>713</v>
      </c>
      <c r="B44" s="418" t="s">
        <v>714</v>
      </c>
      <c r="C44" s="421"/>
      <c r="D44" s="421"/>
      <c r="E44" s="420">
        <f t="shared" si="0"/>
        <v>0</v>
      </c>
      <c r="F44" s="413"/>
    </row>
    <row r="45" spans="1:6" ht="16.5" thickBot="1">
      <c r="A45" s="437" t="s">
        <v>715</v>
      </c>
      <c r="B45" s="438" t="s">
        <v>716</v>
      </c>
      <c r="C45" s="439">
        <f>C26+C30+C31+C33+C32+C34+C35+C40</f>
        <v>44</v>
      </c>
      <c r="D45" s="439">
        <f>D26+D30+D31+D33+D32+D34+D35+D40</f>
        <v>44</v>
      </c>
      <c r="E45" s="440">
        <f>E26+E30+E31+E33+E32+E34+E35+E40</f>
        <v>0</v>
      </c>
      <c r="F45" s="413"/>
    </row>
    <row r="46" spans="1:6" ht="16.5" thickBot="1">
      <c r="A46" s="441" t="s">
        <v>717</v>
      </c>
      <c r="B46" s="442" t="s">
        <v>718</v>
      </c>
      <c r="C46" s="443">
        <f>C45+C23+C21+C11</f>
        <v>44</v>
      </c>
      <c r="D46" s="443">
        <f>D45+D23+D21+D11</f>
        <v>44</v>
      </c>
      <c r="E46" s="444">
        <f>E45+E23+E21+E11</f>
        <v>0</v>
      </c>
      <c r="F46" s="413"/>
    </row>
    <row r="47" spans="1:6" ht="15.75">
      <c r="A47" s="397"/>
      <c r="B47" s="445"/>
      <c r="C47" s="446"/>
      <c r="D47" s="446"/>
      <c r="E47" s="446"/>
      <c r="F47" s="413"/>
    </row>
    <row r="48" spans="1:6" ht="15.75">
      <c r="A48" s="397"/>
      <c r="B48" s="445"/>
      <c r="C48" s="446"/>
      <c r="D48" s="446"/>
      <c r="E48" s="446"/>
      <c r="F48" s="413"/>
    </row>
    <row r="49" spans="1:6" ht="16.5" thickBot="1">
      <c r="A49" s="397" t="s">
        <v>719</v>
      </c>
      <c r="B49" s="445"/>
      <c r="C49" s="447"/>
      <c r="D49" s="447"/>
      <c r="E49" s="447"/>
      <c r="F49" s="298" t="s">
        <v>533</v>
      </c>
    </row>
    <row r="50" spans="1:6" s="301" customFormat="1" ht="18" customHeight="1">
      <c r="A50" s="673" t="s">
        <v>381</v>
      </c>
      <c r="B50" s="675" t="s">
        <v>4</v>
      </c>
      <c r="C50" s="679" t="s">
        <v>720</v>
      </c>
      <c r="D50" s="400" t="s">
        <v>721</v>
      </c>
      <c r="E50" s="400"/>
      <c r="F50" s="682" t="s">
        <v>722</v>
      </c>
    </row>
    <row r="51" spans="1:6" s="301" customFormat="1" ht="18" customHeight="1">
      <c r="A51" s="674"/>
      <c r="B51" s="676"/>
      <c r="C51" s="680"/>
      <c r="D51" s="450" t="s">
        <v>651</v>
      </c>
      <c r="E51" s="450" t="s">
        <v>652</v>
      </c>
      <c r="F51" s="683"/>
    </row>
    <row r="52" spans="1:6" s="301" customFormat="1" ht="16.5" thickBot="1">
      <c r="A52" s="405" t="s">
        <v>8</v>
      </c>
      <c r="B52" s="406" t="s">
        <v>9</v>
      </c>
      <c r="C52" s="407">
        <v>1</v>
      </c>
      <c r="D52" s="407">
        <v>2</v>
      </c>
      <c r="E52" s="451">
        <v>3</v>
      </c>
      <c r="F52" s="452">
        <v>4</v>
      </c>
    </row>
    <row r="53" spans="1:6" ht="15.75">
      <c r="A53" s="414" t="s">
        <v>723</v>
      </c>
      <c r="B53" s="453"/>
      <c r="C53" s="454"/>
      <c r="D53" s="454"/>
      <c r="E53" s="454"/>
      <c r="F53" s="455"/>
    </row>
    <row r="54" spans="1:6" ht="31.5">
      <c r="A54" s="417" t="s">
        <v>724</v>
      </c>
      <c r="B54" s="418" t="s">
        <v>725</v>
      </c>
      <c r="C54" s="456">
        <f>SUM(C55:C57)</f>
        <v>0</v>
      </c>
      <c r="D54" s="456">
        <f>SUM(D55:D57)</f>
        <v>0</v>
      </c>
      <c r="E54" s="457">
        <f>C54-D54</f>
        <v>0</v>
      </c>
      <c r="F54" s="458">
        <f>SUM(F55:F57)</f>
        <v>0</v>
      </c>
    </row>
    <row r="55" spans="1:6" ht="15.75">
      <c r="A55" s="417" t="s">
        <v>726</v>
      </c>
      <c r="B55" s="418" t="s">
        <v>727</v>
      </c>
      <c r="C55" s="459"/>
      <c r="D55" s="459"/>
      <c r="E55" s="457">
        <f>C55-D55</f>
        <v>0</v>
      </c>
      <c r="F55" s="460"/>
    </row>
    <row r="56" spans="1:6" ht="15.75">
      <c r="A56" s="417" t="s">
        <v>728</v>
      </c>
      <c r="B56" s="418" t="s">
        <v>729</v>
      </c>
      <c r="C56" s="459"/>
      <c r="D56" s="459"/>
      <c r="E56" s="457">
        <f aca="true" t="shared" si="1" ref="E56:E97">C56-D56</f>
        <v>0</v>
      </c>
      <c r="F56" s="460"/>
    </row>
    <row r="57" spans="1:6" ht="15.75">
      <c r="A57" s="417" t="s">
        <v>713</v>
      </c>
      <c r="B57" s="418" t="s">
        <v>730</v>
      </c>
      <c r="C57" s="459"/>
      <c r="D57" s="459"/>
      <c r="E57" s="457">
        <f t="shared" si="1"/>
        <v>0</v>
      </c>
      <c r="F57" s="460"/>
    </row>
    <row r="58" spans="1:6" ht="31.5">
      <c r="A58" s="417" t="s">
        <v>731</v>
      </c>
      <c r="B58" s="418" t="s">
        <v>732</v>
      </c>
      <c r="C58" s="456">
        <f>C59+C61</f>
        <v>0</v>
      </c>
      <c r="D58" s="456">
        <f>D59+D61</f>
        <v>0</v>
      </c>
      <c r="E58" s="457">
        <f t="shared" si="1"/>
        <v>0</v>
      </c>
      <c r="F58" s="461">
        <f>F59+F61</f>
        <v>0</v>
      </c>
    </row>
    <row r="59" spans="1:6" ht="15.75">
      <c r="A59" s="417" t="s">
        <v>733</v>
      </c>
      <c r="B59" s="418" t="s">
        <v>734</v>
      </c>
      <c r="C59" s="459"/>
      <c r="D59" s="459"/>
      <c r="E59" s="457">
        <f t="shared" si="1"/>
        <v>0</v>
      </c>
      <c r="F59" s="460"/>
    </row>
    <row r="60" spans="1:6" ht="15.75">
      <c r="A60" s="462" t="s">
        <v>735</v>
      </c>
      <c r="B60" s="418" t="s">
        <v>736</v>
      </c>
      <c r="C60" s="459"/>
      <c r="D60" s="459"/>
      <c r="E60" s="457">
        <f t="shared" si="1"/>
        <v>0</v>
      </c>
      <c r="F60" s="460"/>
    </row>
    <row r="61" spans="1:6" ht="15.75">
      <c r="A61" s="462" t="s">
        <v>737</v>
      </c>
      <c r="B61" s="418" t="s">
        <v>738</v>
      </c>
      <c r="C61" s="459"/>
      <c r="D61" s="459"/>
      <c r="E61" s="457">
        <f t="shared" si="1"/>
        <v>0</v>
      </c>
      <c r="F61" s="460"/>
    </row>
    <row r="62" spans="1:6" ht="15.75">
      <c r="A62" s="462" t="s">
        <v>735</v>
      </c>
      <c r="B62" s="418" t="s">
        <v>739</v>
      </c>
      <c r="C62" s="459"/>
      <c r="D62" s="459"/>
      <c r="E62" s="457">
        <f t="shared" si="1"/>
        <v>0</v>
      </c>
      <c r="F62" s="460"/>
    </row>
    <row r="63" spans="1:6" ht="15.75">
      <c r="A63" s="417" t="s">
        <v>131</v>
      </c>
      <c r="B63" s="418" t="s">
        <v>740</v>
      </c>
      <c r="C63" s="459"/>
      <c r="D63" s="459"/>
      <c r="E63" s="457">
        <f t="shared" si="1"/>
        <v>0</v>
      </c>
      <c r="F63" s="460"/>
    </row>
    <row r="64" spans="1:6" ht="15.75">
      <c r="A64" s="417" t="s">
        <v>134</v>
      </c>
      <c r="B64" s="418" t="s">
        <v>741</v>
      </c>
      <c r="C64" s="459"/>
      <c r="D64" s="459"/>
      <c r="E64" s="457">
        <f t="shared" si="1"/>
        <v>0</v>
      </c>
      <c r="F64" s="460"/>
    </row>
    <row r="65" spans="1:6" ht="15.75">
      <c r="A65" s="417" t="s">
        <v>742</v>
      </c>
      <c r="B65" s="418" t="s">
        <v>743</v>
      </c>
      <c r="C65" s="459"/>
      <c r="D65" s="459"/>
      <c r="E65" s="457">
        <f t="shared" si="1"/>
        <v>0</v>
      </c>
      <c r="F65" s="460"/>
    </row>
    <row r="66" spans="1:6" ht="15.75">
      <c r="A66" s="417" t="s">
        <v>744</v>
      </c>
      <c r="B66" s="418" t="s">
        <v>745</v>
      </c>
      <c r="C66" s="459"/>
      <c r="D66" s="459"/>
      <c r="E66" s="457">
        <f t="shared" si="1"/>
        <v>0</v>
      </c>
      <c r="F66" s="460"/>
    </row>
    <row r="67" spans="1:6" ht="15.75">
      <c r="A67" s="417" t="s">
        <v>746</v>
      </c>
      <c r="B67" s="418" t="s">
        <v>747</v>
      </c>
      <c r="C67" s="459"/>
      <c r="D67" s="459"/>
      <c r="E67" s="457">
        <f t="shared" si="1"/>
        <v>0</v>
      </c>
      <c r="F67" s="460"/>
    </row>
    <row r="68" spans="1:6" ht="16.5" thickBot="1">
      <c r="A68" s="422" t="s">
        <v>748</v>
      </c>
      <c r="B68" s="423" t="s">
        <v>749</v>
      </c>
      <c r="C68" s="463">
        <f>C54+C58+C63+C64+C65+C66</f>
        <v>0</v>
      </c>
      <c r="D68" s="463">
        <f>D54+D58+D63+D64+D65+D66</f>
        <v>0</v>
      </c>
      <c r="E68" s="464">
        <f t="shared" si="1"/>
        <v>0</v>
      </c>
      <c r="F68" s="465">
        <f>F54+F58+F63+F64+F65+F66</f>
        <v>0</v>
      </c>
    </row>
    <row r="69" spans="1:6" ht="15.75">
      <c r="A69" s="433" t="s">
        <v>750</v>
      </c>
      <c r="B69" s="466"/>
      <c r="C69" s="467"/>
      <c r="D69" s="467"/>
      <c r="E69" s="467"/>
      <c r="F69" s="468"/>
    </row>
    <row r="70" spans="1:6" ht="15.75">
      <c r="A70" s="417" t="s">
        <v>751</v>
      </c>
      <c r="B70" s="469" t="s">
        <v>752</v>
      </c>
      <c r="C70" s="459"/>
      <c r="D70" s="459"/>
      <c r="E70" s="457">
        <f t="shared" si="1"/>
        <v>0</v>
      </c>
      <c r="F70" s="460"/>
    </row>
    <row r="71" spans="1:6" ht="16.5" thickBot="1">
      <c r="A71" s="470"/>
      <c r="B71" s="471"/>
      <c r="C71" s="472"/>
      <c r="D71" s="472"/>
      <c r="E71" s="472"/>
      <c r="F71" s="473"/>
    </row>
    <row r="72" spans="1:6" ht="15.75">
      <c r="A72" s="414" t="s">
        <v>753</v>
      </c>
      <c r="B72" s="453"/>
      <c r="C72" s="474"/>
      <c r="D72" s="474"/>
      <c r="E72" s="474"/>
      <c r="F72" s="475"/>
    </row>
    <row r="73" spans="1:6" ht="31.5">
      <c r="A73" s="417" t="s">
        <v>724</v>
      </c>
      <c r="B73" s="418" t="s">
        <v>754</v>
      </c>
      <c r="C73" s="456">
        <f>SUM(C74:C76)</f>
        <v>0</v>
      </c>
      <c r="D73" s="456">
        <f>SUM(D74:D76)</f>
        <v>0</v>
      </c>
      <c r="E73" s="456">
        <f>SUM(E74:E76)</f>
        <v>0</v>
      </c>
      <c r="F73" s="461">
        <f>SUM(F74:F76)</f>
        <v>0</v>
      </c>
    </row>
    <row r="74" spans="1:6" ht="15.75">
      <c r="A74" s="417" t="s">
        <v>755</v>
      </c>
      <c r="B74" s="418" t="s">
        <v>756</v>
      </c>
      <c r="C74" s="459"/>
      <c r="D74" s="459"/>
      <c r="E74" s="457">
        <f t="shared" si="1"/>
        <v>0</v>
      </c>
      <c r="F74" s="460"/>
    </row>
    <row r="75" spans="1:6" ht="15.75">
      <c r="A75" s="417" t="s">
        <v>757</v>
      </c>
      <c r="B75" s="418" t="s">
        <v>758</v>
      </c>
      <c r="C75" s="459"/>
      <c r="D75" s="459"/>
      <c r="E75" s="457">
        <f t="shared" si="1"/>
        <v>0</v>
      </c>
      <c r="F75" s="460"/>
    </row>
    <row r="76" spans="1:6" ht="15.75">
      <c r="A76" s="476" t="s">
        <v>759</v>
      </c>
      <c r="B76" s="418" t="s">
        <v>760</v>
      </c>
      <c r="C76" s="459"/>
      <c r="D76" s="459"/>
      <c r="E76" s="457">
        <f t="shared" si="1"/>
        <v>0</v>
      </c>
      <c r="F76" s="460"/>
    </row>
    <row r="77" spans="1:6" ht="31.5">
      <c r="A77" s="417" t="s">
        <v>731</v>
      </c>
      <c r="B77" s="418" t="s">
        <v>761</v>
      </c>
      <c r="C77" s="456">
        <f>C78+C80</f>
        <v>0</v>
      </c>
      <c r="D77" s="456">
        <f>D78+D80</f>
        <v>0</v>
      </c>
      <c r="E77" s="456">
        <f>E78+E80</f>
        <v>0</v>
      </c>
      <c r="F77" s="461">
        <f>F78+F80</f>
        <v>0</v>
      </c>
    </row>
    <row r="78" spans="1:6" ht="15.75">
      <c r="A78" s="417" t="s">
        <v>762</v>
      </c>
      <c r="B78" s="418" t="s">
        <v>763</v>
      </c>
      <c r="C78" s="459"/>
      <c r="D78" s="459"/>
      <c r="E78" s="457">
        <f t="shared" si="1"/>
        <v>0</v>
      </c>
      <c r="F78" s="460"/>
    </row>
    <row r="79" spans="1:6" ht="15.75">
      <c r="A79" s="417" t="s">
        <v>764</v>
      </c>
      <c r="B79" s="418" t="s">
        <v>765</v>
      </c>
      <c r="C79" s="459"/>
      <c r="D79" s="459"/>
      <c r="E79" s="457">
        <f t="shared" si="1"/>
        <v>0</v>
      </c>
      <c r="F79" s="460"/>
    </row>
    <row r="80" spans="1:6" ht="15.75">
      <c r="A80" s="417" t="s">
        <v>766</v>
      </c>
      <c r="B80" s="418" t="s">
        <v>767</v>
      </c>
      <c r="C80" s="459"/>
      <c r="D80" s="459"/>
      <c r="E80" s="457">
        <f t="shared" si="1"/>
        <v>0</v>
      </c>
      <c r="F80" s="460"/>
    </row>
    <row r="81" spans="1:6" ht="15.75">
      <c r="A81" s="417" t="s">
        <v>735</v>
      </c>
      <c r="B81" s="418" t="s">
        <v>768</v>
      </c>
      <c r="C81" s="459"/>
      <c r="D81" s="459"/>
      <c r="E81" s="457">
        <f t="shared" si="1"/>
        <v>0</v>
      </c>
      <c r="F81" s="460"/>
    </row>
    <row r="82" spans="1:6" ht="15.75">
      <c r="A82" s="417" t="s">
        <v>769</v>
      </c>
      <c r="B82" s="418" t="s">
        <v>770</v>
      </c>
      <c r="C82" s="456">
        <f>SUM(C83:C86)</f>
        <v>0</v>
      </c>
      <c r="D82" s="456">
        <f>SUM(D83:D86)</f>
        <v>0</v>
      </c>
      <c r="E82" s="456">
        <f>SUM(E83:E86)</f>
        <v>0</v>
      </c>
      <c r="F82" s="461">
        <f>SUM(F83:F86)</f>
        <v>0</v>
      </c>
    </row>
    <row r="83" spans="1:6" ht="15.75">
      <c r="A83" s="417" t="s">
        <v>771</v>
      </c>
      <c r="B83" s="418" t="s">
        <v>772</v>
      </c>
      <c r="C83" s="459"/>
      <c r="D83" s="459"/>
      <c r="E83" s="457">
        <f t="shared" si="1"/>
        <v>0</v>
      </c>
      <c r="F83" s="460"/>
    </row>
    <row r="84" spans="1:6" ht="15.75">
      <c r="A84" s="417" t="s">
        <v>773</v>
      </c>
      <c r="B84" s="418" t="s">
        <v>774</v>
      </c>
      <c r="C84" s="459"/>
      <c r="D84" s="459"/>
      <c r="E84" s="457">
        <f t="shared" si="1"/>
        <v>0</v>
      </c>
      <c r="F84" s="460"/>
    </row>
    <row r="85" spans="1:6" ht="31.5">
      <c r="A85" s="417" t="s">
        <v>775</v>
      </c>
      <c r="B85" s="418" t="s">
        <v>776</v>
      </c>
      <c r="C85" s="459"/>
      <c r="D85" s="459"/>
      <c r="E85" s="457">
        <f t="shared" si="1"/>
        <v>0</v>
      </c>
      <c r="F85" s="460"/>
    </row>
    <row r="86" spans="1:6" ht="15.75">
      <c r="A86" s="417" t="s">
        <v>777</v>
      </c>
      <c r="B86" s="418" t="s">
        <v>778</v>
      </c>
      <c r="C86" s="459"/>
      <c r="D86" s="459"/>
      <c r="E86" s="457">
        <f t="shared" si="1"/>
        <v>0</v>
      </c>
      <c r="F86" s="460"/>
    </row>
    <row r="87" spans="1:6" ht="15.75">
      <c r="A87" s="417" t="s">
        <v>779</v>
      </c>
      <c r="B87" s="418" t="s">
        <v>780</v>
      </c>
      <c r="C87" s="457">
        <f>SUM(C88:C92)+C96</f>
        <v>7</v>
      </c>
      <c r="D87" s="457">
        <v>7</v>
      </c>
      <c r="E87" s="457">
        <f>SUM(E88:E92)+E96</f>
        <v>0</v>
      </c>
      <c r="F87" s="458">
        <f>SUM(F88:F92)+F96</f>
        <v>0</v>
      </c>
    </row>
    <row r="88" spans="1:6" ht="15.75">
      <c r="A88" s="417" t="s">
        <v>781</v>
      </c>
      <c r="B88" s="418" t="s">
        <v>782</v>
      </c>
      <c r="C88" s="459"/>
      <c r="D88" s="459"/>
      <c r="E88" s="457">
        <f t="shared" si="1"/>
        <v>0</v>
      </c>
      <c r="F88" s="460"/>
    </row>
    <row r="89" spans="1:6" ht="15.75">
      <c r="A89" s="417" t="s">
        <v>783</v>
      </c>
      <c r="B89" s="418" t="s">
        <v>784</v>
      </c>
      <c r="C89" s="459">
        <v>3</v>
      </c>
      <c r="D89" s="459">
        <v>3</v>
      </c>
      <c r="E89" s="457">
        <f t="shared" si="1"/>
        <v>0</v>
      </c>
      <c r="F89" s="460"/>
    </row>
    <row r="90" spans="1:6" ht="15.75">
      <c r="A90" s="417" t="s">
        <v>785</v>
      </c>
      <c r="B90" s="418" t="s">
        <v>786</v>
      </c>
      <c r="C90" s="459"/>
      <c r="D90" s="459"/>
      <c r="E90" s="457">
        <f t="shared" si="1"/>
        <v>0</v>
      </c>
      <c r="F90" s="460"/>
    </row>
    <row r="91" spans="1:6" ht="15.75">
      <c r="A91" s="417" t="s">
        <v>787</v>
      </c>
      <c r="B91" s="418" t="s">
        <v>788</v>
      </c>
      <c r="C91" s="459">
        <v>2</v>
      </c>
      <c r="D91" s="459">
        <v>2</v>
      </c>
      <c r="E91" s="457">
        <f t="shared" si="1"/>
        <v>0</v>
      </c>
      <c r="F91" s="460"/>
    </row>
    <row r="92" spans="1:6" ht="15.75">
      <c r="A92" s="417" t="s">
        <v>789</v>
      </c>
      <c r="B92" s="418" t="s">
        <v>790</v>
      </c>
      <c r="C92" s="456"/>
      <c r="D92" s="456">
        <f>SUM(D93:D95)</f>
        <v>0</v>
      </c>
      <c r="E92" s="456">
        <f>SUM(E93:E95)</f>
        <v>0</v>
      </c>
      <c r="F92" s="461">
        <f>SUM(F93:F95)</f>
        <v>0</v>
      </c>
    </row>
    <row r="93" spans="1:6" ht="15.75">
      <c r="A93" s="417" t="s">
        <v>791</v>
      </c>
      <c r="B93" s="418" t="s">
        <v>792</v>
      </c>
      <c r="C93" s="459"/>
      <c r="D93" s="459"/>
      <c r="E93" s="457">
        <f t="shared" si="1"/>
        <v>0</v>
      </c>
      <c r="F93" s="460"/>
    </row>
    <row r="94" spans="1:6" ht="15.75">
      <c r="A94" s="417" t="s">
        <v>699</v>
      </c>
      <c r="B94" s="418" t="s">
        <v>793</v>
      </c>
      <c r="C94" s="459"/>
      <c r="D94" s="459"/>
      <c r="E94" s="457">
        <f t="shared" si="1"/>
        <v>0</v>
      </c>
      <c r="F94" s="460"/>
    </row>
    <row r="95" spans="1:6" ht="15.75">
      <c r="A95" s="417" t="s">
        <v>703</v>
      </c>
      <c r="B95" s="418" t="s">
        <v>794</v>
      </c>
      <c r="C95" s="459"/>
      <c r="D95" s="459"/>
      <c r="E95" s="457">
        <f t="shared" si="1"/>
        <v>0</v>
      </c>
      <c r="F95" s="460"/>
    </row>
    <row r="96" spans="1:6" ht="15.75">
      <c r="A96" s="417" t="s">
        <v>795</v>
      </c>
      <c r="B96" s="418" t="s">
        <v>796</v>
      </c>
      <c r="C96" s="459">
        <v>2</v>
      </c>
      <c r="D96" s="459">
        <v>2</v>
      </c>
      <c r="E96" s="457">
        <f t="shared" si="1"/>
        <v>0</v>
      </c>
      <c r="F96" s="460"/>
    </row>
    <row r="97" spans="1:6" ht="15.75">
      <c r="A97" s="417" t="s">
        <v>797</v>
      </c>
      <c r="B97" s="418" t="s">
        <v>798</v>
      </c>
      <c r="C97" s="459"/>
      <c r="D97" s="459"/>
      <c r="E97" s="457">
        <f t="shared" si="1"/>
        <v>0</v>
      </c>
      <c r="F97" s="460"/>
    </row>
    <row r="98" spans="1:6" ht="16.5" thickBot="1">
      <c r="A98" s="422" t="s">
        <v>799</v>
      </c>
      <c r="B98" s="423" t="s">
        <v>800</v>
      </c>
      <c r="C98" s="464">
        <f>C87+C82+C77+C73+C97</f>
        <v>7</v>
      </c>
      <c r="D98" s="464">
        <f>D87+D82+D77+D73+D97</f>
        <v>7</v>
      </c>
      <c r="E98" s="464">
        <f>E87+E82+E77+E73+E97</f>
        <v>0</v>
      </c>
      <c r="F98" s="477">
        <f>F87+F82+F77+F73+F97</f>
        <v>0</v>
      </c>
    </row>
    <row r="99" spans="1:6" ht="16.5" thickBot="1">
      <c r="A99" s="478" t="s">
        <v>801</v>
      </c>
      <c r="B99" s="479" t="s">
        <v>802</v>
      </c>
      <c r="C99" s="480">
        <f>C98+C70+C68</f>
        <v>7</v>
      </c>
      <c r="D99" s="480">
        <f>D98+D70+D68</f>
        <v>7</v>
      </c>
      <c r="E99" s="480">
        <f>E98+E70+E68</f>
        <v>0</v>
      </c>
      <c r="F99" s="481">
        <f>F98+F70+F68</f>
        <v>0</v>
      </c>
    </row>
    <row r="100" spans="1:6" ht="15.75">
      <c r="A100" s="447"/>
      <c r="B100" s="482"/>
      <c r="C100" s="483"/>
      <c r="D100" s="483"/>
      <c r="E100" s="483"/>
      <c r="F100" s="484"/>
    </row>
    <row r="101" spans="1:6" ht="16.5" thickBot="1">
      <c r="A101" s="397" t="s">
        <v>803</v>
      </c>
      <c r="B101" s="485"/>
      <c r="C101" s="483"/>
      <c r="D101" s="483"/>
      <c r="E101" s="483"/>
      <c r="F101" s="298" t="s">
        <v>804</v>
      </c>
    </row>
    <row r="102" spans="1:6" s="486" customFormat="1" ht="31.5">
      <c r="A102" s="398" t="s">
        <v>381</v>
      </c>
      <c r="B102" s="399" t="s">
        <v>382</v>
      </c>
      <c r="C102" s="448" t="s">
        <v>805</v>
      </c>
      <c r="D102" s="448" t="s">
        <v>806</v>
      </c>
      <c r="E102" s="448" t="s">
        <v>807</v>
      </c>
      <c r="F102" s="449" t="s">
        <v>808</v>
      </c>
    </row>
    <row r="103" spans="1:6" s="486" customFormat="1" ht="16.5" thickBot="1">
      <c r="A103" s="405" t="s">
        <v>8</v>
      </c>
      <c r="B103" s="406" t="s">
        <v>9</v>
      </c>
      <c r="C103" s="407">
        <v>1</v>
      </c>
      <c r="D103" s="407">
        <v>2</v>
      </c>
      <c r="E103" s="407">
        <v>3</v>
      </c>
      <c r="F103" s="452">
        <v>4</v>
      </c>
    </row>
    <row r="104" spans="1:6" ht="15.75">
      <c r="A104" s="487" t="s">
        <v>809</v>
      </c>
      <c r="B104" s="488" t="s">
        <v>810</v>
      </c>
      <c r="C104" s="489"/>
      <c r="D104" s="489"/>
      <c r="E104" s="489"/>
      <c r="F104" s="475">
        <f>C104+D104-E104</f>
        <v>0</v>
      </c>
    </row>
    <row r="105" spans="1:6" ht="15.75">
      <c r="A105" s="417" t="s">
        <v>811</v>
      </c>
      <c r="B105" s="418" t="s">
        <v>812</v>
      </c>
      <c r="C105" s="459"/>
      <c r="D105" s="459"/>
      <c r="E105" s="459"/>
      <c r="F105" s="490">
        <f>C105+D105-E105</f>
        <v>0</v>
      </c>
    </row>
    <row r="106" spans="1:6" ht="16.5" thickBot="1">
      <c r="A106" s="429" t="s">
        <v>813</v>
      </c>
      <c r="B106" s="491" t="s">
        <v>814</v>
      </c>
      <c r="C106" s="492"/>
      <c r="D106" s="492"/>
      <c r="E106" s="492"/>
      <c r="F106" s="493">
        <f>C106+D106-E106</f>
        <v>0</v>
      </c>
    </row>
    <row r="107" spans="1:6" ht="16.5" thickBot="1">
      <c r="A107" s="494" t="s">
        <v>815</v>
      </c>
      <c r="B107" s="495" t="s">
        <v>816</v>
      </c>
      <c r="C107" s="496">
        <f>SUM(C104:C106)</f>
        <v>0</v>
      </c>
      <c r="D107" s="496">
        <f>SUM(D104:D106)</f>
        <v>0</v>
      </c>
      <c r="E107" s="496">
        <f>SUM(E104:E106)</f>
        <v>0</v>
      </c>
      <c r="F107" s="497">
        <f>SUM(F104:F106)</f>
        <v>0</v>
      </c>
    </row>
    <row r="108" spans="1:6" ht="15.75">
      <c r="A108" s="498"/>
      <c r="B108" s="499"/>
      <c r="C108" s="397"/>
      <c r="D108" s="397"/>
      <c r="E108" s="397"/>
      <c r="F108" s="402"/>
    </row>
    <row r="109" spans="1:6" ht="15.75">
      <c r="A109" s="684" t="s">
        <v>817</v>
      </c>
      <c r="B109" s="684"/>
      <c r="C109" s="684"/>
      <c r="D109" s="684"/>
      <c r="E109" s="684"/>
      <c r="F109" s="684"/>
    </row>
    <row r="111" spans="1:18" ht="15.75">
      <c r="A111" s="391"/>
      <c r="B111" s="324" t="s">
        <v>559</v>
      </c>
      <c r="C111" s="659" t="s">
        <v>888</v>
      </c>
      <c r="D111" s="659"/>
      <c r="E111" s="659"/>
      <c r="F111" s="659"/>
      <c r="G111" s="659"/>
      <c r="H111" s="659"/>
      <c r="I111" s="659"/>
      <c r="J111" s="395"/>
      <c r="K111" s="395"/>
      <c r="L111" s="395"/>
      <c r="M111" s="395"/>
      <c r="N111" s="395"/>
      <c r="O111" s="395"/>
      <c r="P111" s="395"/>
      <c r="Q111" s="395"/>
      <c r="R111" s="395"/>
    </row>
    <row r="112" spans="2:9" ht="15.75">
      <c r="B112" s="324"/>
      <c r="C112" s="538"/>
      <c r="D112" s="538"/>
      <c r="E112" s="538"/>
      <c r="F112" s="538"/>
      <c r="G112" s="538"/>
      <c r="H112" s="538"/>
      <c r="I112" s="538"/>
    </row>
    <row r="113" spans="2:9" ht="15.75">
      <c r="B113" s="325" t="s">
        <v>518</v>
      </c>
      <c r="C113" s="660" t="s">
        <v>882</v>
      </c>
      <c r="D113" s="660"/>
      <c r="E113" s="660"/>
      <c r="F113" s="660"/>
      <c r="G113" s="660"/>
      <c r="H113" s="660"/>
      <c r="I113" s="660"/>
    </row>
    <row r="114" spans="2:9" ht="15.75">
      <c r="B114" s="325"/>
      <c r="C114" s="336"/>
      <c r="D114" s="336"/>
      <c r="E114" s="336"/>
      <c r="F114" s="336"/>
      <c r="G114" s="336"/>
      <c r="H114" s="336"/>
      <c r="I114" s="336"/>
    </row>
    <row r="115" spans="2:9" ht="15.75">
      <c r="B115" s="325" t="s">
        <v>560</v>
      </c>
      <c r="C115" s="661" t="s">
        <v>890</v>
      </c>
      <c r="D115" s="661"/>
      <c r="E115" s="661"/>
      <c r="F115" s="661"/>
      <c r="G115" s="661"/>
      <c r="H115" s="661"/>
      <c r="I115" s="661"/>
    </row>
    <row r="116" spans="1:8" ht="15.75" customHeight="1">
      <c r="A116" s="327"/>
      <c r="B116" s="681"/>
      <c r="C116" s="681"/>
      <c r="D116" s="681"/>
      <c r="E116" s="681"/>
      <c r="F116" s="681"/>
      <c r="G116" s="327"/>
      <c r="H116" s="327"/>
    </row>
    <row r="117" spans="1:8" ht="15.75" customHeight="1">
      <c r="A117" s="327"/>
      <c r="B117" s="658"/>
      <c r="C117" s="658"/>
      <c r="D117" s="658"/>
      <c r="E117" s="658"/>
      <c r="F117" s="658"/>
      <c r="G117" s="327"/>
      <c r="H117" s="327"/>
    </row>
    <row r="118" spans="1:8" ht="15.75" customHeight="1">
      <c r="A118" s="327"/>
      <c r="B118" s="658"/>
      <c r="C118" s="658"/>
      <c r="D118" s="658"/>
      <c r="E118" s="658"/>
      <c r="F118" s="658"/>
      <c r="G118" s="327"/>
      <c r="H118" s="327"/>
    </row>
    <row r="119" spans="1:8" ht="15.75" customHeight="1">
      <c r="A119" s="327"/>
      <c r="B119" s="658"/>
      <c r="C119" s="658"/>
      <c r="D119" s="658"/>
      <c r="E119" s="658"/>
      <c r="F119" s="658"/>
      <c r="G119" s="327"/>
      <c r="H119" s="327"/>
    </row>
    <row r="120" spans="1:8" ht="15.75">
      <c r="A120" s="327"/>
      <c r="B120" s="658"/>
      <c r="C120" s="658"/>
      <c r="D120" s="658"/>
      <c r="E120" s="658"/>
      <c r="F120" s="658"/>
      <c r="G120" s="327"/>
      <c r="H120" s="327"/>
    </row>
    <row r="121" spans="1:8" ht="15.75">
      <c r="A121" s="327"/>
      <c r="B121" s="658"/>
      <c r="C121" s="658"/>
      <c r="D121" s="658"/>
      <c r="E121" s="658"/>
      <c r="F121" s="658"/>
      <c r="G121" s="327"/>
      <c r="H121" s="327"/>
    </row>
    <row r="122" spans="1:8" ht="15.75">
      <c r="A122" s="327"/>
      <c r="B122" s="658"/>
      <c r="C122" s="658"/>
      <c r="D122" s="658"/>
      <c r="E122" s="658"/>
      <c r="F122" s="658"/>
      <c r="G122" s="327"/>
      <c r="H122" s="327"/>
    </row>
  </sheetData>
  <sheetProtection/>
  <mergeCells count="18">
    <mergeCell ref="C115:I115"/>
    <mergeCell ref="F50:F51"/>
    <mergeCell ref="A109:F109"/>
    <mergeCell ref="C111:I111"/>
    <mergeCell ref="C113:I113"/>
    <mergeCell ref="B121:F121"/>
    <mergeCell ref="B122:F122"/>
    <mergeCell ref="B116:F116"/>
    <mergeCell ref="B117:F117"/>
    <mergeCell ref="B118:F118"/>
    <mergeCell ref="B119:F119"/>
    <mergeCell ref="B120:F120"/>
    <mergeCell ref="A8:A9"/>
    <mergeCell ref="B8:B9"/>
    <mergeCell ref="C8:C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64"/>
  <sheetViews>
    <sheetView tabSelected="1" zoomScale="85" zoomScaleNormal="85" zoomScalePageLayoutView="0" workbookViewId="0" topLeftCell="A1">
      <selection activeCell="C35" sqref="C35:I35"/>
    </sheetView>
  </sheetViews>
  <sheetFormatPr defaultColWidth="10.7109375" defaultRowHeight="12.75"/>
  <cols>
    <col min="1" max="1" width="51.8515625" style="283" customWidth="1"/>
    <col min="2" max="2" width="10.7109375" style="330" customWidth="1"/>
    <col min="3" max="7" width="13.7109375" style="283" customWidth="1"/>
    <col min="8" max="9" width="14.7109375" style="283" customWidth="1"/>
    <col min="10" max="20" width="10.7109375" style="283" customWidth="1"/>
    <col min="21" max="21" width="13.421875" style="283" bestFit="1" customWidth="1"/>
    <col min="22" max="16384" width="10.7109375" style="283" customWidth="1"/>
  </cols>
  <sheetData>
    <row r="1" spans="1:22" ht="15.75">
      <c r="A1" s="279" t="s">
        <v>818</v>
      </c>
      <c r="B1" s="279"/>
      <c r="C1" s="279"/>
      <c r="D1" s="279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500"/>
      <c r="T1" s="285"/>
      <c r="U1" s="285"/>
      <c r="V1" s="285"/>
    </row>
    <row r="2" spans="1:22" ht="15.75">
      <c r="A2" s="282"/>
      <c r="B2" s="279"/>
      <c r="C2" s="279"/>
      <c r="D2" s="279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500"/>
      <c r="T2" s="285"/>
      <c r="U2" s="285"/>
      <c r="V2" s="285"/>
    </row>
    <row r="3" spans="1:4" ht="15.75">
      <c r="A3" s="287" t="s">
        <v>879</v>
      </c>
      <c r="B3" s="280"/>
      <c r="C3" s="279"/>
      <c r="D3" s="288"/>
    </row>
    <row r="4" spans="1:4" ht="15.75">
      <c r="A4" s="287" t="s">
        <v>880</v>
      </c>
      <c r="B4" s="289"/>
      <c r="C4" s="288"/>
      <c r="D4" s="288"/>
    </row>
    <row r="5" spans="1:6" ht="15.75">
      <c r="A5" s="287" t="s">
        <v>886</v>
      </c>
      <c r="B5" s="281"/>
      <c r="C5" s="290"/>
      <c r="D5" s="290"/>
      <c r="E5" s="291"/>
      <c r="F5" s="292"/>
    </row>
    <row r="6" spans="7:8" ht="15.75">
      <c r="G6" s="337"/>
      <c r="H6" s="501"/>
    </row>
    <row r="7" ht="16.5" thickBot="1">
      <c r="I7" s="298" t="s">
        <v>533</v>
      </c>
    </row>
    <row r="8" spans="1:9" s="301" customFormat="1" ht="21" customHeight="1">
      <c r="A8" s="687" t="s">
        <v>381</v>
      </c>
      <c r="B8" s="689" t="s">
        <v>4</v>
      </c>
      <c r="C8" s="502" t="s">
        <v>819</v>
      </c>
      <c r="D8" s="502"/>
      <c r="E8" s="502"/>
      <c r="F8" s="502" t="s">
        <v>820</v>
      </c>
      <c r="G8" s="502"/>
      <c r="H8" s="502"/>
      <c r="I8" s="503"/>
    </row>
    <row r="9" spans="1:9" s="301" customFormat="1" ht="24" customHeight="1">
      <c r="A9" s="688"/>
      <c r="B9" s="690"/>
      <c r="C9" s="691" t="s">
        <v>821</v>
      </c>
      <c r="D9" s="691" t="s">
        <v>822</v>
      </c>
      <c r="E9" s="691" t="s">
        <v>823</v>
      </c>
      <c r="F9" s="691" t="s">
        <v>824</v>
      </c>
      <c r="G9" s="505" t="s">
        <v>825</v>
      </c>
      <c r="H9" s="505"/>
      <c r="I9" s="685" t="s">
        <v>826</v>
      </c>
    </row>
    <row r="10" spans="1:9" s="301" customFormat="1" ht="24" customHeight="1">
      <c r="A10" s="688"/>
      <c r="B10" s="690"/>
      <c r="C10" s="691"/>
      <c r="D10" s="691"/>
      <c r="E10" s="691"/>
      <c r="F10" s="691"/>
      <c r="G10" s="504" t="s">
        <v>827</v>
      </c>
      <c r="H10" s="504" t="s">
        <v>828</v>
      </c>
      <c r="I10" s="685"/>
    </row>
    <row r="11" spans="1:9" ht="16.5" thickBot="1">
      <c r="A11" s="506" t="s">
        <v>8</v>
      </c>
      <c r="B11" s="507" t="s">
        <v>9</v>
      </c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9">
        <v>7</v>
      </c>
    </row>
    <row r="12" spans="1:9" ht="15.75">
      <c r="A12" s="510" t="s">
        <v>829</v>
      </c>
      <c r="B12" s="511"/>
      <c r="C12" s="512"/>
      <c r="D12" s="512"/>
      <c r="E12" s="512"/>
      <c r="F12" s="512"/>
      <c r="G12" s="512"/>
      <c r="H12" s="512"/>
      <c r="I12" s="513"/>
    </row>
    <row r="13" spans="1:9" ht="15.75">
      <c r="A13" s="514" t="s">
        <v>830</v>
      </c>
      <c r="B13" s="515" t="s">
        <v>831</v>
      </c>
      <c r="C13" s="516"/>
      <c r="D13" s="516"/>
      <c r="E13" s="516"/>
      <c r="F13" s="516"/>
      <c r="G13" s="516"/>
      <c r="H13" s="516"/>
      <c r="I13" s="517">
        <f>F13+G13-H13</f>
        <v>0</v>
      </c>
    </row>
    <row r="14" spans="1:9" ht="15.75">
      <c r="A14" s="514" t="s">
        <v>832</v>
      </c>
      <c r="B14" s="515" t="s">
        <v>833</v>
      </c>
      <c r="C14" s="516"/>
      <c r="D14" s="516"/>
      <c r="E14" s="516"/>
      <c r="F14" s="516"/>
      <c r="G14" s="516"/>
      <c r="H14" s="516"/>
      <c r="I14" s="517">
        <f aca="true" t="shared" si="0" ref="I14:I27">F14+G14-H14</f>
        <v>0</v>
      </c>
    </row>
    <row r="15" spans="1:9" ht="15.75">
      <c r="A15" s="514" t="s">
        <v>634</v>
      </c>
      <c r="B15" s="515" t="s">
        <v>834</v>
      </c>
      <c r="C15" s="516"/>
      <c r="D15" s="516"/>
      <c r="E15" s="516"/>
      <c r="F15" s="516"/>
      <c r="G15" s="516"/>
      <c r="H15" s="516"/>
      <c r="I15" s="517">
        <f t="shared" si="0"/>
        <v>0</v>
      </c>
    </row>
    <row r="16" spans="1:9" ht="15.75">
      <c r="A16" s="514" t="s">
        <v>835</v>
      </c>
      <c r="B16" s="515" t="s">
        <v>836</v>
      </c>
      <c r="C16" s="516"/>
      <c r="D16" s="516"/>
      <c r="E16" s="516"/>
      <c r="F16" s="516"/>
      <c r="G16" s="516"/>
      <c r="H16" s="516"/>
      <c r="I16" s="517">
        <f t="shared" si="0"/>
        <v>0</v>
      </c>
    </row>
    <row r="17" spans="1:9" ht="15.75">
      <c r="A17" s="514" t="s">
        <v>70</v>
      </c>
      <c r="B17" s="515" t="s">
        <v>837</v>
      </c>
      <c r="C17" s="516"/>
      <c r="D17" s="516"/>
      <c r="E17" s="516"/>
      <c r="F17" s="516"/>
      <c r="G17" s="516"/>
      <c r="H17" s="516"/>
      <c r="I17" s="517">
        <f t="shared" si="0"/>
        <v>0</v>
      </c>
    </row>
    <row r="18" spans="1:9" ht="16.5" thickBot="1">
      <c r="A18" s="518" t="s">
        <v>530</v>
      </c>
      <c r="B18" s="519" t="s">
        <v>838</v>
      </c>
      <c r="C18" s="520">
        <f aca="true" t="shared" si="1" ref="C18:H18">C13+C14+C16+C17</f>
        <v>0</v>
      </c>
      <c r="D18" s="520">
        <f t="shared" si="1"/>
        <v>0</v>
      </c>
      <c r="E18" s="520">
        <f t="shared" si="1"/>
        <v>0</v>
      </c>
      <c r="F18" s="520">
        <f t="shared" si="1"/>
        <v>0</v>
      </c>
      <c r="G18" s="520">
        <f t="shared" si="1"/>
        <v>0</v>
      </c>
      <c r="H18" s="520">
        <f t="shared" si="1"/>
        <v>0</v>
      </c>
      <c r="I18" s="521">
        <f t="shared" si="0"/>
        <v>0</v>
      </c>
    </row>
    <row r="19" spans="1:9" ht="15.75">
      <c r="A19" s="522" t="s">
        <v>839</v>
      </c>
      <c r="B19" s="523"/>
      <c r="C19" s="524"/>
      <c r="D19" s="524"/>
      <c r="E19" s="524"/>
      <c r="F19" s="524"/>
      <c r="G19" s="524"/>
      <c r="H19" s="524"/>
      <c r="I19" s="525"/>
    </row>
    <row r="20" spans="1:16" ht="15.75">
      <c r="A20" s="514" t="s">
        <v>830</v>
      </c>
      <c r="B20" s="515" t="s">
        <v>840</v>
      </c>
      <c r="C20" s="516"/>
      <c r="D20" s="516"/>
      <c r="E20" s="516"/>
      <c r="F20" s="516"/>
      <c r="G20" s="516"/>
      <c r="H20" s="516"/>
      <c r="I20" s="517">
        <f>F20+G20-H20</f>
        <v>0</v>
      </c>
      <c r="J20" s="526"/>
      <c r="K20" s="526"/>
      <c r="L20" s="526"/>
      <c r="M20" s="526"/>
      <c r="N20" s="526"/>
      <c r="O20" s="526"/>
      <c r="P20" s="526"/>
    </row>
    <row r="21" spans="1:16" ht="15.75">
      <c r="A21" s="514" t="s">
        <v>841</v>
      </c>
      <c r="B21" s="515" t="s">
        <v>842</v>
      </c>
      <c r="C21" s="516"/>
      <c r="D21" s="516"/>
      <c r="E21" s="516"/>
      <c r="F21" s="516"/>
      <c r="G21" s="516"/>
      <c r="H21" s="516"/>
      <c r="I21" s="517">
        <f t="shared" si="0"/>
        <v>0</v>
      </c>
      <c r="J21" s="526"/>
      <c r="K21" s="526"/>
      <c r="L21" s="526"/>
      <c r="M21" s="526"/>
      <c r="N21" s="526"/>
      <c r="O21" s="526"/>
      <c r="P21" s="526"/>
    </row>
    <row r="22" spans="1:16" ht="15.75">
      <c r="A22" s="514" t="s">
        <v>843</v>
      </c>
      <c r="B22" s="515" t="s">
        <v>844</v>
      </c>
      <c r="C22" s="516"/>
      <c r="D22" s="516"/>
      <c r="E22" s="516"/>
      <c r="F22" s="516"/>
      <c r="G22" s="516"/>
      <c r="H22" s="516"/>
      <c r="I22" s="517">
        <f t="shared" si="0"/>
        <v>0</v>
      </c>
      <c r="J22" s="526"/>
      <c r="K22" s="526"/>
      <c r="L22" s="526"/>
      <c r="M22" s="526"/>
      <c r="N22" s="526"/>
      <c r="O22" s="526"/>
      <c r="P22" s="526"/>
    </row>
    <row r="23" spans="1:16" ht="15.75">
      <c r="A23" s="514" t="s">
        <v>845</v>
      </c>
      <c r="B23" s="515" t="s">
        <v>846</v>
      </c>
      <c r="C23" s="516"/>
      <c r="D23" s="516"/>
      <c r="E23" s="516"/>
      <c r="F23" s="516"/>
      <c r="G23" s="516"/>
      <c r="H23" s="516"/>
      <c r="I23" s="517">
        <f t="shared" si="0"/>
        <v>0</v>
      </c>
      <c r="J23" s="526"/>
      <c r="K23" s="526"/>
      <c r="L23" s="526"/>
      <c r="M23" s="526"/>
      <c r="N23" s="526"/>
      <c r="O23" s="526"/>
      <c r="P23" s="526"/>
    </row>
    <row r="24" spans="1:16" ht="15.75">
      <c r="A24" s="514" t="s">
        <v>847</v>
      </c>
      <c r="B24" s="515" t="s">
        <v>848</v>
      </c>
      <c r="C24" s="516"/>
      <c r="D24" s="516"/>
      <c r="E24" s="516"/>
      <c r="F24" s="516"/>
      <c r="G24" s="516"/>
      <c r="H24" s="516"/>
      <c r="I24" s="517">
        <f t="shared" si="0"/>
        <v>0</v>
      </c>
      <c r="J24" s="526"/>
      <c r="K24" s="526"/>
      <c r="L24" s="526"/>
      <c r="M24" s="526"/>
      <c r="N24" s="526"/>
      <c r="O24" s="526"/>
      <c r="P24" s="526"/>
    </row>
    <row r="25" spans="1:16" ht="15.75">
      <c r="A25" s="514" t="s">
        <v>849</v>
      </c>
      <c r="B25" s="515" t="s">
        <v>850</v>
      </c>
      <c r="C25" s="516"/>
      <c r="D25" s="516"/>
      <c r="E25" s="516"/>
      <c r="F25" s="516"/>
      <c r="G25" s="516"/>
      <c r="H25" s="516"/>
      <c r="I25" s="517">
        <f t="shared" si="0"/>
        <v>0</v>
      </c>
      <c r="J25" s="526"/>
      <c r="K25" s="526"/>
      <c r="L25" s="526"/>
      <c r="M25" s="526"/>
      <c r="N25" s="526"/>
      <c r="O25" s="526"/>
      <c r="P25" s="526"/>
    </row>
    <row r="26" spans="1:16" ht="15.75">
      <c r="A26" s="527" t="s">
        <v>851</v>
      </c>
      <c r="B26" s="515" t="s">
        <v>852</v>
      </c>
      <c r="C26" s="516"/>
      <c r="D26" s="516"/>
      <c r="E26" s="516"/>
      <c r="F26" s="516"/>
      <c r="G26" s="516"/>
      <c r="H26" s="516"/>
      <c r="I26" s="517">
        <f t="shared" si="0"/>
        <v>0</v>
      </c>
      <c r="J26" s="526"/>
      <c r="K26" s="526"/>
      <c r="L26" s="526"/>
      <c r="M26" s="526"/>
      <c r="N26" s="526"/>
      <c r="O26" s="526"/>
      <c r="P26" s="526"/>
    </row>
    <row r="27" spans="1:16" ht="16.5" thickBot="1">
      <c r="A27" s="518" t="s">
        <v>543</v>
      </c>
      <c r="B27" s="519" t="s">
        <v>853</v>
      </c>
      <c r="C27" s="520">
        <f aca="true" t="shared" si="2" ref="C27:H27">SUM(C20:C26)</f>
        <v>0</v>
      </c>
      <c r="D27" s="520">
        <f t="shared" si="2"/>
        <v>0</v>
      </c>
      <c r="E27" s="520">
        <f t="shared" si="2"/>
        <v>0</v>
      </c>
      <c r="F27" s="520">
        <f t="shared" si="2"/>
        <v>0</v>
      </c>
      <c r="G27" s="520">
        <f t="shared" si="2"/>
        <v>0</v>
      </c>
      <c r="H27" s="520">
        <f t="shared" si="2"/>
        <v>0</v>
      </c>
      <c r="I27" s="521">
        <f t="shared" si="0"/>
        <v>0</v>
      </c>
      <c r="J27" s="526"/>
      <c r="K27" s="526"/>
      <c r="L27" s="526"/>
      <c r="M27" s="526"/>
      <c r="N27" s="526"/>
      <c r="O27" s="526"/>
      <c r="P27" s="526"/>
    </row>
    <row r="28" spans="1:16" ht="15.75">
      <c r="A28" s="528"/>
      <c r="B28" s="529"/>
      <c r="C28" s="530"/>
      <c r="D28" s="531"/>
      <c r="E28" s="531"/>
      <c r="F28" s="531"/>
      <c r="G28" s="531"/>
      <c r="H28" s="531"/>
      <c r="I28" s="531"/>
      <c r="J28" s="526"/>
      <c r="K28" s="526"/>
      <c r="L28" s="526"/>
      <c r="M28" s="526"/>
      <c r="N28" s="526"/>
      <c r="O28" s="526"/>
      <c r="P28" s="526"/>
    </row>
    <row r="29" spans="1:9" ht="32.25" customHeight="1">
      <c r="A29" s="686" t="s">
        <v>854</v>
      </c>
      <c r="B29" s="686"/>
      <c r="C29" s="686"/>
      <c r="D29" s="686"/>
      <c r="E29" s="686"/>
      <c r="F29" s="686"/>
      <c r="G29" s="686"/>
      <c r="H29" s="686"/>
      <c r="I29" s="686"/>
    </row>
    <row r="30" spans="1:9" ht="15.75">
      <c r="A30" s="532"/>
      <c r="B30" s="533"/>
      <c r="C30" s="532"/>
      <c r="D30" s="534"/>
      <c r="E30" s="534"/>
      <c r="F30" s="534"/>
      <c r="G30" s="534"/>
      <c r="H30" s="534"/>
      <c r="I30" s="534"/>
    </row>
    <row r="31" spans="1:18" ht="15.75">
      <c r="A31" s="391"/>
      <c r="B31" s="324" t="s">
        <v>559</v>
      </c>
      <c r="C31" s="659" t="s">
        <v>888</v>
      </c>
      <c r="D31" s="659"/>
      <c r="E31" s="659"/>
      <c r="F31" s="659"/>
      <c r="G31" s="659"/>
      <c r="H31" s="659"/>
      <c r="I31" s="659"/>
      <c r="J31" s="395"/>
      <c r="K31" s="395"/>
      <c r="L31" s="395"/>
      <c r="M31" s="395"/>
      <c r="N31" s="395"/>
      <c r="O31" s="395"/>
      <c r="P31" s="395"/>
      <c r="Q31" s="395"/>
      <c r="R31" s="395"/>
    </row>
    <row r="32" spans="2:9" ht="15.75">
      <c r="B32" s="324"/>
      <c r="C32" s="538"/>
      <c r="D32" s="538"/>
      <c r="E32" s="538"/>
      <c r="F32" s="538"/>
      <c r="G32" s="538"/>
      <c r="H32" s="538"/>
      <c r="I32" s="538"/>
    </row>
    <row r="33" spans="2:9" ht="15.75">
      <c r="B33" s="325" t="s">
        <v>518</v>
      </c>
      <c r="C33" s="660" t="s">
        <v>882</v>
      </c>
      <c r="D33" s="660"/>
      <c r="E33" s="660"/>
      <c r="F33" s="660"/>
      <c r="G33" s="660"/>
      <c r="H33" s="660"/>
      <c r="I33" s="660"/>
    </row>
    <row r="34" spans="2:9" ht="15.75">
      <c r="B34" s="325"/>
      <c r="C34" s="336"/>
      <c r="D34" s="336"/>
      <c r="E34" s="336"/>
      <c r="F34" s="336"/>
      <c r="G34" s="336"/>
      <c r="H34" s="336"/>
      <c r="I34" s="336"/>
    </row>
    <row r="35" spans="2:9" ht="15.75">
      <c r="B35" s="325" t="s">
        <v>560</v>
      </c>
      <c r="C35" s="661" t="s">
        <v>890</v>
      </c>
      <c r="D35" s="661"/>
      <c r="E35" s="661"/>
      <c r="F35" s="661"/>
      <c r="G35" s="661"/>
      <c r="H35" s="661"/>
      <c r="I35" s="661"/>
    </row>
    <row r="36" spans="1:9" ht="15.75" customHeight="1">
      <c r="A36" s="327"/>
      <c r="B36" s="681"/>
      <c r="C36" s="681"/>
      <c r="D36" s="681"/>
      <c r="E36" s="681"/>
      <c r="F36" s="681"/>
      <c r="G36" s="681"/>
      <c r="H36" s="681"/>
      <c r="I36" s="681"/>
    </row>
    <row r="37" spans="1:9" ht="15.75" customHeight="1">
      <c r="A37" s="327"/>
      <c r="B37" s="658"/>
      <c r="C37" s="658"/>
      <c r="D37" s="658"/>
      <c r="E37" s="658"/>
      <c r="F37" s="658"/>
      <c r="G37" s="658"/>
      <c r="H37" s="658"/>
      <c r="I37" s="658"/>
    </row>
    <row r="38" spans="1:9" ht="15.75" customHeight="1">
      <c r="A38" s="327"/>
      <c r="B38" s="658"/>
      <c r="C38" s="658"/>
      <c r="D38" s="658"/>
      <c r="E38" s="658"/>
      <c r="F38" s="658"/>
      <c r="G38" s="658"/>
      <c r="H38" s="658"/>
      <c r="I38" s="658"/>
    </row>
    <row r="39" spans="1:9" ht="15.75" customHeight="1">
      <c r="A39" s="327"/>
      <c r="B39" s="658"/>
      <c r="C39" s="658"/>
      <c r="D39" s="658"/>
      <c r="E39" s="658"/>
      <c r="F39" s="658"/>
      <c r="G39" s="658"/>
      <c r="H39" s="658"/>
      <c r="I39" s="658"/>
    </row>
    <row r="40" spans="1:9" ht="15.75">
      <c r="A40" s="327"/>
      <c r="B40" s="658"/>
      <c r="C40" s="658"/>
      <c r="D40" s="658"/>
      <c r="E40" s="658"/>
      <c r="F40" s="658"/>
      <c r="G40" s="658"/>
      <c r="H40" s="658"/>
      <c r="I40" s="658"/>
    </row>
    <row r="41" spans="1:9" ht="15.75">
      <c r="A41" s="327"/>
      <c r="B41" s="658"/>
      <c r="C41" s="658"/>
      <c r="D41" s="658"/>
      <c r="E41" s="658"/>
      <c r="F41" s="658"/>
      <c r="G41" s="658"/>
      <c r="H41" s="658"/>
      <c r="I41" s="658"/>
    </row>
    <row r="42" spans="1:9" ht="15.75">
      <c r="A42" s="327"/>
      <c r="B42" s="658"/>
      <c r="C42" s="658"/>
      <c r="D42" s="658"/>
      <c r="E42" s="658"/>
      <c r="F42" s="658"/>
      <c r="G42" s="658"/>
      <c r="H42" s="658"/>
      <c r="I42" s="658"/>
    </row>
    <row r="43" spans="4:9" ht="15.75">
      <c r="D43" s="526"/>
      <c r="E43" s="526"/>
      <c r="F43" s="526"/>
      <c r="G43" s="526"/>
      <c r="H43" s="526"/>
      <c r="I43" s="526"/>
    </row>
    <row r="44" spans="4:9" ht="15.75">
      <c r="D44" s="526"/>
      <c r="E44" s="526"/>
      <c r="F44" s="526"/>
      <c r="G44" s="526"/>
      <c r="H44" s="526"/>
      <c r="I44" s="526"/>
    </row>
    <row r="45" spans="4:9" ht="15.75">
      <c r="D45" s="526"/>
      <c r="E45" s="526"/>
      <c r="F45" s="526"/>
      <c r="G45" s="526"/>
      <c r="H45" s="526"/>
      <c r="I45" s="526"/>
    </row>
    <row r="46" spans="4:9" ht="15.75">
      <c r="D46" s="526"/>
      <c r="E46" s="526"/>
      <c r="F46" s="526"/>
      <c r="G46" s="526"/>
      <c r="H46" s="526"/>
      <c r="I46" s="526"/>
    </row>
    <row r="47" spans="4:9" ht="15.75">
      <c r="D47" s="526"/>
      <c r="E47" s="526"/>
      <c r="F47" s="526"/>
      <c r="G47" s="526"/>
      <c r="H47" s="526"/>
      <c r="I47" s="526"/>
    </row>
    <row r="48" spans="4:9" ht="15.75">
      <c r="D48" s="526"/>
      <c r="E48" s="526"/>
      <c r="F48" s="526"/>
      <c r="G48" s="526"/>
      <c r="H48" s="526"/>
      <c r="I48" s="526"/>
    </row>
    <row r="49" spans="4:9" ht="15.75">
      <c r="D49" s="526"/>
      <c r="E49" s="526"/>
      <c r="F49" s="526"/>
      <c r="G49" s="526"/>
      <c r="H49" s="526"/>
      <c r="I49" s="526"/>
    </row>
    <row r="50" spans="4:9" ht="15.75">
      <c r="D50" s="526"/>
      <c r="E50" s="526"/>
      <c r="F50" s="526"/>
      <c r="G50" s="526"/>
      <c r="H50" s="526"/>
      <c r="I50" s="526"/>
    </row>
    <row r="51" spans="4:9" ht="15.75">
      <c r="D51" s="526"/>
      <c r="E51" s="526"/>
      <c r="F51" s="526"/>
      <c r="G51" s="526"/>
      <c r="H51" s="526"/>
      <c r="I51" s="526"/>
    </row>
    <row r="52" spans="4:9" ht="15.75">
      <c r="D52" s="526"/>
      <c r="E52" s="526"/>
      <c r="F52" s="526"/>
      <c r="G52" s="526"/>
      <c r="H52" s="526"/>
      <c r="I52" s="526"/>
    </row>
    <row r="53" spans="4:9" ht="15.75">
      <c r="D53" s="526"/>
      <c r="E53" s="526"/>
      <c r="F53" s="526"/>
      <c r="G53" s="526"/>
      <c r="H53" s="526"/>
      <c r="I53" s="526"/>
    </row>
    <row r="54" spans="4:9" ht="15.75">
      <c r="D54" s="526"/>
      <c r="E54" s="526"/>
      <c r="F54" s="526"/>
      <c r="G54" s="526"/>
      <c r="H54" s="526"/>
      <c r="I54" s="526"/>
    </row>
    <row r="55" spans="4:9" ht="15.75">
      <c r="D55" s="526"/>
      <c r="E55" s="526"/>
      <c r="F55" s="526"/>
      <c r="G55" s="526"/>
      <c r="H55" s="526"/>
      <c r="I55" s="526"/>
    </row>
    <row r="56" spans="4:9" ht="15.75">
      <c r="D56" s="526"/>
      <c r="E56" s="526"/>
      <c r="F56" s="526"/>
      <c r="G56" s="526"/>
      <c r="H56" s="526"/>
      <c r="I56" s="526"/>
    </row>
    <row r="57" spans="4:9" ht="15.75">
      <c r="D57" s="526"/>
      <c r="E57" s="526"/>
      <c r="F57" s="526"/>
      <c r="G57" s="526"/>
      <c r="H57" s="526"/>
      <c r="I57" s="526"/>
    </row>
    <row r="58" spans="4:9" ht="15.75">
      <c r="D58" s="526"/>
      <c r="E58" s="526"/>
      <c r="F58" s="526"/>
      <c r="G58" s="526"/>
      <c r="H58" s="526"/>
      <c r="I58" s="526"/>
    </row>
    <row r="59" spans="4:9" ht="15.75">
      <c r="D59" s="526"/>
      <c r="E59" s="526"/>
      <c r="F59" s="526"/>
      <c r="G59" s="526"/>
      <c r="H59" s="526"/>
      <c r="I59" s="526"/>
    </row>
    <row r="60" spans="4:9" ht="15.75">
      <c r="D60" s="526"/>
      <c r="E60" s="526"/>
      <c r="F60" s="526"/>
      <c r="G60" s="526"/>
      <c r="H60" s="526"/>
      <c r="I60" s="526"/>
    </row>
    <row r="61" spans="4:9" ht="15.75">
      <c r="D61" s="526"/>
      <c r="E61" s="526"/>
      <c r="F61" s="526"/>
      <c r="G61" s="526"/>
      <c r="H61" s="526"/>
      <c r="I61" s="526"/>
    </row>
    <row r="62" spans="4:9" ht="15.75">
      <c r="D62" s="526"/>
      <c r="E62" s="526"/>
      <c r="F62" s="526"/>
      <c r="G62" s="526"/>
      <c r="H62" s="526"/>
      <c r="I62" s="526"/>
    </row>
    <row r="63" spans="4:9" ht="15.75">
      <c r="D63" s="526"/>
      <c r="E63" s="526"/>
      <c r="F63" s="526"/>
      <c r="G63" s="526"/>
      <c r="H63" s="526"/>
      <c r="I63" s="526"/>
    </row>
    <row r="64" spans="4:9" ht="15.75">
      <c r="D64" s="526"/>
      <c r="E64" s="526"/>
      <c r="F64" s="526"/>
      <c r="G64" s="526"/>
      <c r="H64" s="526"/>
      <c r="I64" s="526"/>
    </row>
    <row r="65" spans="4:9" ht="15.75">
      <c r="D65" s="526"/>
      <c r="E65" s="526"/>
      <c r="F65" s="526"/>
      <c r="G65" s="526"/>
      <c r="H65" s="526"/>
      <c r="I65" s="526"/>
    </row>
    <row r="66" spans="4:9" ht="15.75">
      <c r="D66" s="526"/>
      <c r="E66" s="526"/>
      <c r="F66" s="526"/>
      <c r="G66" s="526"/>
      <c r="H66" s="526"/>
      <c r="I66" s="526"/>
    </row>
    <row r="67" spans="4:9" ht="15.75">
      <c r="D67" s="526"/>
      <c r="E67" s="526"/>
      <c r="F67" s="526"/>
      <c r="G67" s="526"/>
      <c r="H67" s="526"/>
      <c r="I67" s="526"/>
    </row>
    <row r="68" spans="4:9" ht="15.75">
      <c r="D68" s="526"/>
      <c r="E68" s="526"/>
      <c r="F68" s="526"/>
      <c r="G68" s="526"/>
      <c r="H68" s="526"/>
      <c r="I68" s="526"/>
    </row>
    <row r="69" spans="4:9" ht="15.75">
      <c r="D69" s="526"/>
      <c r="E69" s="526"/>
      <c r="F69" s="526"/>
      <c r="G69" s="526"/>
      <c r="H69" s="526"/>
      <c r="I69" s="526"/>
    </row>
    <row r="70" spans="4:9" ht="15.75">
      <c r="D70" s="526"/>
      <c r="E70" s="526"/>
      <c r="F70" s="526"/>
      <c r="G70" s="526"/>
      <c r="H70" s="526"/>
      <c r="I70" s="526"/>
    </row>
    <row r="71" spans="4:9" ht="15.75">
      <c r="D71" s="526"/>
      <c r="E71" s="526"/>
      <c r="F71" s="526"/>
      <c r="G71" s="526"/>
      <c r="H71" s="526"/>
      <c r="I71" s="526"/>
    </row>
    <row r="72" spans="4:9" ht="15.75">
      <c r="D72" s="526"/>
      <c r="E72" s="526"/>
      <c r="F72" s="526"/>
      <c r="G72" s="526"/>
      <c r="H72" s="526"/>
      <c r="I72" s="526"/>
    </row>
    <row r="73" spans="4:9" ht="15.75">
      <c r="D73" s="526"/>
      <c r="E73" s="526"/>
      <c r="F73" s="526"/>
      <c r="G73" s="526"/>
      <c r="H73" s="526"/>
      <c r="I73" s="526"/>
    </row>
    <row r="74" spans="4:9" ht="15.75">
      <c r="D74" s="526"/>
      <c r="E74" s="526"/>
      <c r="F74" s="526"/>
      <c r="G74" s="526"/>
      <c r="H74" s="526"/>
      <c r="I74" s="526"/>
    </row>
    <row r="75" spans="4:9" ht="15.75">
      <c r="D75" s="526"/>
      <c r="E75" s="526"/>
      <c r="F75" s="526"/>
      <c r="G75" s="526"/>
      <c r="H75" s="526"/>
      <c r="I75" s="526"/>
    </row>
    <row r="76" spans="4:9" ht="15.75">
      <c r="D76" s="526"/>
      <c r="E76" s="526"/>
      <c r="F76" s="526"/>
      <c r="G76" s="526"/>
      <c r="H76" s="526"/>
      <c r="I76" s="526"/>
    </row>
    <row r="77" spans="4:9" ht="15.75">
      <c r="D77" s="526"/>
      <c r="E77" s="526"/>
      <c r="F77" s="526"/>
      <c r="G77" s="526"/>
      <c r="H77" s="526"/>
      <c r="I77" s="526"/>
    </row>
    <row r="78" spans="4:9" ht="15.75">
      <c r="D78" s="526"/>
      <c r="E78" s="526"/>
      <c r="F78" s="526"/>
      <c r="G78" s="526"/>
      <c r="H78" s="526"/>
      <c r="I78" s="526"/>
    </row>
    <row r="79" spans="4:9" ht="15.75">
      <c r="D79" s="526"/>
      <c r="E79" s="526"/>
      <c r="F79" s="526"/>
      <c r="G79" s="526"/>
      <c r="H79" s="526"/>
      <c r="I79" s="526"/>
    </row>
    <row r="80" spans="4:9" ht="15.75">
      <c r="D80" s="526"/>
      <c r="E80" s="526"/>
      <c r="F80" s="526"/>
      <c r="G80" s="526"/>
      <c r="H80" s="526"/>
      <c r="I80" s="526"/>
    </row>
    <row r="81" spans="4:9" ht="15.75">
      <c r="D81" s="526"/>
      <c r="E81" s="526"/>
      <c r="F81" s="526"/>
      <c r="G81" s="526"/>
      <c r="H81" s="526"/>
      <c r="I81" s="526"/>
    </row>
    <row r="82" spans="4:9" ht="15.75">
      <c r="D82" s="526"/>
      <c r="E82" s="526"/>
      <c r="F82" s="526"/>
      <c r="G82" s="526"/>
      <c r="H82" s="526"/>
      <c r="I82" s="526"/>
    </row>
    <row r="83" spans="4:9" ht="15.75">
      <c r="D83" s="526"/>
      <c r="E83" s="526"/>
      <c r="F83" s="526"/>
      <c r="G83" s="526"/>
      <c r="H83" s="526"/>
      <c r="I83" s="526"/>
    </row>
    <row r="84" spans="4:9" ht="15.75">
      <c r="D84" s="526"/>
      <c r="E84" s="526"/>
      <c r="F84" s="526"/>
      <c r="G84" s="526"/>
      <c r="H84" s="526"/>
      <c r="I84" s="526"/>
    </row>
    <row r="85" spans="4:9" ht="15.75">
      <c r="D85" s="526"/>
      <c r="E85" s="526"/>
      <c r="F85" s="526"/>
      <c r="G85" s="526"/>
      <c r="H85" s="526"/>
      <c r="I85" s="526"/>
    </row>
    <row r="86" spans="4:9" ht="15.75">
      <c r="D86" s="526"/>
      <c r="E86" s="526"/>
      <c r="F86" s="526"/>
      <c r="G86" s="526"/>
      <c r="H86" s="526"/>
      <c r="I86" s="526"/>
    </row>
    <row r="87" spans="4:9" ht="15.75">
      <c r="D87" s="526"/>
      <c r="E87" s="526"/>
      <c r="F87" s="526"/>
      <c r="G87" s="526"/>
      <c r="H87" s="526"/>
      <c r="I87" s="526"/>
    </row>
    <row r="88" spans="4:9" ht="15.75">
      <c r="D88" s="526"/>
      <c r="E88" s="526"/>
      <c r="F88" s="526"/>
      <c r="G88" s="526"/>
      <c r="H88" s="526"/>
      <c r="I88" s="526"/>
    </row>
    <row r="89" spans="4:9" ht="15.75">
      <c r="D89" s="526"/>
      <c r="E89" s="526"/>
      <c r="F89" s="526"/>
      <c r="G89" s="526"/>
      <c r="H89" s="526"/>
      <c r="I89" s="526"/>
    </row>
    <row r="90" spans="4:9" ht="15.75">
      <c r="D90" s="526"/>
      <c r="E90" s="526"/>
      <c r="F90" s="526"/>
      <c r="G90" s="526"/>
      <c r="H90" s="526"/>
      <c r="I90" s="526"/>
    </row>
    <row r="91" spans="4:9" ht="15.75">
      <c r="D91" s="526"/>
      <c r="E91" s="526"/>
      <c r="F91" s="526"/>
      <c r="G91" s="526"/>
      <c r="H91" s="526"/>
      <c r="I91" s="526"/>
    </row>
    <row r="92" spans="4:9" ht="15.75">
      <c r="D92" s="526"/>
      <c r="E92" s="526"/>
      <c r="F92" s="526"/>
      <c r="G92" s="526"/>
      <c r="H92" s="526"/>
      <c r="I92" s="526"/>
    </row>
    <row r="93" spans="4:9" ht="15.75">
      <c r="D93" s="526"/>
      <c r="E93" s="526"/>
      <c r="F93" s="526"/>
      <c r="G93" s="526"/>
      <c r="H93" s="526"/>
      <c r="I93" s="526"/>
    </row>
    <row r="94" spans="4:9" ht="15.75">
      <c r="D94" s="526"/>
      <c r="E94" s="526"/>
      <c r="F94" s="526"/>
      <c r="G94" s="526"/>
      <c r="H94" s="526"/>
      <c r="I94" s="526"/>
    </row>
    <row r="95" spans="4:9" ht="15.75">
      <c r="D95" s="526"/>
      <c r="E95" s="526"/>
      <c r="F95" s="526"/>
      <c r="G95" s="526"/>
      <c r="H95" s="526"/>
      <c r="I95" s="526"/>
    </row>
    <row r="96" spans="4:9" ht="15.75">
      <c r="D96" s="526"/>
      <c r="E96" s="526"/>
      <c r="F96" s="526"/>
      <c r="G96" s="526"/>
      <c r="H96" s="526"/>
      <c r="I96" s="526"/>
    </row>
    <row r="97" spans="4:9" ht="15.75">
      <c r="D97" s="526"/>
      <c r="E97" s="526"/>
      <c r="F97" s="526"/>
      <c r="G97" s="526"/>
      <c r="H97" s="526"/>
      <c r="I97" s="526"/>
    </row>
    <row r="98" spans="4:9" ht="15.75">
      <c r="D98" s="526"/>
      <c r="E98" s="526"/>
      <c r="F98" s="526"/>
      <c r="G98" s="526"/>
      <c r="H98" s="526"/>
      <c r="I98" s="526"/>
    </row>
    <row r="99" spans="4:9" ht="15.75">
      <c r="D99" s="526"/>
      <c r="E99" s="526"/>
      <c r="F99" s="526"/>
      <c r="G99" s="526"/>
      <c r="H99" s="526"/>
      <c r="I99" s="526"/>
    </row>
    <row r="100" spans="4:9" ht="15.75">
      <c r="D100" s="526"/>
      <c r="E100" s="526"/>
      <c r="F100" s="526"/>
      <c r="G100" s="526"/>
      <c r="H100" s="526"/>
      <c r="I100" s="526"/>
    </row>
    <row r="101" spans="4:9" ht="15.75">
      <c r="D101" s="526"/>
      <c r="E101" s="526"/>
      <c r="F101" s="526"/>
      <c r="G101" s="526"/>
      <c r="H101" s="526"/>
      <c r="I101" s="526"/>
    </row>
    <row r="102" spans="4:9" ht="15.75">
      <c r="D102" s="526"/>
      <c r="E102" s="526"/>
      <c r="F102" s="526"/>
      <c r="G102" s="526"/>
      <c r="H102" s="526"/>
      <c r="I102" s="526"/>
    </row>
    <row r="103" spans="4:9" ht="15.75">
      <c r="D103" s="526"/>
      <c r="E103" s="526"/>
      <c r="F103" s="526"/>
      <c r="G103" s="526"/>
      <c r="H103" s="526"/>
      <c r="I103" s="526"/>
    </row>
    <row r="104" spans="4:9" ht="15.75">
      <c r="D104" s="526"/>
      <c r="E104" s="526"/>
      <c r="F104" s="526"/>
      <c r="G104" s="526"/>
      <c r="H104" s="526"/>
      <c r="I104" s="526"/>
    </row>
    <row r="105" spans="4:9" ht="15.75">
      <c r="D105" s="526"/>
      <c r="E105" s="526"/>
      <c r="F105" s="526"/>
      <c r="G105" s="526"/>
      <c r="H105" s="526"/>
      <c r="I105" s="526"/>
    </row>
    <row r="106" spans="4:9" ht="15.75">
      <c r="D106" s="526"/>
      <c r="E106" s="526"/>
      <c r="F106" s="526"/>
      <c r="G106" s="526"/>
      <c r="H106" s="526"/>
      <c r="I106" s="526"/>
    </row>
    <row r="107" spans="4:9" ht="15.75">
      <c r="D107" s="526"/>
      <c r="E107" s="526"/>
      <c r="F107" s="526"/>
      <c r="G107" s="526"/>
      <c r="H107" s="526"/>
      <c r="I107" s="526"/>
    </row>
    <row r="108" spans="4:9" ht="15.75">
      <c r="D108" s="526"/>
      <c r="E108" s="526"/>
      <c r="F108" s="526"/>
      <c r="G108" s="526"/>
      <c r="H108" s="526"/>
      <c r="I108" s="526"/>
    </row>
    <row r="109" spans="4:9" ht="15.75">
      <c r="D109" s="526"/>
      <c r="E109" s="526"/>
      <c r="F109" s="526"/>
      <c r="G109" s="526"/>
      <c r="H109" s="526"/>
      <c r="I109" s="526"/>
    </row>
    <row r="110" spans="4:9" ht="15.75">
      <c r="D110" s="526"/>
      <c r="E110" s="526"/>
      <c r="F110" s="526"/>
      <c r="G110" s="526"/>
      <c r="H110" s="526"/>
      <c r="I110" s="526"/>
    </row>
    <row r="111" spans="4:9" ht="15.75">
      <c r="D111" s="526"/>
      <c r="E111" s="526"/>
      <c r="F111" s="526"/>
      <c r="G111" s="526"/>
      <c r="H111" s="526"/>
      <c r="I111" s="526"/>
    </row>
    <row r="112" spans="4:9" ht="15.75">
      <c r="D112" s="526"/>
      <c r="E112" s="526"/>
      <c r="F112" s="526"/>
      <c r="G112" s="526"/>
      <c r="H112" s="526"/>
      <c r="I112" s="526"/>
    </row>
    <row r="113" spans="4:9" ht="15.75">
      <c r="D113" s="526"/>
      <c r="E113" s="526"/>
      <c r="F113" s="526"/>
      <c r="G113" s="526"/>
      <c r="H113" s="526"/>
      <c r="I113" s="526"/>
    </row>
    <row r="114" spans="4:9" ht="15.75">
      <c r="D114" s="526"/>
      <c r="E114" s="526"/>
      <c r="F114" s="526"/>
      <c r="G114" s="526"/>
      <c r="H114" s="526"/>
      <c r="I114" s="526"/>
    </row>
    <row r="115" spans="4:9" ht="15.75">
      <c r="D115" s="526"/>
      <c r="E115" s="526"/>
      <c r="F115" s="526"/>
      <c r="G115" s="526"/>
      <c r="H115" s="526"/>
      <c r="I115" s="526"/>
    </row>
    <row r="116" spans="4:9" ht="15.75">
      <c r="D116" s="526"/>
      <c r="E116" s="526"/>
      <c r="F116" s="526"/>
      <c r="G116" s="526"/>
      <c r="H116" s="526"/>
      <c r="I116" s="526"/>
    </row>
    <row r="117" spans="4:9" ht="15.75">
      <c r="D117" s="526"/>
      <c r="E117" s="526"/>
      <c r="F117" s="526"/>
      <c r="G117" s="526"/>
      <c r="H117" s="526"/>
      <c r="I117" s="526"/>
    </row>
    <row r="118" spans="4:9" ht="15.75">
      <c r="D118" s="526"/>
      <c r="E118" s="526"/>
      <c r="F118" s="526"/>
      <c r="G118" s="526"/>
      <c r="H118" s="526"/>
      <c r="I118" s="526"/>
    </row>
    <row r="119" spans="4:9" ht="15.75">
      <c r="D119" s="526"/>
      <c r="E119" s="526"/>
      <c r="F119" s="526"/>
      <c r="G119" s="526"/>
      <c r="H119" s="526"/>
      <c r="I119" s="526"/>
    </row>
    <row r="120" spans="4:9" ht="15.75">
      <c r="D120" s="526"/>
      <c r="E120" s="526"/>
      <c r="F120" s="526"/>
      <c r="G120" s="526"/>
      <c r="H120" s="526"/>
      <c r="I120" s="526"/>
    </row>
    <row r="121" spans="4:9" ht="15.75">
      <c r="D121" s="526"/>
      <c r="E121" s="526"/>
      <c r="F121" s="526"/>
      <c r="G121" s="526"/>
      <c r="H121" s="526"/>
      <c r="I121" s="526"/>
    </row>
    <row r="122" spans="4:9" ht="15.75">
      <c r="D122" s="526"/>
      <c r="E122" s="526"/>
      <c r="F122" s="526"/>
      <c r="G122" s="526"/>
      <c r="H122" s="526"/>
      <c r="I122" s="526"/>
    </row>
    <row r="123" spans="4:9" ht="15.75">
      <c r="D123" s="526"/>
      <c r="E123" s="526"/>
      <c r="F123" s="526"/>
      <c r="G123" s="526"/>
      <c r="H123" s="526"/>
      <c r="I123" s="526"/>
    </row>
    <row r="124" spans="4:9" ht="15.75">
      <c r="D124" s="526"/>
      <c r="E124" s="526"/>
      <c r="F124" s="526"/>
      <c r="G124" s="526"/>
      <c r="H124" s="526"/>
      <c r="I124" s="526"/>
    </row>
    <row r="125" spans="4:9" ht="15.75">
      <c r="D125" s="526"/>
      <c r="E125" s="526"/>
      <c r="F125" s="526"/>
      <c r="G125" s="526"/>
      <c r="H125" s="526"/>
      <c r="I125" s="526"/>
    </row>
    <row r="126" spans="4:9" ht="15.75">
      <c r="D126" s="526"/>
      <c r="E126" s="526"/>
      <c r="F126" s="526"/>
      <c r="G126" s="526"/>
      <c r="H126" s="526"/>
      <c r="I126" s="526"/>
    </row>
    <row r="127" spans="4:9" ht="15.75">
      <c r="D127" s="526"/>
      <c r="E127" s="526"/>
      <c r="F127" s="526"/>
      <c r="G127" s="526"/>
      <c r="H127" s="526"/>
      <c r="I127" s="526"/>
    </row>
    <row r="128" spans="4:9" ht="15.75">
      <c r="D128" s="526"/>
      <c r="E128" s="526"/>
      <c r="F128" s="526"/>
      <c r="G128" s="526"/>
      <c r="H128" s="526"/>
      <c r="I128" s="526"/>
    </row>
    <row r="129" spans="4:9" ht="15.75">
      <c r="D129" s="526"/>
      <c r="E129" s="526"/>
      <c r="F129" s="526"/>
      <c r="G129" s="526"/>
      <c r="H129" s="526"/>
      <c r="I129" s="526"/>
    </row>
    <row r="130" spans="4:9" ht="15.75">
      <c r="D130" s="526"/>
      <c r="E130" s="526"/>
      <c r="F130" s="526"/>
      <c r="G130" s="526"/>
      <c r="H130" s="526"/>
      <c r="I130" s="526"/>
    </row>
    <row r="131" spans="4:9" ht="15.75">
      <c r="D131" s="526"/>
      <c r="E131" s="526"/>
      <c r="F131" s="526"/>
      <c r="G131" s="526"/>
      <c r="H131" s="526"/>
      <c r="I131" s="526"/>
    </row>
    <row r="132" spans="4:9" ht="15.75">
      <c r="D132" s="526"/>
      <c r="E132" s="526"/>
      <c r="F132" s="526"/>
      <c r="G132" s="526"/>
      <c r="H132" s="526"/>
      <c r="I132" s="526"/>
    </row>
    <row r="133" spans="4:9" ht="15.75">
      <c r="D133" s="526"/>
      <c r="E133" s="526"/>
      <c r="F133" s="526"/>
      <c r="G133" s="526"/>
      <c r="H133" s="526"/>
      <c r="I133" s="526"/>
    </row>
    <row r="134" spans="4:9" ht="15.75">
      <c r="D134" s="526"/>
      <c r="E134" s="526"/>
      <c r="F134" s="526"/>
      <c r="G134" s="526"/>
      <c r="H134" s="526"/>
      <c r="I134" s="526"/>
    </row>
    <row r="135" spans="4:9" ht="15.75">
      <c r="D135" s="526"/>
      <c r="E135" s="526"/>
      <c r="F135" s="526"/>
      <c r="G135" s="526"/>
      <c r="H135" s="526"/>
      <c r="I135" s="526"/>
    </row>
    <row r="136" spans="4:9" ht="15.75">
      <c r="D136" s="526"/>
      <c r="E136" s="526"/>
      <c r="F136" s="526"/>
      <c r="G136" s="526"/>
      <c r="H136" s="526"/>
      <c r="I136" s="526"/>
    </row>
    <row r="137" spans="4:9" ht="15.75">
      <c r="D137" s="526"/>
      <c r="E137" s="526"/>
      <c r="F137" s="526"/>
      <c r="G137" s="526"/>
      <c r="H137" s="526"/>
      <c r="I137" s="526"/>
    </row>
    <row r="138" spans="4:9" ht="15.75">
      <c r="D138" s="526"/>
      <c r="E138" s="526"/>
      <c r="F138" s="526"/>
      <c r="G138" s="526"/>
      <c r="H138" s="526"/>
      <c r="I138" s="526"/>
    </row>
    <row r="139" spans="4:9" ht="15.75">
      <c r="D139" s="526"/>
      <c r="E139" s="526"/>
      <c r="F139" s="526"/>
      <c r="G139" s="526"/>
      <c r="H139" s="526"/>
      <c r="I139" s="526"/>
    </row>
    <row r="140" spans="4:9" ht="15.75">
      <c r="D140" s="526"/>
      <c r="E140" s="526"/>
      <c r="F140" s="526"/>
      <c r="G140" s="526"/>
      <c r="H140" s="526"/>
      <c r="I140" s="526"/>
    </row>
    <row r="141" spans="4:9" ht="15.75">
      <c r="D141" s="526"/>
      <c r="E141" s="526"/>
      <c r="F141" s="526"/>
      <c r="G141" s="526"/>
      <c r="H141" s="526"/>
      <c r="I141" s="526"/>
    </row>
    <row r="142" spans="4:9" ht="15.75">
      <c r="D142" s="526"/>
      <c r="E142" s="526"/>
      <c r="F142" s="526"/>
      <c r="G142" s="526"/>
      <c r="H142" s="526"/>
      <c r="I142" s="526"/>
    </row>
    <row r="143" spans="4:9" ht="15.75">
      <c r="D143" s="526"/>
      <c r="E143" s="526"/>
      <c r="F143" s="526"/>
      <c r="G143" s="526"/>
      <c r="H143" s="526"/>
      <c r="I143" s="526"/>
    </row>
    <row r="144" spans="4:9" ht="15.75">
      <c r="D144" s="526"/>
      <c r="E144" s="526"/>
      <c r="F144" s="526"/>
      <c r="G144" s="526"/>
      <c r="H144" s="526"/>
      <c r="I144" s="526"/>
    </row>
    <row r="145" spans="4:9" ht="15.75">
      <c r="D145" s="526"/>
      <c r="E145" s="526"/>
      <c r="F145" s="526"/>
      <c r="G145" s="526"/>
      <c r="H145" s="526"/>
      <c r="I145" s="526"/>
    </row>
    <row r="146" spans="4:9" ht="15.75">
      <c r="D146" s="526"/>
      <c r="E146" s="526"/>
      <c r="F146" s="526"/>
      <c r="G146" s="526"/>
      <c r="H146" s="526"/>
      <c r="I146" s="526"/>
    </row>
    <row r="147" spans="4:9" ht="15.75">
      <c r="D147" s="526"/>
      <c r="E147" s="526"/>
      <c r="F147" s="526"/>
      <c r="G147" s="526"/>
      <c r="H147" s="526"/>
      <c r="I147" s="526"/>
    </row>
    <row r="148" spans="4:9" ht="15.75">
      <c r="D148" s="526"/>
      <c r="E148" s="526"/>
      <c r="F148" s="526"/>
      <c r="G148" s="526"/>
      <c r="H148" s="526"/>
      <c r="I148" s="526"/>
    </row>
    <row r="149" spans="4:9" ht="15.75">
      <c r="D149" s="526"/>
      <c r="E149" s="526"/>
      <c r="F149" s="526"/>
      <c r="G149" s="526"/>
      <c r="H149" s="526"/>
      <c r="I149" s="526"/>
    </row>
    <row r="150" spans="4:9" ht="15.75">
      <c r="D150" s="526"/>
      <c r="E150" s="526"/>
      <c r="F150" s="526"/>
      <c r="G150" s="526"/>
      <c r="H150" s="526"/>
      <c r="I150" s="526"/>
    </row>
    <row r="151" spans="4:9" ht="15.75">
      <c r="D151" s="526"/>
      <c r="E151" s="526"/>
      <c r="F151" s="526"/>
      <c r="G151" s="526"/>
      <c r="H151" s="526"/>
      <c r="I151" s="526"/>
    </row>
    <row r="152" spans="4:9" ht="15.75">
      <c r="D152" s="526"/>
      <c r="E152" s="526"/>
      <c r="F152" s="526"/>
      <c r="G152" s="526"/>
      <c r="H152" s="526"/>
      <c r="I152" s="526"/>
    </row>
    <row r="153" spans="4:9" ht="15.75">
      <c r="D153" s="526"/>
      <c r="E153" s="526"/>
      <c r="F153" s="526"/>
      <c r="G153" s="526"/>
      <c r="H153" s="526"/>
      <c r="I153" s="526"/>
    </row>
    <row r="154" spans="4:9" ht="15.75">
      <c r="D154" s="526"/>
      <c r="E154" s="526"/>
      <c r="F154" s="526"/>
      <c r="G154" s="526"/>
      <c r="H154" s="526"/>
      <c r="I154" s="526"/>
    </row>
    <row r="155" spans="4:9" ht="15.75">
      <c r="D155" s="526"/>
      <c r="E155" s="526"/>
      <c r="F155" s="526"/>
      <c r="G155" s="526"/>
      <c r="H155" s="526"/>
      <c r="I155" s="526"/>
    </row>
    <row r="156" spans="4:9" ht="15.75">
      <c r="D156" s="526"/>
      <c r="E156" s="526"/>
      <c r="F156" s="526"/>
      <c r="G156" s="526"/>
      <c r="H156" s="526"/>
      <c r="I156" s="526"/>
    </row>
    <row r="157" spans="4:9" ht="15.75">
      <c r="D157" s="526"/>
      <c r="E157" s="526"/>
      <c r="F157" s="526"/>
      <c r="G157" s="526"/>
      <c r="H157" s="526"/>
      <c r="I157" s="526"/>
    </row>
    <row r="158" spans="4:9" ht="15.75">
      <c r="D158" s="526"/>
      <c r="E158" s="526"/>
      <c r="F158" s="526"/>
      <c r="G158" s="526"/>
      <c r="H158" s="526"/>
      <c r="I158" s="526"/>
    </row>
    <row r="159" spans="4:9" ht="15.75">
      <c r="D159" s="526"/>
      <c r="E159" s="526"/>
      <c r="F159" s="526"/>
      <c r="G159" s="526"/>
      <c r="H159" s="526"/>
      <c r="I159" s="526"/>
    </row>
    <row r="160" spans="4:9" ht="15.75">
      <c r="D160" s="526"/>
      <c r="E160" s="526"/>
      <c r="F160" s="526"/>
      <c r="G160" s="526"/>
      <c r="H160" s="526"/>
      <c r="I160" s="526"/>
    </row>
    <row r="161" spans="4:9" ht="15.75">
      <c r="D161" s="526"/>
      <c r="E161" s="526"/>
      <c r="F161" s="526"/>
      <c r="G161" s="526"/>
      <c r="H161" s="526"/>
      <c r="I161" s="526"/>
    </row>
    <row r="162" spans="4:9" ht="15.75">
      <c r="D162" s="526"/>
      <c r="E162" s="526"/>
      <c r="F162" s="526"/>
      <c r="G162" s="526"/>
      <c r="H162" s="526"/>
      <c r="I162" s="526"/>
    </row>
    <row r="163" spans="4:9" ht="15.75">
      <c r="D163" s="526"/>
      <c r="E163" s="526"/>
      <c r="F163" s="526"/>
      <c r="G163" s="526"/>
      <c r="H163" s="526"/>
      <c r="I163" s="526"/>
    </row>
    <row r="164" spans="4:9" ht="15.75">
      <c r="D164" s="526"/>
      <c r="E164" s="526"/>
      <c r="F164" s="526"/>
      <c r="G164" s="526"/>
      <c r="H164" s="526"/>
      <c r="I164" s="526"/>
    </row>
    <row r="165" spans="4:9" ht="15.75">
      <c r="D165" s="526"/>
      <c r="E165" s="526"/>
      <c r="F165" s="526"/>
      <c r="G165" s="526"/>
      <c r="H165" s="526"/>
      <c r="I165" s="526"/>
    </row>
    <row r="166" spans="4:9" ht="15.75">
      <c r="D166" s="526"/>
      <c r="E166" s="526"/>
      <c r="F166" s="526"/>
      <c r="G166" s="526"/>
      <c r="H166" s="526"/>
      <c r="I166" s="526"/>
    </row>
    <row r="167" spans="4:9" ht="15.75">
      <c r="D167" s="526"/>
      <c r="E167" s="526"/>
      <c r="F167" s="526"/>
      <c r="G167" s="526"/>
      <c r="H167" s="526"/>
      <c r="I167" s="526"/>
    </row>
    <row r="168" spans="4:9" ht="15.75">
      <c r="D168" s="526"/>
      <c r="E168" s="526"/>
      <c r="F168" s="526"/>
      <c r="G168" s="526"/>
      <c r="H168" s="526"/>
      <c r="I168" s="526"/>
    </row>
    <row r="169" spans="4:9" ht="15.75">
      <c r="D169" s="526"/>
      <c r="E169" s="526"/>
      <c r="F169" s="526"/>
      <c r="G169" s="526"/>
      <c r="H169" s="526"/>
      <c r="I169" s="526"/>
    </row>
    <row r="170" spans="4:9" ht="15.75">
      <c r="D170" s="526"/>
      <c r="E170" s="526"/>
      <c r="F170" s="526"/>
      <c r="G170" s="526"/>
      <c r="H170" s="526"/>
      <c r="I170" s="526"/>
    </row>
    <row r="171" spans="4:9" ht="15.75">
      <c r="D171" s="526"/>
      <c r="E171" s="526"/>
      <c r="F171" s="526"/>
      <c r="G171" s="526"/>
      <c r="H171" s="526"/>
      <c r="I171" s="526"/>
    </row>
    <row r="172" spans="4:9" ht="15.75">
      <c r="D172" s="526"/>
      <c r="E172" s="526"/>
      <c r="F172" s="526"/>
      <c r="G172" s="526"/>
      <c r="H172" s="526"/>
      <c r="I172" s="526"/>
    </row>
    <row r="173" spans="4:9" ht="15.75">
      <c r="D173" s="526"/>
      <c r="E173" s="526"/>
      <c r="F173" s="526"/>
      <c r="G173" s="526"/>
      <c r="H173" s="526"/>
      <c r="I173" s="526"/>
    </row>
    <row r="174" spans="4:9" ht="15.75">
      <c r="D174" s="526"/>
      <c r="E174" s="526"/>
      <c r="F174" s="526"/>
      <c r="G174" s="526"/>
      <c r="H174" s="526"/>
      <c r="I174" s="526"/>
    </row>
    <row r="175" spans="4:9" ht="15.75">
      <c r="D175" s="526"/>
      <c r="E175" s="526"/>
      <c r="F175" s="526"/>
      <c r="G175" s="526"/>
      <c r="H175" s="526"/>
      <c r="I175" s="526"/>
    </row>
    <row r="176" spans="4:9" ht="15.75">
      <c r="D176" s="526"/>
      <c r="E176" s="526"/>
      <c r="F176" s="526"/>
      <c r="G176" s="526"/>
      <c r="H176" s="526"/>
      <c r="I176" s="526"/>
    </row>
    <row r="177" spans="4:9" ht="15.75">
      <c r="D177" s="526"/>
      <c r="E177" s="526"/>
      <c r="F177" s="526"/>
      <c r="G177" s="526"/>
      <c r="H177" s="526"/>
      <c r="I177" s="526"/>
    </row>
    <row r="178" spans="4:9" ht="15.75">
      <c r="D178" s="526"/>
      <c r="E178" s="526"/>
      <c r="F178" s="526"/>
      <c r="G178" s="526"/>
      <c r="H178" s="526"/>
      <c r="I178" s="526"/>
    </row>
    <row r="179" spans="4:9" ht="15.75">
      <c r="D179" s="526"/>
      <c r="E179" s="526"/>
      <c r="F179" s="526"/>
      <c r="G179" s="526"/>
      <c r="H179" s="526"/>
      <c r="I179" s="526"/>
    </row>
    <row r="180" spans="4:9" ht="15.75">
      <c r="D180" s="526"/>
      <c r="E180" s="526"/>
      <c r="F180" s="526"/>
      <c r="G180" s="526"/>
      <c r="H180" s="526"/>
      <c r="I180" s="526"/>
    </row>
    <row r="181" spans="4:9" ht="15.75">
      <c r="D181" s="526"/>
      <c r="E181" s="526"/>
      <c r="F181" s="526"/>
      <c r="G181" s="526"/>
      <c r="H181" s="526"/>
      <c r="I181" s="526"/>
    </row>
    <row r="182" spans="4:9" ht="15.75">
      <c r="D182" s="526"/>
      <c r="E182" s="526"/>
      <c r="F182" s="526"/>
      <c r="G182" s="526"/>
      <c r="H182" s="526"/>
      <c r="I182" s="526"/>
    </row>
    <row r="183" spans="4:9" ht="15.75">
      <c r="D183" s="526"/>
      <c r="E183" s="526"/>
      <c r="F183" s="526"/>
      <c r="G183" s="526"/>
      <c r="H183" s="526"/>
      <c r="I183" s="526"/>
    </row>
    <row r="184" spans="4:9" ht="15.75">
      <c r="D184" s="526"/>
      <c r="E184" s="526"/>
      <c r="F184" s="526"/>
      <c r="G184" s="526"/>
      <c r="H184" s="526"/>
      <c r="I184" s="526"/>
    </row>
    <row r="185" spans="4:9" ht="15.75">
      <c r="D185" s="526"/>
      <c r="E185" s="526"/>
      <c r="F185" s="526"/>
      <c r="G185" s="526"/>
      <c r="H185" s="526"/>
      <c r="I185" s="526"/>
    </row>
    <row r="186" spans="4:9" ht="15.75">
      <c r="D186" s="526"/>
      <c r="E186" s="526"/>
      <c r="F186" s="526"/>
      <c r="G186" s="526"/>
      <c r="H186" s="526"/>
      <c r="I186" s="526"/>
    </row>
    <row r="187" spans="4:9" ht="15.75">
      <c r="D187" s="526"/>
      <c r="E187" s="526"/>
      <c r="F187" s="526"/>
      <c r="G187" s="526"/>
      <c r="H187" s="526"/>
      <c r="I187" s="526"/>
    </row>
    <row r="188" spans="4:9" ht="15.75">
      <c r="D188" s="526"/>
      <c r="E188" s="526"/>
      <c r="F188" s="526"/>
      <c r="G188" s="526"/>
      <c r="H188" s="526"/>
      <c r="I188" s="526"/>
    </row>
    <row r="189" spans="4:9" ht="15.75">
      <c r="D189" s="526"/>
      <c r="E189" s="526"/>
      <c r="F189" s="526"/>
      <c r="G189" s="526"/>
      <c r="H189" s="526"/>
      <c r="I189" s="526"/>
    </row>
    <row r="190" spans="4:9" ht="15.75">
      <c r="D190" s="526"/>
      <c r="E190" s="526"/>
      <c r="F190" s="526"/>
      <c r="G190" s="526"/>
      <c r="H190" s="526"/>
      <c r="I190" s="526"/>
    </row>
    <row r="191" spans="4:9" ht="15.75">
      <c r="D191" s="526"/>
      <c r="E191" s="526"/>
      <c r="F191" s="526"/>
      <c r="G191" s="526"/>
      <c r="H191" s="526"/>
      <c r="I191" s="526"/>
    </row>
    <row r="192" spans="4:9" ht="15.75">
      <c r="D192" s="526"/>
      <c r="E192" s="526"/>
      <c r="F192" s="526"/>
      <c r="G192" s="526"/>
      <c r="H192" s="526"/>
      <c r="I192" s="526"/>
    </row>
    <row r="193" spans="4:9" ht="15.75">
      <c r="D193" s="526"/>
      <c r="E193" s="526"/>
      <c r="F193" s="526"/>
      <c r="G193" s="526"/>
      <c r="H193" s="526"/>
      <c r="I193" s="526"/>
    </row>
    <row r="194" spans="4:9" ht="15.75">
      <c r="D194" s="526"/>
      <c r="E194" s="526"/>
      <c r="F194" s="526"/>
      <c r="G194" s="526"/>
      <c r="H194" s="526"/>
      <c r="I194" s="526"/>
    </row>
    <row r="195" spans="4:9" ht="15.75">
      <c r="D195" s="526"/>
      <c r="E195" s="526"/>
      <c r="F195" s="526"/>
      <c r="G195" s="526"/>
      <c r="H195" s="526"/>
      <c r="I195" s="526"/>
    </row>
    <row r="196" spans="4:9" ht="15.75">
      <c r="D196" s="526"/>
      <c r="E196" s="526"/>
      <c r="F196" s="526"/>
      <c r="G196" s="526"/>
      <c r="H196" s="526"/>
      <c r="I196" s="526"/>
    </row>
    <row r="197" spans="4:9" ht="15.75">
      <c r="D197" s="526"/>
      <c r="E197" s="526"/>
      <c r="F197" s="526"/>
      <c r="G197" s="526"/>
      <c r="H197" s="526"/>
      <c r="I197" s="526"/>
    </row>
    <row r="198" spans="4:9" ht="15.75">
      <c r="D198" s="526"/>
      <c r="E198" s="526"/>
      <c r="F198" s="526"/>
      <c r="G198" s="526"/>
      <c r="H198" s="526"/>
      <c r="I198" s="526"/>
    </row>
    <row r="199" spans="4:9" ht="15.75">
      <c r="D199" s="526"/>
      <c r="E199" s="526"/>
      <c r="F199" s="526"/>
      <c r="G199" s="526"/>
      <c r="H199" s="526"/>
      <c r="I199" s="526"/>
    </row>
    <row r="200" spans="4:9" ht="15.75">
      <c r="D200" s="526"/>
      <c r="E200" s="526"/>
      <c r="F200" s="526"/>
      <c r="G200" s="526"/>
      <c r="H200" s="526"/>
      <c r="I200" s="526"/>
    </row>
    <row r="201" spans="4:9" ht="15.75">
      <c r="D201" s="526"/>
      <c r="E201" s="526"/>
      <c r="F201" s="526"/>
      <c r="G201" s="526"/>
      <c r="H201" s="526"/>
      <c r="I201" s="526"/>
    </row>
    <row r="202" spans="4:9" ht="15.75">
      <c r="D202" s="526"/>
      <c r="E202" s="526"/>
      <c r="F202" s="526"/>
      <c r="G202" s="526"/>
      <c r="H202" s="526"/>
      <c r="I202" s="526"/>
    </row>
    <row r="203" spans="4:9" ht="15.75">
      <c r="D203" s="526"/>
      <c r="E203" s="526"/>
      <c r="F203" s="526"/>
      <c r="G203" s="526"/>
      <c r="H203" s="526"/>
      <c r="I203" s="526"/>
    </row>
    <row r="204" spans="4:9" ht="15.75">
      <c r="D204" s="526"/>
      <c r="E204" s="526"/>
      <c r="F204" s="526"/>
      <c r="G204" s="526"/>
      <c r="H204" s="526"/>
      <c r="I204" s="526"/>
    </row>
    <row r="205" spans="4:9" ht="15.75">
      <c r="D205" s="526"/>
      <c r="E205" s="526"/>
      <c r="F205" s="526"/>
      <c r="G205" s="526"/>
      <c r="H205" s="526"/>
      <c r="I205" s="526"/>
    </row>
    <row r="206" spans="4:9" ht="15.75">
      <c r="D206" s="526"/>
      <c r="E206" s="526"/>
      <c r="F206" s="526"/>
      <c r="G206" s="526"/>
      <c r="H206" s="526"/>
      <c r="I206" s="526"/>
    </row>
    <row r="207" spans="4:9" ht="15.75">
      <c r="D207" s="526"/>
      <c r="E207" s="526"/>
      <c r="F207" s="526"/>
      <c r="G207" s="526"/>
      <c r="H207" s="526"/>
      <c r="I207" s="526"/>
    </row>
    <row r="208" spans="4:9" ht="15.75">
      <c r="D208" s="526"/>
      <c r="E208" s="526"/>
      <c r="F208" s="526"/>
      <c r="G208" s="526"/>
      <c r="H208" s="526"/>
      <c r="I208" s="526"/>
    </row>
    <row r="209" spans="4:9" ht="15.75">
      <c r="D209" s="526"/>
      <c r="E209" s="526"/>
      <c r="F209" s="526"/>
      <c r="G209" s="526"/>
      <c r="H209" s="526"/>
      <c r="I209" s="526"/>
    </row>
    <row r="210" spans="4:9" ht="15.75">
      <c r="D210" s="526"/>
      <c r="E210" s="526"/>
      <c r="F210" s="526"/>
      <c r="G210" s="526"/>
      <c r="H210" s="526"/>
      <c r="I210" s="526"/>
    </row>
    <row r="211" spans="4:9" ht="15.75">
      <c r="D211" s="526"/>
      <c r="E211" s="526"/>
      <c r="F211" s="526"/>
      <c r="G211" s="526"/>
      <c r="H211" s="526"/>
      <c r="I211" s="526"/>
    </row>
    <row r="212" spans="4:9" ht="15.75">
      <c r="D212" s="526"/>
      <c r="E212" s="526"/>
      <c r="F212" s="526"/>
      <c r="G212" s="526"/>
      <c r="H212" s="526"/>
      <c r="I212" s="526"/>
    </row>
    <row r="213" spans="4:9" ht="15.75">
      <c r="D213" s="526"/>
      <c r="E213" s="526"/>
      <c r="F213" s="526"/>
      <c r="G213" s="526"/>
      <c r="H213" s="526"/>
      <c r="I213" s="526"/>
    </row>
    <row r="214" spans="4:9" ht="15.75">
      <c r="D214" s="526"/>
      <c r="E214" s="526"/>
      <c r="F214" s="526"/>
      <c r="G214" s="526"/>
      <c r="H214" s="526"/>
      <c r="I214" s="526"/>
    </row>
    <row r="215" spans="4:9" ht="15.75">
      <c r="D215" s="526"/>
      <c r="E215" s="526"/>
      <c r="F215" s="526"/>
      <c r="G215" s="526"/>
      <c r="H215" s="526"/>
      <c r="I215" s="526"/>
    </row>
    <row r="216" spans="4:9" ht="15.75">
      <c r="D216" s="526"/>
      <c r="E216" s="526"/>
      <c r="F216" s="526"/>
      <c r="G216" s="526"/>
      <c r="H216" s="526"/>
      <c r="I216" s="526"/>
    </row>
    <row r="217" spans="4:9" ht="15.75">
      <c r="D217" s="526"/>
      <c r="E217" s="526"/>
      <c r="F217" s="526"/>
      <c r="G217" s="526"/>
      <c r="H217" s="526"/>
      <c r="I217" s="526"/>
    </row>
    <row r="218" spans="4:9" ht="15.75">
      <c r="D218" s="526"/>
      <c r="E218" s="526"/>
      <c r="F218" s="526"/>
      <c r="G218" s="526"/>
      <c r="H218" s="526"/>
      <c r="I218" s="526"/>
    </row>
    <row r="219" spans="4:9" ht="15.75">
      <c r="D219" s="526"/>
      <c r="E219" s="526"/>
      <c r="F219" s="526"/>
      <c r="G219" s="526"/>
      <c r="H219" s="526"/>
      <c r="I219" s="526"/>
    </row>
    <row r="220" spans="4:9" ht="15.75">
      <c r="D220" s="526"/>
      <c r="E220" s="526"/>
      <c r="F220" s="526"/>
      <c r="G220" s="526"/>
      <c r="H220" s="526"/>
      <c r="I220" s="526"/>
    </row>
    <row r="221" spans="4:9" ht="15.75">
      <c r="D221" s="526"/>
      <c r="E221" s="526"/>
      <c r="F221" s="526"/>
      <c r="G221" s="526"/>
      <c r="H221" s="526"/>
      <c r="I221" s="526"/>
    </row>
    <row r="222" spans="4:9" ht="15.75">
      <c r="D222" s="526"/>
      <c r="E222" s="526"/>
      <c r="F222" s="526"/>
      <c r="G222" s="526"/>
      <c r="H222" s="526"/>
      <c r="I222" s="526"/>
    </row>
    <row r="223" spans="4:9" ht="15.75">
      <c r="D223" s="526"/>
      <c r="E223" s="526"/>
      <c r="F223" s="526"/>
      <c r="G223" s="526"/>
      <c r="H223" s="526"/>
      <c r="I223" s="526"/>
    </row>
    <row r="224" spans="4:9" ht="15.75">
      <c r="D224" s="526"/>
      <c r="E224" s="526"/>
      <c r="F224" s="526"/>
      <c r="G224" s="526"/>
      <c r="H224" s="526"/>
      <c r="I224" s="526"/>
    </row>
    <row r="225" spans="4:9" ht="15.75">
      <c r="D225" s="526"/>
      <c r="E225" s="526"/>
      <c r="F225" s="526"/>
      <c r="G225" s="526"/>
      <c r="H225" s="526"/>
      <c r="I225" s="526"/>
    </row>
    <row r="226" spans="4:9" ht="15.75">
      <c r="D226" s="526"/>
      <c r="E226" s="526"/>
      <c r="F226" s="526"/>
      <c r="G226" s="526"/>
      <c r="H226" s="526"/>
      <c r="I226" s="526"/>
    </row>
    <row r="227" spans="4:9" ht="15.75">
      <c r="D227" s="526"/>
      <c r="E227" s="526"/>
      <c r="F227" s="526"/>
      <c r="G227" s="526"/>
      <c r="H227" s="526"/>
      <c r="I227" s="526"/>
    </row>
    <row r="228" spans="4:9" ht="15.75">
      <c r="D228" s="526"/>
      <c r="E228" s="526"/>
      <c r="F228" s="526"/>
      <c r="G228" s="526"/>
      <c r="H228" s="526"/>
      <c r="I228" s="526"/>
    </row>
    <row r="229" spans="4:9" ht="15.75">
      <c r="D229" s="526"/>
      <c r="E229" s="526"/>
      <c r="F229" s="526"/>
      <c r="G229" s="526"/>
      <c r="H229" s="526"/>
      <c r="I229" s="526"/>
    </row>
    <row r="230" spans="4:9" ht="15.75">
      <c r="D230" s="526"/>
      <c r="E230" s="526"/>
      <c r="F230" s="526"/>
      <c r="G230" s="526"/>
      <c r="H230" s="526"/>
      <c r="I230" s="526"/>
    </row>
    <row r="231" spans="4:9" ht="15.75">
      <c r="D231" s="526"/>
      <c r="E231" s="526"/>
      <c r="F231" s="526"/>
      <c r="G231" s="526"/>
      <c r="H231" s="526"/>
      <c r="I231" s="526"/>
    </row>
    <row r="232" spans="4:9" ht="15.75">
      <c r="D232" s="526"/>
      <c r="E232" s="526"/>
      <c r="F232" s="526"/>
      <c r="G232" s="526"/>
      <c r="H232" s="526"/>
      <c r="I232" s="526"/>
    </row>
    <row r="233" spans="4:9" ht="15.75">
      <c r="D233" s="526"/>
      <c r="E233" s="526"/>
      <c r="F233" s="526"/>
      <c r="G233" s="526"/>
      <c r="H233" s="526"/>
      <c r="I233" s="526"/>
    </row>
    <row r="234" spans="4:9" ht="15.75">
      <c r="D234" s="526"/>
      <c r="E234" s="526"/>
      <c r="F234" s="526"/>
      <c r="G234" s="526"/>
      <c r="H234" s="526"/>
      <c r="I234" s="526"/>
    </row>
    <row r="235" spans="4:9" ht="15.75">
      <c r="D235" s="526"/>
      <c r="E235" s="526"/>
      <c r="F235" s="526"/>
      <c r="G235" s="526"/>
      <c r="H235" s="526"/>
      <c r="I235" s="526"/>
    </row>
    <row r="236" spans="4:9" ht="15.75">
      <c r="D236" s="526"/>
      <c r="E236" s="526"/>
      <c r="F236" s="526"/>
      <c r="G236" s="526"/>
      <c r="H236" s="526"/>
      <c r="I236" s="526"/>
    </row>
    <row r="237" spans="4:9" ht="15.75">
      <c r="D237" s="526"/>
      <c r="E237" s="526"/>
      <c r="F237" s="526"/>
      <c r="G237" s="526"/>
      <c r="H237" s="526"/>
      <c r="I237" s="526"/>
    </row>
    <row r="238" spans="4:9" ht="15.75">
      <c r="D238" s="526"/>
      <c r="E238" s="526"/>
      <c r="F238" s="526"/>
      <c r="G238" s="526"/>
      <c r="H238" s="526"/>
      <c r="I238" s="526"/>
    </row>
    <row r="239" spans="4:9" ht="15.75">
      <c r="D239" s="526"/>
      <c r="E239" s="526"/>
      <c r="F239" s="526"/>
      <c r="G239" s="526"/>
      <c r="H239" s="526"/>
      <c r="I239" s="526"/>
    </row>
    <row r="240" spans="4:9" ht="15.75">
      <c r="D240" s="526"/>
      <c r="E240" s="526"/>
      <c r="F240" s="526"/>
      <c r="G240" s="526"/>
      <c r="H240" s="526"/>
      <c r="I240" s="526"/>
    </row>
    <row r="241" spans="4:9" ht="15.75">
      <c r="D241" s="526"/>
      <c r="E241" s="526"/>
      <c r="F241" s="526"/>
      <c r="G241" s="526"/>
      <c r="H241" s="526"/>
      <c r="I241" s="526"/>
    </row>
    <row r="242" spans="4:9" ht="15.75">
      <c r="D242" s="526"/>
      <c r="E242" s="526"/>
      <c r="F242" s="526"/>
      <c r="G242" s="526"/>
      <c r="H242" s="526"/>
      <c r="I242" s="526"/>
    </row>
    <row r="243" spans="4:9" ht="15.75">
      <c r="D243" s="526"/>
      <c r="E243" s="526"/>
      <c r="F243" s="526"/>
      <c r="G243" s="526"/>
      <c r="H243" s="526"/>
      <c r="I243" s="526"/>
    </row>
    <row r="244" spans="4:9" ht="15.75">
      <c r="D244" s="526"/>
      <c r="E244" s="526"/>
      <c r="F244" s="526"/>
      <c r="G244" s="526"/>
      <c r="H244" s="526"/>
      <c r="I244" s="526"/>
    </row>
    <row r="245" spans="4:9" ht="15.75">
      <c r="D245" s="526"/>
      <c r="E245" s="526"/>
      <c r="F245" s="526"/>
      <c r="G245" s="526"/>
      <c r="H245" s="526"/>
      <c r="I245" s="526"/>
    </row>
    <row r="246" spans="4:9" ht="15.75">
      <c r="D246" s="526"/>
      <c r="E246" s="526"/>
      <c r="F246" s="526"/>
      <c r="G246" s="526"/>
      <c r="H246" s="526"/>
      <c r="I246" s="526"/>
    </row>
    <row r="247" spans="4:9" ht="15.75">
      <c r="D247" s="526"/>
      <c r="E247" s="526"/>
      <c r="F247" s="526"/>
      <c r="G247" s="526"/>
      <c r="H247" s="526"/>
      <c r="I247" s="526"/>
    </row>
    <row r="248" spans="4:9" ht="15.75">
      <c r="D248" s="526"/>
      <c r="E248" s="526"/>
      <c r="F248" s="526"/>
      <c r="G248" s="526"/>
      <c r="H248" s="526"/>
      <c r="I248" s="526"/>
    </row>
    <row r="249" spans="4:9" ht="15.75">
      <c r="D249" s="526"/>
      <c r="E249" s="526"/>
      <c r="F249" s="526"/>
      <c r="G249" s="526"/>
      <c r="H249" s="526"/>
      <c r="I249" s="526"/>
    </row>
    <row r="250" spans="4:9" ht="15.75">
      <c r="D250" s="526"/>
      <c r="E250" s="526"/>
      <c r="F250" s="526"/>
      <c r="G250" s="526"/>
      <c r="H250" s="526"/>
      <c r="I250" s="526"/>
    </row>
    <row r="251" spans="4:9" ht="15.75">
      <c r="D251" s="526"/>
      <c r="E251" s="526"/>
      <c r="F251" s="526"/>
      <c r="G251" s="526"/>
      <c r="H251" s="526"/>
      <c r="I251" s="526"/>
    </row>
    <row r="252" spans="4:9" ht="15.75">
      <c r="D252" s="526"/>
      <c r="E252" s="526"/>
      <c r="F252" s="526"/>
      <c r="G252" s="526"/>
      <c r="H252" s="526"/>
      <c r="I252" s="526"/>
    </row>
    <row r="253" spans="4:9" ht="15.75">
      <c r="D253" s="526"/>
      <c r="E253" s="526"/>
      <c r="F253" s="526"/>
      <c r="G253" s="526"/>
      <c r="H253" s="526"/>
      <c r="I253" s="526"/>
    </row>
    <row r="254" spans="4:9" ht="15.75">
      <c r="D254" s="526"/>
      <c r="E254" s="526"/>
      <c r="F254" s="526"/>
      <c r="G254" s="526"/>
      <c r="H254" s="526"/>
      <c r="I254" s="526"/>
    </row>
    <row r="255" spans="4:9" ht="15.75">
      <c r="D255" s="526"/>
      <c r="E255" s="526"/>
      <c r="F255" s="526"/>
      <c r="G255" s="526"/>
      <c r="H255" s="526"/>
      <c r="I255" s="526"/>
    </row>
    <row r="256" spans="4:9" ht="15.75">
      <c r="D256" s="526"/>
      <c r="E256" s="526"/>
      <c r="F256" s="526"/>
      <c r="G256" s="526"/>
      <c r="H256" s="526"/>
      <c r="I256" s="526"/>
    </row>
    <row r="257" spans="4:9" ht="15.75">
      <c r="D257" s="526"/>
      <c r="E257" s="526"/>
      <c r="F257" s="526"/>
      <c r="G257" s="526"/>
      <c r="H257" s="526"/>
      <c r="I257" s="526"/>
    </row>
    <row r="258" spans="4:9" ht="15.75">
      <c r="D258" s="526"/>
      <c r="E258" s="526"/>
      <c r="F258" s="526"/>
      <c r="G258" s="526"/>
      <c r="H258" s="526"/>
      <c r="I258" s="526"/>
    </row>
    <row r="259" spans="4:9" ht="15.75">
      <c r="D259" s="526"/>
      <c r="E259" s="526"/>
      <c r="F259" s="526"/>
      <c r="G259" s="526"/>
      <c r="H259" s="526"/>
      <c r="I259" s="526"/>
    </row>
    <row r="260" spans="4:9" ht="15.75">
      <c r="D260" s="526"/>
      <c r="E260" s="526"/>
      <c r="F260" s="526"/>
      <c r="G260" s="526"/>
      <c r="H260" s="526"/>
      <c r="I260" s="526"/>
    </row>
    <row r="261" spans="4:9" ht="15.75">
      <c r="D261" s="526"/>
      <c r="E261" s="526"/>
      <c r="F261" s="526"/>
      <c r="G261" s="526"/>
      <c r="H261" s="526"/>
      <c r="I261" s="526"/>
    </row>
    <row r="262" spans="4:9" ht="15.75">
      <c r="D262" s="526"/>
      <c r="E262" s="526"/>
      <c r="F262" s="526"/>
      <c r="G262" s="526"/>
      <c r="H262" s="526"/>
      <c r="I262" s="526"/>
    </row>
    <row r="263" spans="4:9" ht="15.75">
      <c r="D263" s="526"/>
      <c r="E263" s="526"/>
      <c r="F263" s="526"/>
      <c r="G263" s="526"/>
      <c r="H263" s="526"/>
      <c r="I263" s="526"/>
    </row>
    <row r="264" spans="4:9" ht="15.75">
      <c r="D264" s="526"/>
      <c r="E264" s="526"/>
      <c r="F264" s="526"/>
      <c r="G264" s="526"/>
      <c r="H264" s="526"/>
      <c r="I264" s="526"/>
    </row>
  </sheetData>
  <sheetProtection/>
  <mergeCells count="18">
    <mergeCell ref="C33:I33"/>
    <mergeCell ref="B41:I41"/>
    <mergeCell ref="B42:I42"/>
    <mergeCell ref="B36:I36"/>
    <mergeCell ref="B37:I37"/>
    <mergeCell ref="B38:I38"/>
    <mergeCell ref="B39:I39"/>
    <mergeCell ref="B40:I40"/>
    <mergeCell ref="C35:I35"/>
    <mergeCell ref="I9:I10"/>
    <mergeCell ref="A29:I29"/>
    <mergeCell ref="C31:I31"/>
    <mergeCell ref="A8:A10"/>
    <mergeCell ref="B8:B10"/>
    <mergeCell ref="C9:C10"/>
    <mergeCell ref="D9:D10"/>
    <mergeCell ref="E9:E10"/>
    <mergeCell ref="F9:F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14"/>
  <sheetViews>
    <sheetView zoomScale="140" zoomScaleNormal="140" zoomScalePageLayoutView="0" workbookViewId="0" topLeftCell="A13">
      <selection activeCell="H29" sqref="H29"/>
    </sheetView>
  </sheetViews>
  <sheetFormatPr defaultColWidth="14.57421875" defaultRowHeight="12.75"/>
  <cols>
    <col min="1" max="1" width="0.9921875" style="14" customWidth="1"/>
    <col min="2" max="2" width="30.421875" style="14" customWidth="1"/>
    <col min="3" max="3" width="8.7109375" style="14" hidden="1" customWidth="1"/>
    <col min="4" max="5" width="11.7109375" style="233" customWidth="1"/>
    <col min="6" max="6" width="37.140625" style="14" customWidth="1"/>
    <col min="7" max="7" width="8.421875" style="14" hidden="1" customWidth="1"/>
    <col min="8" max="9" width="10.8515625" style="233" bestFit="1" customWidth="1"/>
    <col min="10" max="16384" width="14.57421875" style="14" customWidth="1"/>
  </cols>
  <sheetData>
    <row r="1" spans="2:9" ht="10.5" customHeight="1">
      <c r="B1" s="10" t="s">
        <v>0</v>
      </c>
      <c r="C1" s="11"/>
      <c r="D1" s="609"/>
      <c r="E1" s="609"/>
      <c r="F1" s="10"/>
      <c r="G1" s="12"/>
      <c r="H1" s="223"/>
      <c r="I1" s="223"/>
    </row>
    <row r="2" spans="2:9" ht="10.5" customHeight="1">
      <c r="B2" s="15"/>
      <c r="C2" s="15"/>
      <c r="D2" s="610"/>
      <c r="E2" s="610"/>
      <c r="F2" s="11"/>
      <c r="G2" s="12"/>
      <c r="H2" s="223"/>
      <c r="I2" s="223"/>
    </row>
    <row r="3" spans="2:9" ht="10.5" customHeight="1">
      <c r="B3" s="16" t="s">
        <v>878</v>
      </c>
      <c r="C3" s="16"/>
      <c r="D3" s="40"/>
      <c r="E3" s="40"/>
      <c r="F3" s="17"/>
      <c r="G3" s="18" t="s">
        <v>372</v>
      </c>
      <c r="H3" s="240"/>
      <c r="I3" s="278">
        <v>175323352</v>
      </c>
    </row>
    <row r="4" spans="2:9" ht="10.5" customHeight="1">
      <c r="B4" s="647" t="s">
        <v>1</v>
      </c>
      <c r="C4" s="647"/>
      <c r="D4" s="647"/>
      <c r="E4" s="237"/>
      <c r="F4" s="17"/>
      <c r="G4" s="12"/>
      <c r="H4" s="223"/>
      <c r="I4" s="223"/>
    </row>
    <row r="5" spans="2:9" ht="10.5" customHeight="1">
      <c r="B5" s="16" t="s">
        <v>883</v>
      </c>
      <c r="C5" s="16"/>
      <c r="D5" s="611"/>
      <c r="E5" s="611"/>
      <c r="F5" s="19"/>
      <c r="G5" s="12"/>
      <c r="H5" s="224"/>
      <c r="I5" s="224"/>
    </row>
    <row r="6" spans="2:9" ht="10.5" customHeight="1" thickBot="1">
      <c r="B6" s="16"/>
      <c r="C6" s="16"/>
      <c r="D6" s="611"/>
      <c r="E6" s="611"/>
      <c r="F6" s="19"/>
      <c r="G6" s="12"/>
      <c r="H6" s="223"/>
      <c r="I6" s="223"/>
    </row>
    <row r="7" spans="2:9" ht="27.75" customHeight="1" thickBot="1">
      <c r="B7" s="79" t="s">
        <v>3</v>
      </c>
      <c r="C7" s="80" t="s">
        <v>4</v>
      </c>
      <c r="D7" s="612" t="s">
        <v>5</v>
      </c>
      <c r="E7" s="612" t="s">
        <v>529</v>
      </c>
      <c r="F7" s="82" t="s">
        <v>6</v>
      </c>
      <c r="G7" s="80" t="s">
        <v>4</v>
      </c>
      <c r="H7" s="612" t="s">
        <v>5</v>
      </c>
      <c r="I7" s="612" t="s">
        <v>529</v>
      </c>
    </row>
    <row r="8" spans="2:9" ht="10.5" customHeight="1">
      <c r="B8" s="64" t="s">
        <v>8</v>
      </c>
      <c r="C8" s="65" t="s">
        <v>9</v>
      </c>
      <c r="D8" s="613">
        <v>1</v>
      </c>
      <c r="E8" s="613">
        <v>1</v>
      </c>
      <c r="F8" s="67" t="s">
        <v>8</v>
      </c>
      <c r="G8" s="65" t="s">
        <v>9</v>
      </c>
      <c r="H8" s="615">
        <v>1</v>
      </c>
      <c r="I8" s="615">
        <v>1</v>
      </c>
    </row>
    <row r="9" spans="2:9" ht="10.5" customHeight="1">
      <c r="B9" s="68" t="s">
        <v>10</v>
      </c>
      <c r="C9" s="51"/>
      <c r="D9" s="234"/>
      <c r="E9" s="234"/>
      <c r="F9" s="50" t="s">
        <v>11</v>
      </c>
      <c r="G9" s="29"/>
      <c r="H9" s="225"/>
      <c r="I9" s="225"/>
    </row>
    <row r="10" spans="2:9" ht="10.5" customHeight="1">
      <c r="B10" s="69" t="s">
        <v>12</v>
      </c>
      <c r="C10" s="52"/>
      <c r="D10" s="234"/>
      <c r="E10" s="234"/>
      <c r="F10" s="31" t="s">
        <v>13</v>
      </c>
      <c r="G10" s="30"/>
      <c r="H10" s="225">
        <v>650000</v>
      </c>
      <c r="I10" s="225">
        <v>650000</v>
      </c>
    </row>
    <row r="11" spans="2:9" ht="10.5" customHeight="1">
      <c r="B11" s="69" t="s">
        <v>14</v>
      </c>
      <c r="C11" s="53" t="s">
        <v>15</v>
      </c>
      <c r="D11" s="235"/>
      <c r="E11" s="235"/>
      <c r="F11" s="31" t="s">
        <v>16</v>
      </c>
      <c r="G11" s="35" t="s">
        <v>17</v>
      </c>
      <c r="H11" s="226">
        <v>650000</v>
      </c>
      <c r="I11" s="226">
        <v>650000</v>
      </c>
    </row>
    <row r="12" spans="2:9" ht="10.5" customHeight="1">
      <c r="B12" s="69" t="s">
        <v>18</v>
      </c>
      <c r="C12" s="53" t="s">
        <v>19</v>
      </c>
      <c r="D12" s="235"/>
      <c r="E12" s="235"/>
      <c r="F12" s="31" t="s">
        <v>20</v>
      </c>
      <c r="G12" s="35" t="s">
        <v>21</v>
      </c>
      <c r="H12" s="226"/>
      <c r="I12" s="226"/>
    </row>
    <row r="13" spans="2:9" ht="10.5" customHeight="1">
      <c r="B13" s="69" t="s">
        <v>22</v>
      </c>
      <c r="C13" s="53" t="s">
        <v>23</v>
      </c>
      <c r="D13" s="235"/>
      <c r="E13" s="235"/>
      <c r="F13" s="31" t="s">
        <v>24</v>
      </c>
      <c r="G13" s="35" t="s">
        <v>25</v>
      </c>
      <c r="H13" s="226"/>
      <c r="I13" s="226"/>
    </row>
    <row r="14" spans="2:9" ht="10.5" customHeight="1">
      <c r="B14" s="69" t="s">
        <v>26</v>
      </c>
      <c r="C14" s="53" t="s">
        <v>27</v>
      </c>
      <c r="D14" s="235"/>
      <c r="E14" s="235"/>
      <c r="F14" s="54" t="s">
        <v>28</v>
      </c>
      <c r="G14" s="35" t="s">
        <v>29</v>
      </c>
      <c r="H14" s="226"/>
      <c r="I14" s="226"/>
    </row>
    <row r="15" spans="2:9" ht="10.5" customHeight="1">
      <c r="B15" s="69" t="s">
        <v>30</v>
      </c>
      <c r="C15" s="53" t="s">
        <v>31</v>
      </c>
      <c r="D15" s="235"/>
      <c r="E15" s="235"/>
      <c r="F15" s="54" t="s">
        <v>32</v>
      </c>
      <c r="G15" s="35" t="s">
        <v>33</v>
      </c>
      <c r="H15" s="226"/>
      <c r="I15" s="226"/>
    </row>
    <row r="16" spans="2:9" ht="10.5" customHeight="1">
      <c r="B16" s="69" t="s">
        <v>34</v>
      </c>
      <c r="C16" s="53" t="s">
        <v>35</v>
      </c>
      <c r="D16" s="235"/>
      <c r="E16" s="235"/>
      <c r="F16" s="54" t="s">
        <v>36</v>
      </c>
      <c r="G16" s="35" t="s">
        <v>37</v>
      </c>
      <c r="H16" s="226"/>
      <c r="I16" s="226"/>
    </row>
    <row r="17" spans="2:9" ht="10.5" customHeight="1">
      <c r="B17" s="69" t="s">
        <v>38</v>
      </c>
      <c r="C17" s="53" t="s">
        <v>39</v>
      </c>
      <c r="D17" s="235"/>
      <c r="E17" s="235"/>
      <c r="F17" s="54" t="s">
        <v>40</v>
      </c>
      <c r="G17" s="32" t="s">
        <v>41</v>
      </c>
      <c r="H17" s="227">
        <f>H11+H14+H15+H16</f>
        <v>650000</v>
      </c>
      <c r="I17" s="227">
        <f>I11+I14+I15+I16</f>
        <v>650000</v>
      </c>
    </row>
    <row r="18" spans="2:9" ht="10.5" customHeight="1">
      <c r="B18" s="69" t="s">
        <v>42</v>
      </c>
      <c r="C18" s="53" t="s">
        <v>43</v>
      </c>
      <c r="D18" s="235"/>
      <c r="E18" s="235"/>
      <c r="F18" s="31" t="s">
        <v>44</v>
      </c>
      <c r="G18" s="32"/>
      <c r="H18" s="225"/>
      <c r="I18" s="225"/>
    </row>
    <row r="19" spans="2:9" ht="10.5" customHeight="1">
      <c r="B19" s="69" t="s">
        <v>45</v>
      </c>
      <c r="C19" s="55" t="s">
        <v>46</v>
      </c>
      <c r="D19" s="623">
        <f>SUM(D11:D18)</f>
        <v>0</v>
      </c>
      <c r="E19" s="623">
        <f>SUM(E11:E18)</f>
        <v>0</v>
      </c>
      <c r="F19" s="31" t="s">
        <v>47</v>
      </c>
      <c r="G19" s="35" t="s">
        <v>48</v>
      </c>
      <c r="H19" s="226"/>
      <c r="I19" s="226"/>
    </row>
    <row r="20" spans="2:9" ht="10.5" customHeight="1">
      <c r="B20" s="69" t="s">
        <v>49</v>
      </c>
      <c r="C20" s="55" t="s">
        <v>50</v>
      </c>
      <c r="D20" s="549"/>
      <c r="E20" s="549"/>
      <c r="F20" s="31" t="s">
        <v>527</v>
      </c>
      <c r="G20" s="35" t="s">
        <v>51</v>
      </c>
      <c r="H20" s="226"/>
      <c r="I20" s="226"/>
    </row>
    <row r="21" spans="2:9" ht="10.5" customHeight="1">
      <c r="B21" s="69" t="s">
        <v>52</v>
      </c>
      <c r="C21" s="55" t="s">
        <v>53</v>
      </c>
      <c r="D21" s="235"/>
      <c r="E21" s="235"/>
      <c r="F21" s="56" t="s">
        <v>54</v>
      </c>
      <c r="G21" s="35" t="s">
        <v>55</v>
      </c>
      <c r="H21" s="228">
        <f>SUM(H22:H24)</f>
        <v>0</v>
      </c>
      <c r="I21" s="228">
        <f>SUM(I22:I24)</f>
        <v>0</v>
      </c>
    </row>
    <row r="22" spans="2:9" ht="10.5" customHeight="1">
      <c r="B22" s="69" t="s">
        <v>56</v>
      </c>
      <c r="C22" s="53"/>
      <c r="D22" s="234"/>
      <c r="E22" s="234"/>
      <c r="F22" s="54" t="s">
        <v>57</v>
      </c>
      <c r="G22" s="35" t="s">
        <v>58</v>
      </c>
      <c r="H22" s="226"/>
      <c r="I22" s="226"/>
    </row>
    <row r="23" spans="2:9" ht="10.5" customHeight="1">
      <c r="B23" s="69" t="s">
        <v>59</v>
      </c>
      <c r="C23" s="53" t="s">
        <v>60</v>
      </c>
      <c r="D23" s="235"/>
      <c r="E23" s="235"/>
      <c r="F23" s="57" t="s">
        <v>855</v>
      </c>
      <c r="G23" s="35" t="s">
        <v>61</v>
      </c>
      <c r="H23" s="226"/>
      <c r="I23" s="226"/>
    </row>
    <row r="24" spans="2:9" ht="10.5" customHeight="1">
      <c r="B24" s="69" t="s">
        <v>62</v>
      </c>
      <c r="C24" s="53" t="s">
        <v>63</v>
      </c>
      <c r="D24" s="235"/>
      <c r="E24" s="235"/>
      <c r="F24" s="31" t="s">
        <v>64</v>
      </c>
      <c r="G24" s="35" t="s">
        <v>65</v>
      </c>
      <c r="H24" s="226"/>
      <c r="I24" s="226"/>
    </row>
    <row r="25" spans="2:9" ht="10.5" customHeight="1">
      <c r="B25" s="69" t="s">
        <v>66</v>
      </c>
      <c r="C25" s="53" t="s">
        <v>67</v>
      </c>
      <c r="D25" s="235"/>
      <c r="E25" s="235"/>
      <c r="F25" s="57" t="s">
        <v>68</v>
      </c>
      <c r="G25" s="32" t="s">
        <v>69</v>
      </c>
      <c r="H25" s="227">
        <f>H19+H20+H21</f>
        <v>0</v>
      </c>
      <c r="I25" s="227">
        <f>I19+I20+I21</f>
        <v>0</v>
      </c>
    </row>
    <row r="26" spans="2:9" ht="10.5" customHeight="1">
      <c r="B26" s="69" t="s">
        <v>70</v>
      </c>
      <c r="C26" s="53" t="s">
        <v>71</v>
      </c>
      <c r="D26" s="235"/>
      <c r="E26" s="235"/>
      <c r="F26" s="31" t="s">
        <v>72</v>
      </c>
      <c r="G26" s="32"/>
      <c r="H26" s="225"/>
      <c r="I26" s="225"/>
    </row>
    <row r="27" spans="2:9" ht="10.5" customHeight="1">
      <c r="B27" s="69" t="s">
        <v>73</v>
      </c>
      <c r="C27" s="55" t="s">
        <v>74</v>
      </c>
      <c r="D27" s="623">
        <f>SUM(D23:D26)</f>
        <v>0</v>
      </c>
      <c r="E27" s="623">
        <f>SUM(E23:E26)</f>
        <v>0</v>
      </c>
      <c r="F27" s="57" t="s">
        <v>75</v>
      </c>
      <c r="G27" s="35" t="s">
        <v>76</v>
      </c>
      <c r="H27" s="228">
        <f>SUM(H28:H30)</f>
        <v>-605861.92</v>
      </c>
      <c r="I27" s="228">
        <f>SUM(I28:I30)</f>
        <v>-663676.74</v>
      </c>
    </row>
    <row r="28" spans="2:9" ht="10.5" customHeight="1">
      <c r="B28" s="69"/>
      <c r="C28" s="53"/>
      <c r="D28" s="234"/>
      <c r="E28" s="234"/>
      <c r="F28" s="31" t="s">
        <v>77</v>
      </c>
      <c r="G28" s="35" t="s">
        <v>78</v>
      </c>
      <c r="H28" s="644">
        <f>761832.85</f>
        <v>761832.85</v>
      </c>
      <c r="I28" s="226">
        <v>704018.03</v>
      </c>
    </row>
    <row r="29" spans="2:9" ht="10.5" customHeight="1">
      <c r="B29" s="69" t="s">
        <v>79</v>
      </c>
      <c r="C29" s="53"/>
      <c r="D29" s="234"/>
      <c r="E29" s="234"/>
      <c r="F29" s="56" t="s">
        <v>80</v>
      </c>
      <c r="G29" s="35" t="s">
        <v>81</v>
      </c>
      <c r="H29" s="644">
        <f>-1367694.77</f>
        <v>-1367694.77</v>
      </c>
      <c r="I29" s="226">
        <v>-1367694.77</v>
      </c>
    </row>
    <row r="30" spans="2:9" ht="10.5" customHeight="1">
      <c r="B30" s="69" t="s">
        <v>82</v>
      </c>
      <c r="C30" s="53" t="s">
        <v>83</v>
      </c>
      <c r="D30" s="235"/>
      <c r="E30" s="235"/>
      <c r="F30" s="31" t="s">
        <v>84</v>
      </c>
      <c r="G30" s="35" t="s">
        <v>85</v>
      </c>
      <c r="H30" s="226"/>
      <c r="I30" s="226"/>
    </row>
    <row r="31" spans="2:11" ht="10.5" customHeight="1">
      <c r="B31" s="69" t="s">
        <v>86</v>
      </c>
      <c r="C31" s="53" t="s">
        <v>87</v>
      </c>
      <c r="D31" s="235"/>
      <c r="E31" s="235"/>
      <c r="F31" s="57" t="s">
        <v>88</v>
      </c>
      <c r="G31" s="35" t="s">
        <v>89</v>
      </c>
      <c r="H31" s="619">
        <f>'ОПР лв.'!C43</f>
        <v>6009.12999999999</v>
      </c>
      <c r="I31" s="619">
        <v>67814.81999999999</v>
      </c>
      <c r="K31" s="233"/>
    </row>
    <row r="32" spans="2:9" ht="10.5" customHeight="1">
      <c r="B32" s="69" t="s">
        <v>90</v>
      </c>
      <c r="C32" s="55" t="s">
        <v>91</v>
      </c>
      <c r="D32" s="623">
        <f>D30+D31</f>
        <v>0</v>
      </c>
      <c r="E32" s="623">
        <f>E30+E31</f>
        <v>0</v>
      </c>
      <c r="F32" s="54" t="s">
        <v>92</v>
      </c>
      <c r="G32" s="35" t="s">
        <v>93</v>
      </c>
      <c r="H32" s="619">
        <f>-'ОПР лв.'!G43</f>
        <v>0</v>
      </c>
      <c r="I32" s="619">
        <f>-'ОПР лв.'!H43</f>
        <v>0</v>
      </c>
    </row>
    <row r="33" spans="2:9" ht="10.5" customHeight="1">
      <c r="B33" s="69" t="s">
        <v>94</v>
      </c>
      <c r="C33" s="53"/>
      <c r="D33" s="234"/>
      <c r="E33" s="234"/>
      <c r="F33" s="57" t="s">
        <v>95</v>
      </c>
      <c r="G33" s="32" t="s">
        <v>96</v>
      </c>
      <c r="H33" s="227">
        <f>H27+H31+H32</f>
        <v>-599852.79</v>
      </c>
      <c r="I33" s="227">
        <f>I27+I31+I32</f>
        <v>-595861.92</v>
      </c>
    </row>
    <row r="34" spans="2:9" ht="10.5" customHeight="1">
      <c r="B34" s="69" t="s">
        <v>97</v>
      </c>
      <c r="C34" s="53" t="s">
        <v>98</v>
      </c>
      <c r="D34" s="234">
        <f>D35+D36+D37+D38</f>
        <v>0</v>
      </c>
      <c r="E34" s="234">
        <f>E35+E36+E37+E38</f>
        <v>0</v>
      </c>
      <c r="F34" s="31"/>
      <c r="G34" s="33"/>
      <c r="H34" s="225"/>
      <c r="I34" s="225"/>
    </row>
    <row r="35" spans="2:9" ht="10.5" customHeight="1">
      <c r="B35" s="69" t="s">
        <v>99</v>
      </c>
      <c r="C35" s="53" t="s">
        <v>100</v>
      </c>
      <c r="D35" s="549"/>
      <c r="E35" s="549"/>
      <c r="F35" s="58"/>
      <c r="G35" s="34"/>
      <c r="H35" s="225"/>
      <c r="I35" s="225"/>
    </row>
    <row r="36" spans="2:9" ht="10.5" customHeight="1">
      <c r="B36" s="69" t="s">
        <v>101</v>
      </c>
      <c r="C36" s="53" t="s">
        <v>102</v>
      </c>
      <c r="D36" s="235"/>
      <c r="E36" s="235"/>
      <c r="F36" s="31" t="s">
        <v>103</v>
      </c>
      <c r="G36" s="33" t="s">
        <v>104</v>
      </c>
      <c r="H36" s="229">
        <f>H25+H17+H33</f>
        <v>50147.20999999996</v>
      </c>
      <c r="I36" s="229">
        <f>I25+I17+I33</f>
        <v>54138.07999999996</v>
      </c>
    </row>
    <row r="37" spans="2:9" ht="10.5" customHeight="1">
      <c r="B37" s="69" t="s">
        <v>105</v>
      </c>
      <c r="C37" s="53" t="s">
        <v>106</v>
      </c>
      <c r="D37" s="235"/>
      <c r="E37" s="235"/>
      <c r="F37" s="31"/>
      <c r="G37" s="33"/>
      <c r="H37" s="225"/>
      <c r="I37" s="225"/>
    </row>
    <row r="38" spans="2:9" ht="10.5" customHeight="1">
      <c r="B38" s="69" t="s">
        <v>107</v>
      </c>
      <c r="C38" s="53" t="s">
        <v>108</v>
      </c>
      <c r="D38" s="235"/>
      <c r="E38" s="235"/>
      <c r="F38" s="59"/>
      <c r="G38" s="34"/>
      <c r="H38" s="225"/>
      <c r="I38" s="225"/>
    </row>
    <row r="39" spans="2:9" ht="10.5" customHeight="1">
      <c r="B39" s="69" t="s">
        <v>109</v>
      </c>
      <c r="C39" s="53" t="s">
        <v>110</v>
      </c>
      <c r="D39" s="234"/>
      <c r="E39" s="234"/>
      <c r="F39" s="56" t="s">
        <v>111</v>
      </c>
      <c r="G39" s="33" t="s">
        <v>112</v>
      </c>
      <c r="H39" s="226"/>
      <c r="I39" s="226"/>
    </row>
    <row r="40" spans="2:9" ht="10.5" customHeight="1">
      <c r="B40" s="69" t="s">
        <v>113</v>
      </c>
      <c r="C40" s="53" t="s">
        <v>114</v>
      </c>
      <c r="D40" s="235"/>
      <c r="E40" s="235"/>
      <c r="F40" s="54"/>
      <c r="G40" s="33"/>
      <c r="H40" s="225"/>
      <c r="I40" s="225"/>
    </row>
    <row r="41" spans="2:9" ht="10.5" customHeight="1">
      <c r="B41" s="69" t="s">
        <v>115</v>
      </c>
      <c r="C41" s="53" t="s">
        <v>116</v>
      </c>
      <c r="D41" s="235"/>
      <c r="E41" s="235"/>
      <c r="F41" s="56" t="s">
        <v>117</v>
      </c>
      <c r="G41" s="34"/>
      <c r="H41" s="225"/>
      <c r="I41" s="225"/>
    </row>
    <row r="42" spans="2:9" ht="10.5" customHeight="1">
      <c r="B42" s="69" t="s">
        <v>118</v>
      </c>
      <c r="C42" s="53" t="s">
        <v>119</v>
      </c>
      <c r="D42" s="235"/>
      <c r="E42" s="235"/>
      <c r="F42" s="31" t="s">
        <v>120</v>
      </c>
      <c r="G42" s="34"/>
      <c r="H42" s="225"/>
      <c r="I42" s="225"/>
    </row>
    <row r="43" spans="2:9" ht="10.5" customHeight="1">
      <c r="B43" s="69" t="s">
        <v>121</v>
      </c>
      <c r="C43" s="53" t="s">
        <v>122</v>
      </c>
      <c r="D43" s="235"/>
      <c r="E43" s="235"/>
      <c r="F43" s="54" t="s">
        <v>123</v>
      </c>
      <c r="G43" s="35" t="s">
        <v>124</v>
      </c>
      <c r="H43" s="226"/>
      <c r="I43" s="226"/>
    </row>
    <row r="44" spans="2:9" ht="10.5" customHeight="1">
      <c r="B44" s="69" t="s">
        <v>125</v>
      </c>
      <c r="C44" s="53" t="s">
        <v>126</v>
      </c>
      <c r="D44" s="235"/>
      <c r="E44" s="235"/>
      <c r="F44" s="60" t="s">
        <v>127</v>
      </c>
      <c r="G44" s="35" t="s">
        <v>128</v>
      </c>
      <c r="H44" s="226">
        <v>0</v>
      </c>
      <c r="I44" s="226">
        <v>0</v>
      </c>
    </row>
    <row r="45" spans="2:9" ht="10.5" customHeight="1">
      <c r="B45" s="69" t="s">
        <v>129</v>
      </c>
      <c r="C45" s="55" t="s">
        <v>130</v>
      </c>
      <c r="D45" s="623">
        <f>D34+D39+D44</f>
        <v>0</v>
      </c>
      <c r="E45" s="623">
        <f>E34+E39+E44</f>
        <v>0</v>
      </c>
      <c r="F45" s="56" t="s">
        <v>131</v>
      </c>
      <c r="G45" s="35" t="s">
        <v>132</v>
      </c>
      <c r="H45" s="226"/>
      <c r="I45" s="226"/>
    </row>
    <row r="46" spans="2:9" ht="10.5" customHeight="1">
      <c r="B46" s="69" t="s">
        <v>133</v>
      </c>
      <c r="C46" s="53"/>
      <c r="D46" s="234"/>
      <c r="E46" s="234"/>
      <c r="F46" s="31" t="s">
        <v>134</v>
      </c>
      <c r="G46" s="35" t="s">
        <v>135</v>
      </c>
      <c r="H46" s="226"/>
      <c r="I46" s="226"/>
    </row>
    <row r="47" spans="2:9" ht="10.5" customHeight="1">
      <c r="B47" s="69" t="s">
        <v>136</v>
      </c>
      <c r="C47" s="53" t="s">
        <v>137</v>
      </c>
      <c r="D47" s="235"/>
      <c r="E47" s="235"/>
      <c r="F47" s="56" t="s">
        <v>138</v>
      </c>
      <c r="G47" s="35" t="s">
        <v>139</v>
      </c>
      <c r="H47" s="226"/>
      <c r="I47" s="226"/>
    </row>
    <row r="48" spans="2:9" ht="10.5" customHeight="1">
      <c r="B48" s="69" t="s">
        <v>140</v>
      </c>
      <c r="C48" s="53" t="s">
        <v>141</v>
      </c>
      <c r="D48" s="235"/>
      <c r="E48" s="235"/>
      <c r="F48" s="31" t="s">
        <v>142</v>
      </c>
      <c r="G48" s="35" t="s">
        <v>143</v>
      </c>
      <c r="H48" s="226"/>
      <c r="I48" s="226"/>
    </row>
    <row r="49" spans="2:9" ht="10.5" customHeight="1">
      <c r="B49" s="69" t="s">
        <v>144</v>
      </c>
      <c r="C49" s="53" t="s">
        <v>145</v>
      </c>
      <c r="D49" s="235"/>
      <c r="E49" s="235"/>
      <c r="F49" s="56" t="s">
        <v>45</v>
      </c>
      <c r="G49" s="32" t="s">
        <v>146</v>
      </c>
      <c r="H49" s="227">
        <f>SUM(H43:H48)</f>
        <v>0</v>
      </c>
      <c r="I49" s="227">
        <f>SUM(I43:I48)</f>
        <v>0</v>
      </c>
    </row>
    <row r="50" spans="2:9" ht="10.5" customHeight="1">
      <c r="B50" s="69" t="s">
        <v>70</v>
      </c>
      <c r="C50" s="53" t="s">
        <v>147</v>
      </c>
      <c r="D50" s="632"/>
      <c r="E50" s="632"/>
      <c r="F50" s="31"/>
      <c r="G50" s="35"/>
      <c r="H50" s="228"/>
      <c r="I50" s="228"/>
    </row>
    <row r="51" spans="2:9" ht="10.5" customHeight="1">
      <c r="B51" s="69" t="s">
        <v>148</v>
      </c>
      <c r="C51" s="55" t="s">
        <v>149</v>
      </c>
      <c r="D51" s="623">
        <f>SUM(D47:D50)</f>
        <v>0</v>
      </c>
      <c r="E51" s="623">
        <f>SUM(E47:E50)</f>
        <v>0</v>
      </c>
      <c r="F51" s="56" t="s">
        <v>150</v>
      </c>
      <c r="G51" s="32" t="s">
        <v>151</v>
      </c>
      <c r="H51" s="226"/>
      <c r="I51" s="226"/>
    </row>
    <row r="52" spans="2:9" ht="10.5" customHeight="1">
      <c r="B52" s="69" t="s">
        <v>152</v>
      </c>
      <c r="C52" s="55"/>
      <c r="D52" s="234"/>
      <c r="E52" s="234"/>
      <c r="F52" s="31" t="s">
        <v>153</v>
      </c>
      <c r="G52" s="32" t="s">
        <v>154</v>
      </c>
      <c r="H52" s="226"/>
      <c r="I52" s="226"/>
    </row>
    <row r="53" spans="2:9" ht="10.5" customHeight="1">
      <c r="B53" s="69" t="s">
        <v>155</v>
      </c>
      <c r="C53" s="55" t="s">
        <v>156</v>
      </c>
      <c r="D53" s="235"/>
      <c r="E53" s="235"/>
      <c r="F53" s="31" t="s">
        <v>157</v>
      </c>
      <c r="G53" s="32" t="s">
        <v>158</v>
      </c>
      <c r="H53" s="631"/>
      <c r="I53" s="631"/>
    </row>
    <row r="54" spans="2:9" ht="10.5" customHeight="1">
      <c r="B54" s="69" t="s">
        <v>159</v>
      </c>
      <c r="C54" s="55" t="s">
        <v>160</v>
      </c>
      <c r="D54" s="235"/>
      <c r="E54" s="235"/>
      <c r="F54" s="31" t="s">
        <v>161</v>
      </c>
      <c r="G54" s="32" t="s">
        <v>162</v>
      </c>
      <c r="H54" s="226"/>
      <c r="I54" s="226"/>
    </row>
    <row r="55" spans="2:9" ht="10.5" customHeight="1">
      <c r="B55" s="69" t="s">
        <v>163</v>
      </c>
      <c r="C55" s="51" t="s">
        <v>164</v>
      </c>
      <c r="D55" s="624">
        <f>D19+D20+D21+D27+D32+D45+D51+D53+D54</f>
        <v>0</v>
      </c>
      <c r="E55" s="624">
        <f>E19+E20+E21+E27+E32+E45+E51+E53+E54</f>
        <v>0</v>
      </c>
      <c r="F55" s="31" t="s">
        <v>165</v>
      </c>
      <c r="G55" s="33" t="s">
        <v>166</v>
      </c>
      <c r="H55" s="229">
        <f>H49+H51+H52+H53+H54</f>
        <v>0</v>
      </c>
      <c r="I55" s="229">
        <f>I49+I51+I52+I53+I54</f>
        <v>0</v>
      </c>
    </row>
    <row r="56" spans="2:9" ht="10.5" customHeight="1">
      <c r="B56" s="73" t="s">
        <v>167</v>
      </c>
      <c r="C56" s="53"/>
      <c r="D56" s="234"/>
      <c r="E56" s="234"/>
      <c r="F56" s="31"/>
      <c r="G56" s="33"/>
      <c r="H56" s="228"/>
      <c r="I56" s="228"/>
    </row>
    <row r="57" spans="2:9" ht="10.5" customHeight="1">
      <c r="B57" s="69" t="s">
        <v>168</v>
      </c>
      <c r="C57" s="53"/>
      <c r="D57" s="234"/>
      <c r="E57" s="234"/>
      <c r="F57" s="31" t="s">
        <v>169</v>
      </c>
      <c r="G57" s="33"/>
      <c r="H57" s="228"/>
      <c r="I57" s="228"/>
    </row>
    <row r="58" spans="2:9" ht="10.5" customHeight="1">
      <c r="B58" s="69" t="s">
        <v>170</v>
      </c>
      <c r="C58" s="53" t="s">
        <v>171</v>
      </c>
      <c r="D58" s="235"/>
      <c r="E58" s="235"/>
      <c r="F58" s="31" t="s">
        <v>120</v>
      </c>
      <c r="G58" s="35"/>
      <c r="H58" s="228"/>
      <c r="I58" s="228"/>
    </row>
    <row r="59" spans="2:9" ht="10.5" customHeight="1">
      <c r="B59" s="69" t="s">
        <v>172</v>
      </c>
      <c r="C59" s="53" t="s">
        <v>173</v>
      </c>
      <c r="D59" s="235"/>
      <c r="E59" s="235"/>
      <c r="F59" s="56" t="s">
        <v>174</v>
      </c>
      <c r="G59" s="35" t="s">
        <v>175</v>
      </c>
      <c r="H59" s="226"/>
      <c r="I59" s="226"/>
    </row>
    <row r="60" spans="2:9" ht="10.5" customHeight="1">
      <c r="B60" s="69" t="s">
        <v>176</v>
      </c>
      <c r="C60" s="53" t="s">
        <v>177</v>
      </c>
      <c r="D60" s="235"/>
      <c r="E60" s="235"/>
      <c r="F60" s="31" t="s">
        <v>178</v>
      </c>
      <c r="G60" s="35" t="s">
        <v>179</v>
      </c>
      <c r="H60" s="226"/>
      <c r="I60" s="226"/>
    </row>
    <row r="61" spans="2:9" ht="10.5" customHeight="1">
      <c r="B61" s="69" t="s">
        <v>180</v>
      </c>
      <c r="C61" s="53" t="s">
        <v>181</v>
      </c>
      <c r="D61" s="235"/>
      <c r="E61" s="235"/>
      <c r="F61" s="54" t="s">
        <v>182</v>
      </c>
      <c r="G61" s="35" t="s">
        <v>183</v>
      </c>
      <c r="H61" s="226">
        <f>SUM(H62:H69)</f>
        <v>6721.01</v>
      </c>
      <c r="I61" s="226">
        <f>SUM(I62:I69)</f>
        <v>82396.96</v>
      </c>
    </row>
    <row r="62" spans="2:9" ht="10.5" customHeight="1">
      <c r="B62" s="69" t="s">
        <v>184</v>
      </c>
      <c r="C62" s="53" t="s">
        <v>185</v>
      </c>
      <c r="D62" s="235"/>
      <c r="E62" s="235"/>
      <c r="F62" s="54" t="s">
        <v>186</v>
      </c>
      <c r="G62" s="35" t="s">
        <v>187</v>
      </c>
      <c r="H62" s="226"/>
      <c r="I62" s="226"/>
    </row>
    <row r="63" spans="2:9" ht="10.5" customHeight="1">
      <c r="B63" s="69" t="s">
        <v>188</v>
      </c>
      <c r="C63" s="53" t="s">
        <v>189</v>
      </c>
      <c r="D63" s="235"/>
      <c r="E63" s="235"/>
      <c r="F63" s="31" t="s">
        <v>190</v>
      </c>
      <c r="G63" s="35" t="s">
        <v>191</v>
      </c>
      <c r="H63" s="619"/>
      <c r="I63" s="619"/>
    </row>
    <row r="64" spans="2:9" ht="10.5" customHeight="1">
      <c r="B64" s="69" t="s">
        <v>45</v>
      </c>
      <c r="C64" s="55" t="s">
        <v>192</v>
      </c>
      <c r="D64" s="623">
        <f>SUM(D58:D63)</f>
        <v>0</v>
      </c>
      <c r="E64" s="623">
        <f>SUM(E58:E63)</f>
        <v>0</v>
      </c>
      <c r="F64" s="31" t="s">
        <v>193</v>
      </c>
      <c r="G64" s="35" t="s">
        <v>194</v>
      </c>
      <c r="H64" s="226">
        <v>2622</v>
      </c>
      <c r="I64" s="226">
        <v>82396.96</v>
      </c>
    </row>
    <row r="65" spans="2:9" ht="10.5" customHeight="1">
      <c r="B65" s="69"/>
      <c r="C65" s="55"/>
      <c r="D65" s="234"/>
      <c r="E65" s="234"/>
      <c r="F65" s="31" t="s">
        <v>195</v>
      </c>
      <c r="G65" s="35" t="s">
        <v>196</v>
      </c>
      <c r="H65" s="226"/>
      <c r="I65" s="226"/>
    </row>
    <row r="66" spans="2:9" ht="10.5" customHeight="1">
      <c r="B66" s="69" t="s">
        <v>197</v>
      </c>
      <c r="C66" s="53"/>
      <c r="D66" s="234"/>
      <c r="E66" s="234"/>
      <c r="F66" s="31" t="s">
        <v>198</v>
      </c>
      <c r="G66" s="35" t="s">
        <v>199</v>
      </c>
      <c r="H66" s="226">
        <v>2120.08</v>
      </c>
      <c r="I66" s="226"/>
    </row>
    <row r="67" spans="2:9" ht="10.5" customHeight="1">
      <c r="B67" s="69" t="s">
        <v>200</v>
      </c>
      <c r="C67" s="53" t="s">
        <v>201</v>
      </c>
      <c r="D67" s="549"/>
      <c r="E67" s="549"/>
      <c r="F67" s="31" t="s">
        <v>202</v>
      </c>
      <c r="G67" s="35" t="s">
        <v>203</v>
      </c>
      <c r="H67" s="226">
        <f>1037.39+263.14+421.16</f>
        <v>1721.6900000000003</v>
      </c>
      <c r="I67" s="226"/>
    </row>
    <row r="68" spans="2:9" ht="10.5" customHeight="1">
      <c r="B68" s="607" t="s">
        <v>866</v>
      </c>
      <c r="C68" s="53"/>
      <c r="D68" s="549"/>
      <c r="E68" s="549"/>
      <c r="F68" s="31"/>
      <c r="G68" s="35"/>
      <c r="H68" s="226"/>
      <c r="I68" s="226"/>
    </row>
    <row r="69" spans="2:9" ht="10.5" customHeight="1">
      <c r="B69" s="69" t="s">
        <v>204</v>
      </c>
      <c r="C69" s="53" t="s">
        <v>205</v>
      </c>
      <c r="D69" s="235">
        <v>43257.56</v>
      </c>
      <c r="E69" s="235">
        <v>136500</v>
      </c>
      <c r="F69" s="31" t="s">
        <v>206</v>
      </c>
      <c r="G69" s="35" t="s">
        <v>207</v>
      </c>
      <c r="H69" s="619">
        <v>257.24</v>
      </c>
      <c r="I69" s="619"/>
    </row>
    <row r="70" spans="2:9" ht="10.5" customHeight="1">
      <c r="B70" s="607" t="s">
        <v>866</v>
      </c>
      <c r="C70" s="53"/>
      <c r="D70" s="235"/>
      <c r="E70" s="235"/>
      <c r="F70" s="31"/>
      <c r="G70" s="35"/>
      <c r="H70" s="226"/>
      <c r="I70" s="226"/>
    </row>
    <row r="71" spans="2:9" ht="10.5" customHeight="1">
      <c r="B71" s="69" t="s">
        <v>208</v>
      </c>
      <c r="C71" s="53" t="s">
        <v>209</v>
      </c>
      <c r="D71" s="235"/>
      <c r="E71" s="235"/>
      <c r="F71" s="56" t="s">
        <v>70</v>
      </c>
      <c r="G71" s="35" t="s">
        <v>210</v>
      </c>
      <c r="H71" s="226"/>
      <c r="I71" s="226"/>
    </row>
    <row r="72" spans="2:9" ht="10.5" customHeight="1">
      <c r="B72" s="607" t="s">
        <v>871</v>
      </c>
      <c r="C72" s="53"/>
      <c r="D72" s="549"/>
      <c r="E72" s="549"/>
      <c r="F72" s="56"/>
      <c r="G72" s="35"/>
      <c r="H72" s="226"/>
      <c r="I72" s="226"/>
    </row>
    <row r="73" spans="2:9" ht="10.5" customHeight="1">
      <c r="B73" s="607" t="s">
        <v>866</v>
      </c>
      <c r="C73" s="53"/>
      <c r="D73" s="235"/>
      <c r="E73" s="235"/>
      <c r="F73" s="56"/>
      <c r="G73" s="35"/>
      <c r="H73" s="226"/>
      <c r="I73" s="226"/>
    </row>
    <row r="74" spans="2:9" ht="10.5" customHeight="1">
      <c r="B74" s="69" t="s">
        <v>211</v>
      </c>
      <c r="C74" s="53" t="s">
        <v>212</v>
      </c>
      <c r="D74" s="549">
        <f>D75+D76+D77+D78+D80+D79+D81+D82+D83</f>
        <v>537.23</v>
      </c>
      <c r="E74" s="549">
        <f>E75+E76+E77+E78+E80+E79+E81+E82+E83</f>
        <v>0</v>
      </c>
      <c r="F74" s="31" t="s">
        <v>213</v>
      </c>
      <c r="G74" s="35" t="s">
        <v>214</v>
      </c>
      <c r="H74" s="226"/>
      <c r="I74" s="226"/>
    </row>
    <row r="75" spans="2:9" ht="10.5" customHeight="1">
      <c r="B75" s="607" t="s">
        <v>864</v>
      </c>
      <c r="C75" s="53"/>
      <c r="D75" s="549"/>
      <c r="E75" s="549"/>
      <c r="F75" s="31"/>
      <c r="G75" s="35"/>
      <c r="H75" s="226"/>
      <c r="I75" s="226"/>
    </row>
    <row r="76" spans="2:9" ht="10.5" customHeight="1">
      <c r="B76" s="607" t="s">
        <v>865</v>
      </c>
      <c r="C76" s="53"/>
      <c r="D76" s="549"/>
      <c r="E76" s="549"/>
      <c r="F76" s="31"/>
      <c r="G76" s="35"/>
      <c r="H76" s="226"/>
      <c r="I76" s="226"/>
    </row>
    <row r="77" spans="2:9" ht="10.5" customHeight="1">
      <c r="B77" s="607" t="s">
        <v>866</v>
      </c>
      <c r="C77" s="53"/>
      <c r="D77" s="642"/>
      <c r="E77" s="642"/>
      <c r="F77" s="31"/>
      <c r="G77" s="35"/>
      <c r="H77" s="226"/>
      <c r="I77" s="226"/>
    </row>
    <row r="78" spans="2:9" ht="10.5" customHeight="1">
      <c r="B78" s="607" t="s">
        <v>867</v>
      </c>
      <c r="C78" s="53"/>
      <c r="D78" s="549"/>
      <c r="E78" s="549"/>
      <c r="F78" s="31"/>
      <c r="G78" s="35"/>
      <c r="H78" s="226"/>
      <c r="I78" s="226"/>
    </row>
    <row r="79" spans="2:9" ht="10.5" customHeight="1">
      <c r="B79" s="607" t="s">
        <v>870</v>
      </c>
      <c r="C79" s="53"/>
      <c r="D79" s="549"/>
      <c r="E79" s="549"/>
      <c r="F79" s="31"/>
      <c r="G79" s="35"/>
      <c r="H79" s="226"/>
      <c r="I79" s="226"/>
    </row>
    <row r="80" spans="2:9" ht="10.5" customHeight="1">
      <c r="B80" s="607" t="s">
        <v>866</v>
      </c>
      <c r="C80" s="53"/>
      <c r="D80" s="549"/>
      <c r="E80" s="549"/>
      <c r="F80" s="31"/>
      <c r="G80" s="35"/>
      <c r="H80" s="226"/>
      <c r="I80" s="226"/>
    </row>
    <row r="81" spans="2:9" ht="10.5" customHeight="1">
      <c r="B81" s="607" t="s">
        <v>872</v>
      </c>
      <c r="C81" s="53"/>
      <c r="D81" s="549"/>
      <c r="E81" s="549"/>
      <c r="F81" s="31"/>
      <c r="G81" s="35"/>
      <c r="H81" s="226"/>
      <c r="I81" s="226"/>
    </row>
    <row r="82" spans="2:9" ht="10.5" customHeight="1">
      <c r="B82" s="607" t="s">
        <v>873</v>
      </c>
      <c r="C82" s="53"/>
      <c r="D82" s="549">
        <v>537.23</v>
      </c>
      <c r="E82" s="549"/>
      <c r="F82" s="31"/>
      <c r="G82" s="35"/>
      <c r="H82" s="226"/>
      <c r="I82" s="226"/>
    </row>
    <row r="83" spans="2:9" ht="10.5" customHeight="1">
      <c r="B83" s="607" t="s">
        <v>866</v>
      </c>
      <c r="C83" s="53"/>
      <c r="D83" s="549"/>
      <c r="E83" s="549"/>
      <c r="F83" s="31"/>
      <c r="G83" s="35"/>
      <c r="H83" s="226"/>
      <c r="I83" s="226"/>
    </row>
    <row r="84" spans="2:9" ht="10.5" customHeight="1">
      <c r="B84" s="69" t="s">
        <v>215</v>
      </c>
      <c r="C84" s="53" t="s">
        <v>216</v>
      </c>
      <c r="D84" s="235"/>
      <c r="E84" s="235"/>
      <c r="F84" s="57" t="s">
        <v>40</v>
      </c>
      <c r="G84" s="32" t="s">
        <v>217</v>
      </c>
      <c r="H84" s="227">
        <f>H59+H60+H61+H71+H74</f>
        <v>6721.01</v>
      </c>
      <c r="I84" s="227">
        <f>I59+I60+I61+I71+I74</f>
        <v>82396.96</v>
      </c>
    </row>
    <row r="85" spans="2:9" ht="10.5" customHeight="1">
      <c r="B85" s="69" t="s">
        <v>218</v>
      </c>
      <c r="C85" s="53" t="s">
        <v>219</v>
      </c>
      <c r="D85" s="235">
        <v>8</v>
      </c>
      <c r="E85" s="235">
        <v>8</v>
      </c>
      <c r="F85" s="54"/>
      <c r="G85" s="35"/>
      <c r="H85" s="228"/>
      <c r="I85" s="228"/>
    </row>
    <row r="86" spans="2:9" ht="10.5" customHeight="1">
      <c r="B86" s="69" t="s">
        <v>220</v>
      </c>
      <c r="C86" s="53" t="s">
        <v>221</v>
      </c>
      <c r="D86" s="235"/>
      <c r="E86" s="235"/>
      <c r="F86" s="61"/>
      <c r="G86" s="35"/>
      <c r="H86" s="228"/>
      <c r="I86" s="228"/>
    </row>
    <row r="87" spans="2:9" ht="10.5" customHeight="1">
      <c r="B87" s="69" t="s">
        <v>222</v>
      </c>
      <c r="C87" s="53" t="s">
        <v>223</v>
      </c>
      <c r="D87" s="235"/>
      <c r="E87" s="235"/>
      <c r="F87" s="31" t="s">
        <v>224</v>
      </c>
      <c r="G87" s="32" t="s">
        <v>225</v>
      </c>
      <c r="H87" s="226"/>
      <c r="I87" s="226"/>
    </row>
    <row r="88" spans="2:9" ht="10.5" customHeight="1">
      <c r="B88" s="69" t="s">
        <v>68</v>
      </c>
      <c r="C88" s="55" t="s">
        <v>226</v>
      </c>
      <c r="D88" s="623">
        <f>SUM(D67:D74,D84:D87)</f>
        <v>43802.79</v>
      </c>
      <c r="E88" s="623">
        <f>SUM(E67:E74,E84:E87)</f>
        <v>136508</v>
      </c>
      <c r="F88" s="56" t="s">
        <v>153</v>
      </c>
      <c r="G88" s="32" t="s">
        <v>227</v>
      </c>
      <c r="H88" s="226"/>
      <c r="I88" s="226"/>
    </row>
    <row r="89" spans="2:9" ht="10.5" customHeight="1">
      <c r="B89" s="69"/>
      <c r="C89" s="53"/>
      <c r="D89" s="234"/>
      <c r="E89" s="234"/>
      <c r="F89" s="31" t="s">
        <v>228</v>
      </c>
      <c r="G89" s="32" t="s">
        <v>229</v>
      </c>
      <c r="H89" s="226"/>
      <c r="I89" s="226"/>
    </row>
    <row r="90" spans="2:9" ht="10.5" customHeight="1">
      <c r="B90" s="69" t="s">
        <v>230</v>
      </c>
      <c r="C90" s="53"/>
      <c r="D90" s="234"/>
      <c r="E90" s="234"/>
      <c r="F90" s="31"/>
      <c r="G90" s="62"/>
      <c r="H90" s="225"/>
      <c r="I90" s="225"/>
    </row>
    <row r="91" spans="2:9" ht="10.5" customHeight="1">
      <c r="B91" s="69" t="s">
        <v>231</v>
      </c>
      <c r="C91" s="53" t="s">
        <v>232</v>
      </c>
      <c r="D91" s="234">
        <f>SUM(D92:D94)</f>
        <v>0</v>
      </c>
      <c r="E91" s="234">
        <f>SUM(E92:E94)</f>
        <v>0</v>
      </c>
      <c r="F91" s="31"/>
      <c r="G91" s="34"/>
      <c r="H91" s="225"/>
      <c r="I91" s="225"/>
    </row>
    <row r="92" spans="2:9" ht="10.5" customHeight="1">
      <c r="B92" s="69" t="s">
        <v>233</v>
      </c>
      <c r="C92" s="53" t="s">
        <v>234</v>
      </c>
      <c r="D92" s="235"/>
      <c r="E92" s="235"/>
      <c r="F92" s="56" t="s">
        <v>235</v>
      </c>
      <c r="G92" s="33" t="s">
        <v>236</v>
      </c>
      <c r="H92" s="229">
        <f>H84+H87+H88+H89</f>
        <v>6721.01</v>
      </c>
      <c r="I92" s="229">
        <f>I84+I87+I88+I89</f>
        <v>82396.96</v>
      </c>
    </row>
    <row r="93" spans="2:9" ht="10.5" customHeight="1">
      <c r="B93" s="69" t="s">
        <v>237</v>
      </c>
      <c r="C93" s="53" t="s">
        <v>238</v>
      </c>
      <c r="D93" s="235"/>
      <c r="E93" s="235"/>
      <c r="F93" s="31"/>
      <c r="G93" s="61"/>
      <c r="H93" s="230"/>
      <c r="I93" s="230"/>
    </row>
    <row r="94" spans="2:9" ht="10.5" customHeight="1">
      <c r="B94" s="69" t="s">
        <v>239</v>
      </c>
      <c r="C94" s="53" t="s">
        <v>240</v>
      </c>
      <c r="D94" s="235"/>
      <c r="E94" s="235"/>
      <c r="F94" s="61"/>
      <c r="G94" s="63"/>
      <c r="H94" s="230"/>
      <c r="I94" s="230"/>
    </row>
    <row r="95" spans="2:9" ht="10.5" customHeight="1">
      <c r="B95" s="69" t="s">
        <v>241</v>
      </c>
      <c r="C95" s="53" t="s">
        <v>242</v>
      </c>
      <c r="D95" s="235"/>
      <c r="E95" s="235"/>
      <c r="F95" s="59"/>
      <c r="G95" s="63"/>
      <c r="H95" s="230"/>
      <c r="I95" s="230"/>
    </row>
    <row r="96" spans="2:9" ht="10.5" customHeight="1">
      <c r="B96" s="69" t="s">
        <v>125</v>
      </c>
      <c r="C96" s="53" t="s">
        <v>243</v>
      </c>
      <c r="D96" s="235"/>
      <c r="E96" s="235"/>
      <c r="F96" s="61"/>
      <c r="G96" s="63"/>
      <c r="H96" s="230"/>
      <c r="I96" s="230"/>
    </row>
    <row r="97" spans="2:9" ht="10.5" customHeight="1">
      <c r="B97" s="69" t="s">
        <v>244</v>
      </c>
      <c r="C97" s="55" t="s">
        <v>245</v>
      </c>
      <c r="D97" s="623">
        <f>D96+D95+D91</f>
        <v>0</v>
      </c>
      <c r="E97" s="623">
        <f>E96+E95+E91</f>
        <v>0</v>
      </c>
      <c r="F97" s="59"/>
      <c r="G97" s="63"/>
      <c r="H97" s="230"/>
      <c r="I97" s="230"/>
    </row>
    <row r="98" spans="2:9" ht="10.5" customHeight="1">
      <c r="B98" s="69"/>
      <c r="C98" s="55"/>
      <c r="D98" s="234"/>
      <c r="E98" s="234"/>
      <c r="F98" s="61"/>
      <c r="G98" s="63"/>
      <c r="H98" s="230"/>
      <c r="I98" s="230"/>
    </row>
    <row r="99" spans="2:9" ht="10.5" customHeight="1">
      <c r="B99" s="69" t="s">
        <v>246</v>
      </c>
      <c r="C99" s="53"/>
      <c r="D99" s="234"/>
      <c r="E99" s="234"/>
      <c r="F99" s="59"/>
      <c r="G99" s="63"/>
      <c r="H99" s="230"/>
      <c r="I99" s="230"/>
    </row>
    <row r="100" spans="2:9" ht="10.5" customHeight="1">
      <c r="B100" s="69" t="s">
        <v>247</v>
      </c>
      <c r="C100" s="53" t="s">
        <v>248</v>
      </c>
      <c r="D100" s="235">
        <v>1127.04</v>
      </c>
      <c r="E100" s="235"/>
      <c r="F100" s="61"/>
      <c r="G100" s="63"/>
      <c r="H100" s="230"/>
      <c r="I100" s="230"/>
    </row>
    <row r="101" spans="2:9" ht="10.5" customHeight="1">
      <c r="B101" s="69" t="s">
        <v>249</v>
      </c>
      <c r="C101" s="53" t="s">
        <v>250</v>
      </c>
      <c r="D101" s="235">
        <v>11938.39</v>
      </c>
      <c r="E101" s="235">
        <v>27.04</v>
      </c>
      <c r="F101" s="59"/>
      <c r="G101" s="63"/>
      <c r="H101" s="230"/>
      <c r="I101" s="230"/>
    </row>
    <row r="102" spans="2:9" ht="10.5" customHeight="1">
      <c r="B102" s="69" t="s">
        <v>251</v>
      </c>
      <c r="C102" s="53" t="s">
        <v>252</v>
      </c>
      <c r="D102" s="235"/>
      <c r="E102" s="235"/>
      <c r="F102" s="59"/>
      <c r="G102" s="63"/>
      <c r="H102" s="230"/>
      <c r="I102" s="230"/>
    </row>
    <row r="103" spans="2:9" ht="10.5" customHeight="1">
      <c r="B103" s="69" t="s">
        <v>253</v>
      </c>
      <c r="C103" s="53" t="s">
        <v>254</v>
      </c>
      <c r="D103" s="235"/>
      <c r="E103" s="235"/>
      <c r="F103" s="59"/>
      <c r="G103" s="63"/>
      <c r="H103" s="230"/>
      <c r="I103" s="230"/>
    </row>
    <row r="104" spans="2:9" ht="10.5" customHeight="1">
      <c r="B104" s="69" t="s">
        <v>255</v>
      </c>
      <c r="C104" s="55" t="s">
        <v>256</v>
      </c>
      <c r="D104" s="623">
        <f>SUM(D100:D103)</f>
        <v>13065.43</v>
      </c>
      <c r="E104" s="623">
        <f>SUM(E100:E103)</f>
        <v>27.04</v>
      </c>
      <c r="F104" s="59"/>
      <c r="G104" s="63"/>
      <c r="H104" s="230"/>
      <c r="I104" s="230"/>
    </row>
    <row r="105" spans="2:9" ht="10.5" customHeight="1">
      <c r="B105" s="69" t="s">
        <v>257</v>
      </c>
      <c r="C105" s="55" t="s">
        <v>258</v>
      </c>
      <c r="D105" s="235"/>
      <c r="E105" s="235"/>
      <c r="F105" s="59"/>
      <c r="G105" s="63"/>
      <c r="H105" s="230"/>
      <c r="I105" s="230"/>
    </row>
    <row r="106" spans="2:9" ht="10.5" customHeight="1" thickBot="1">
      <c r="B106" s="75" t="s">
        <v>259</v>
      </c>
      <c r="C106" s="76" t="s">
        <v>260</v>
      </c>
      <c r="D106" s="625">
        <f>D64+D88+D97+D104+D105</f>
        <v>56868.22</v>
      </c>
      <c r="E106" s="625">
        <f>E64+E88+E97+E104+E105</f>
        <v>136535.04</v>
      </c>
      <c r="F106" s="77"/>
      <c r="G106" s="78"/>
      <c r="H106" s="616"/>
      <c r="I106" s="616"/>
    </row>
    <row r="107" spans="2:9" ht="21.75" customHeight="1" thickBot="1">
      <c r="B107" s="46" t="s">
        <v>261</v>
      </c>
      <c r="C107" s="47" t="s">
        <v>262</v>
      </c>
      <c r="D107" s="236">
        <f>D106+D55</f>
        <v>56868.22</v>
      </c>
      <c r="E107" s="236">
        <f>E106+E55</f>
        <v>136535.04</v>
      </c>
      <c r="F107" s="48" t="s">
        <v>263</v>
      </c>
      <c r="G107" s="49" t="s">
        <v>264</v>
      </c>
      <c r="H107" s="231">
        <f>H36+H39+H55+H92</f>
        <v>56868.219999999965</v>
      </c>
      <c r="I107" s="231">
        <f>I36+I39+I55+I92</f>
        <v>136535.03999999998</v>
      </c>
    </row>
    <row r="108" spans="2:9" ht="10.5" customHeight="1">
      <c r="B108" s="20"/>
      <c r="C108" s="21"/>
      <c r="D108" s="614"/>
      <c r="E108" s="614"/>
      <c r="F108" s="22"/>
      <c r="G108" s="23"/>
      <c r="H108" s="232"/>
      <c r="I108" s="232"/>
    </row>
    <row r="109" spans="2:9" ht="10.5" customHeight="1">
      <c r="B109" s="24"/>
      <c r="C109" s="25"/>
      <c r="D109" s="237">
        <f>D107-H107</f>
        <v>0</v>
      </c>
      <c r="E109" s="237">
        <f>E107-I107</f>
        <v>0</v>
      </c>
      <c r="F109" s="26"/>
      <c r="G109" s="12"/>
      <c r="H109" s="223"/>
      <c r="I109" s="223"/>
    </row>
    <row r="110" spans="2:9" ht="10.5" customHeight="1">
      <c r="B110" s="24"/>
      <c r="C110" s="25"/>
      <c r="D110" s="237"/>
      <c r="E110" s="237"/>
      <c r="F110" s="26"/>
      <c r="G110" s="12"/>
      <c r="H110" s="223"/>
      <c r="I110" s="223"/>
    </row>
    <row r="111" spans="2:9" ht="10.5" customHeight="1">
      <c r="B111" s="24"/>
      <c r="C111" s="25"/>
      <c r="D111" s="237"/>
      <c r="E111" s="237"/>
      <c r="F111" s="26"/>
      <c r="G111" s="12"/>
      <c r="H111" s="223"/>
      <c r="I111" s="223"/>
    </row>
    <row r="112" spans="2:9" ht="10.5" customHeight="1">
      <c r="B112" s="27" t="s">
        <v>884</v>
      </c>
      <c r="C112" s="13"/>
      <c r="D112" s="36"/>
      <c r="E112" s="36" t="s">
        <v>881</v>
      </c>
      <c r="F112" s="27"/>
      <c r="G112" s="12"/>
      <c r="H112" s="239"/>
      <c r="I112" s="239"/>
    </row>
    <row r="113" spans="4:9" ht="10.5" customHeight="1">
      <c r="D113" s="14"/>
      <c r="E113" s="14"/>
      <c r="H113" s="44"/>
      <c r="I113" s="44"/>
    </row>
    <row r="114" spans="4:5" ht="10.5">
      <c r="D114" s="36"/>
      <c r="E114" s="36" t="s">
        <v>889</v>
      </c>
    </row>
  </sheetData>
  <sheetProtection/>
  <mergeCells count="1">
    <mergeCell ref="B4:D4"/>
  </mergeCells>
  <dataValidations count="4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:I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0:E30 D69:E69 D92:E96 H39:I39 D40:E44 H19:I20 D47:E50 D58:E63 H51:I54 H22:I24 D105:E105 H31:I31 H87:I89 H59:I60 D53:E54 D100:E103 H11:I13 D35:E38 D20:E21 D84:E87 D78:E79 H62:I83 D74:E76 D71:E71 D67:E67 D23:E26 H28:I28 D11:E18 H43:I48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H29:I29 D31:E31 H14:I16">
      <formula1>-99999999999</formula1>
      <formula2>0</formula2>
    </dataValidation>
    <dataValidation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:E73 D77:E77 D80:E83 D68:E68 D70:E70"/>
  </dataValidations>
  <printOptions/>
  <pageMargins left="0.26" right="0.7" top="0.21" bottom="0.75" header="0.3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hgh</dc:creator>
  <cp:keywords/>
  <dc:description/>
  <cp:lastModifiedBy>MS Consult</cp:lastModifiedBy>
  <cp:lastPrinted>2019-04-19T11:45:40Z</cp:lastPrinted>
  <dcterms:created xsi:type="dcterms:W3CDTF">2014-03-24T07:58:02Z</dcterms:created>
  <dcterms:modified xsi:type="dcterms:W3CDTF">2024-01-27T16:06:33Z</dcterms:modified>
  <cp:category/>
  <cp:version/>
  <cp:contentType/>
  <cp:contentStatus/>
</cp:coreProperties>
</file>