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814" firstSheet="0" activeTab="0" autoFilterDateGrouping="1"/>
  </bookViews>
  <sheets>
    <sheet xmlns:r="http://schemas.openxmlformats.org/officeDocument/2006/relationships" name="Начална" sheetId="1" state="visible" r:id="rId1"/>
    <sheet xmlns:r="http://schemas.openxmlformats.org/officeDocument/2006/relationships" name="1-Баланс" sheetId="2" state="visible" r:id="rId2"/>
    <sheet xmlns:r="http://schemas.openxmlformats.org/officeDocument/2006/relationships" name="2-Отчет за доходите" sheetId="3" state="visible" r:id="rId3"/>
    <sheet xmlns:r="http://schemas.openxmlformats.org/officeDocument/2006/relationships" name="3-Отчет за паричния поток" sheetId="4" state="visible" r:id="rId4"/>
    <sheet xmlns:r="http://schemas.openxmlformats.org/officeDocument/2006/relationships" name="4-Отчет за собствения капитал" sheetId="5" state="visible" r:id="rId5"/>
    <sheet xmlns:r="http://schemas.openxmlformats.org/officeDocument/2006/relationships" name="Справка 5" sheetId="6" state="visible" r:id="rId6"/>
    <sheet xmlns:r="http://schemas.openxmlformats.org/officeDocument/2006/relationships" name="Справка 6" sheetId="7" state="visible" r:id="rId7"/>
    <sheet xmlns:r="http://schemas.openxmlformats.org/officeDocument/2006/relationships" name="Справка 7" sheetId="8" state="visible" r:id="rId8"/>
    <sheet xmlns:r="http://schemas.openxmlformats.org/officeDocument/2006/relationships" name="Справка 8" sheetId="9" state="visible" r:id="rId9"/>
    <sheet xmlns:r="http://schemas.openxmlformats.org/officeDocument/2006/relationships" name="Контроли" sheetId="10" state="hidden" r:id="rId10"/>
    <sheet xmlns:r="http://schemas.openxmlformats.org/officeDocument/2006/relationships" name="Показатели" sheetId="11" state="hidden" r:id="rId11"/>
    <sheet xmlns:r="http://schemas.openxmlformats.org/officeDocument/2006/relationships" name="Danni" sheetId="12" state="hidden" r:id="rId12"/>
    <sheet xmlns:r="http://schemas.openxmlformats.org/officeDocument/2006/relationships" name="Nomenklaturi" sheetId="13" state="hidden" r:id="rId13"/>
  </sheets>
  <definedNames>
    <definedName name="authorName" hidden="0" function="0" vbProcedure="0">Начална!$AA$3</definedName>
    <definedName name="authorPosition" hidden="0" function="0" vbProcedure="0">Начална!$B$27</definedName>
    <definedName name="endDate" hidden="0" function="0" vbProcedure="0">Начална!$AA$1</definedName>
    <definedName name="pdeBulstat" hidden="0" function="0" vbProcedure="0">Начална!$B$16</definedName>
    <definedName name="pdeEmail" hidden="0" function="0" vbProcedure="0">Начална!$B$23</definedName>
    <definedName name="pdeFax" hidden="0" function="0" vbProcedure="0">Начална!$B$22</definedName>
    <definedName name="pdeLegalPower" hidden="0" function="0" vbProcedure="0">Начална!$B$18</definedName>
    <definedName name="pdeManager" hidden="0" function="0" vbProcedure="0">Начална!$B$17</definedName>
    <definedName name="pdeMediaWeb" hidden="0" function="0" vbProcedure="0">Начална!$B$25</definedName>
    <definedName name="pdeName" hidden="0" function="0" vbProcedure="0">Начална!$B$14</definedName>
    <definedName name="pdeOfficialAddress" hidden="0" function="0" vbProcedure="0">Начална!$B$19</definedName>
    <definedName name="pdePhone" hidden="0" function="0" vbProcedure="0">Начална!$B$21</definedName>
    <definedName name="pdePostAddress" hidden="0" function="0" vbProcedure="0">Начална!$B$20</definedName>
    <definedName name="pdeReportingDate" hidden="0" function="0" vbProcedure="0">Начална!$AA$2</definedName>
    <definedName name="pdeType" hidden="0" function="0" vbProcedure="0">Начална!$B$15</definedName>
    <definedName name="pdeWeb" hidden="0" function="0" vbProcedure="0">Начална!$B$24</definedName>
    <definedName name="reportConsolidation" hidden="0" function="0" vbProcedure="0">Начална!$A$3</definedName>
    <definedName name="startDate" hidden="0" function="0" vbProcedure="0">Начална!$B$9</definedName>
    <definedName name="_authorName" hidden="0" function="0" vbProcedure="0">Начална!$B$26</definedName>
    <definedName name="_consolidation" hidden="0" function="0" vbProcedure="0">Nomenklaturi!$A$1:$A$2</definedName>
    <definedName name="_endDate" hidden="0" function="0" vbProcedure="0">Начална!$B$10</definedName>
    <definedName name="_pdeReportingDate" hidden="0" function="0" vbProcedure="0">Начална!$B$11</definedName>
    <definedName name="_pdeTypeList" hidden="0" function="0" vbProcedure="0">Nomenklaturi!$A$5:$A$9</definedName>
    <definedName name="_secType" hidden="0" function="0" vbProcedure="0">Nomenklaturi!$A$11:$A$13</definedName>
    <definedName name="_xlnm.Print_Area" localSheetId="0">'Начална'!$A$1:$B$30</definedName>
    <definedName name="_xlnm.Print_Titles" localSheetId="1">'1-Баланс'!$9:$9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Titles" localSheetId="5">'Справка 5'!$8:$9</definedName>
    <definedName name="_xlnm.Print_Area" localSheetId="5">'Справка 5'!$A$1:$F$162</definedName>
    <definedName name="_xlnm.Print_Area" localSheetId="6">'Справка 6'!$A$1:$R$57</definedName>
    <definedName name="_xlnm.Print_Area" localSheetId="9">'Контроли'!$A$1:$G$15</definedName>
    <definedName name="_xlnm.Print_Area" localSheetId="10">'Показатели'!$A$1:$D$24</definedName>
  </definedNames>
  <calcPr calcId="124519" calcMode="auto" fullCalcOnLoad="1" refMode="A1" iterate="0" iterateCount="100" iterateDelta="0.0001" forceFullCalc="1"/>
</workbook>
</file>

<file path=xl/styles.xml><?xml version="1.0" encoding="utf-8"?>
<styleSheet xmlns="http://schemas.openxmlformats.org/spreadsheetml/2006/main">
  <numFmts count="8">
    <numFmt numFmtId="164" formatCode="dd\.mm\.yyyy"/>
    <numFmt numFmtId="165" formatCode="m/d/yyyy"/>
    <numFmt numFmtId="166" formatCode="#,##0;[RED]\(#,##0\);\-"/>
    <numFmt numFmtId="167" formatCode="dd/m/yyyy&quot; г.&quot;;@"/>
    <numFmt numFmtId="168" formatCode="_-* #,##0.00&quot; лв&quot;_-;\-* #,##0.00&quot; лв&quot;_-;_-* \-??&quot; лв&quot;_-;_-@_-"/>
    <numFmt numFmtId="169" formatCode="0.00\x"/>
    <numFmt numFmtId="170" formatCode="dd/mm/yy;@"/>
    <numFmt numFmtId="171" formatCode="DD.MM.YYYY"/>
  </numFmts>
  <fonts count="34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TmsCyr"/>
      <charset val="204"/>
      <family val="0"/>
      <sz val="10"/>
    </font>
    <font>
      <name val="Arial"/>
      <charset val="204"/>
      <family val="2"/>
      <sz val="8"/>
    </font>
    <font>
      <name val="Arial"/>
      <charset val="204"/>
      <family val="2"/>
      <sz val="10"/>
    </font>
    <font>
      <name val="Timok"/>
      <charset val="204"/>
      <family val="0"/>
      <sz val="10"/>
    </font>
    <font>
      <name val="Times New Roman"/>
      <charset val="204"/>
      <family val="1"/>
      <color theme="1"/>
      <sz val="12"/>
    </font>
    <font>
      <name val="Times New Roman"/>
      <charset val="204"/>
      <family val="1"/>
      <b val="1"/>
      <sz val="12"/>
    </font>
    <font>
      <name val="Times New Roman"/>
      <charset val="204"/>
      <family val="1"/>
      <color theme="0" tint="-0.15"/>
      <sz val="12"/>
    </font>
    <font>
      <name val="Times New Roman"/>
      <charset val="204"/>
      <family val="1"/>
      <b val="1"/>
      <color rgb="FFFF0000"/>
      <sz val="12"/>
    </font>
    <font>
      <name val="Times New Roman"/>
      <charset val="204"/>
      <family val="1"/>
      <sz val="12"/>
    </font>
    <font>
      <name val="Calibri"/>
      <charset val="1"/>
      <family val="2"/>
      <color theme="10"/>
      <sz val="11"/>
      <u val="single"/>
    </font>
    <font>
      <name val="Times New Roman"/>
      <charset val="204"/>
      <family val="1"/>
      <i val="1"/>
      <sz val="12"/>
    </font>
    <font>
      <name val="Times New Roman"/>
      <charset val="204"/>
      <family val="1"/>
      <b val="1"/>
      <color rgb="FF000000"/>
      <sz val="12"/>
    </font>
    <font>
      <name val="Times New Roman"/>
      <charset val="204"/>
      <family val="1"/>
      <color rgb="FF000000"/>
      <sz val="12"/>
    </font>
    <font>
      <name val="Times New Roman"/>
      <charset val="204"/>
      <family val="1"/>
      <b val="1"/>
      <i val="1"/>
      <color rgb="FF000000"/>
      <sz val="12"/>
    </font>
    <font>
      <name val="Times New Roman"/>
      <charset val="204"/>
      <family val="1"/>
      <b val="1"/>
      <i val="1"/>
      <sz val="12"/>
    </font>
    <font>
      <name val="Times New Roman"/>
      <charset val="204"/>
      <family val="1"/>
      <color rgb="FFFF0000"/>
      <sz val="12"/>
    </font>
    <font>
      <name val="Arial"/>
      <family val="2"/>
      <sz val="10"/>
    </font>
    <font>
      <name val="Times New Roman"/>
      <charset val="204"/>
      <family val="1"/>
      <b val="1"/>
      <sz val="12"/>
      <u val="single"/>
    </font>
    <font>
      <name val="Times New Roman"/>
      <charset val="204"/>
      <family val="1"/>
      <i val="1"/>
      <sz val="10"/>
    </font>
    <font>
      <name val="Times New Roman"/>
      <charset val="204"/>
      <family val="1"/>
      <b val="1"/>
      <color rgb="FF000080"/>
      <sz val="12"/>
    </font>
    <font>
      <name val="Times New Roman"/>
      <charset val="204"/>
      <family val="1"/>
      <b val="1"/>
      <color rgb="FF003366"/>
      <sz val="12"/>
    </font>
    <font>
      <name val="Times New Roman"/>
      <charset val="204"/>
      <family val="1"/>
      <sz val="16"/>
      <u val="single"/>
    </font>
    <font>
      <name val="Times New Roman"/>
      <charset val="204"/>
      <family val="1"/>
      <color rgb="FF000080"/>
      <sz val="12"/>
    </font>
    <font>
      <name val="Times New Roman"/>
      <charset val="204"/>
      <family val="1"/>
      <color rgb="FF0066FF"/>
      <sz val="12"/>
    </font>
    <font>
      <name val="Times New Roman"/>
      <charset val="204"/>
      <family val="1"/>
      <b val="1"/>
      <color theme="1"/>
      <sz val="12"/>
    </font>
    <font>
      <name val="Times New Roman"/>
      <charset val="204"/>
      <family val="1"/>
      <b val="1"/>
      <color theme="0"/>
      <sz val="12"/>
    </font>
    <font>
      <name val="Times New Roman"/>
      <charset val="204"/>
      <family val="1"/>
      <b val="1"/>
      <i val="1"/>
      <color rgb="FF374691"/>
      <sz val="12"/>
    </font>
    <font>
      <name val="Times New Roman"/>
      <charset val="204"/>
      <family val="1"/>
      <b val="1"/>
      <color rgb="FF374691"/>
      <sz val="12"/>
    </font>
    <font>
      <name val="Times New Roman"/>
      <charset val="204"/>
      <family val="1"/>
      <color rgb="FF374691"/>
      <sz val="12"/>
    </font>
    <font>
      <name val="Times New Roman"/>
      <charset val="204"/>
      <family val="1"/>
      <color rgb="FFFFFFFF"/>
      <sz val="12"/>
    </font>
  </fonts>
  <fills count="12">
    <fill>
      <patternFill/>
    </fill>
    <fill>
      <patternFill patternType="gray125"/>
    </fill>
    <fill>
      <patternFill patternType="solid">
        <fgColor theme="0" tint="-0.15"/>
        <bgColor rgb="FFD7E4BD"/>
      </patternFill>
    </fill>
    <fill>
      <patternFill patternType="solid">
        <fgColor rgb="FFCCFFCC"/>
        <bgColor rgb="FFEBF1DE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BF1DE"/>
      </patternFill>
    </fill>
    <fill>
      <patternFill patternType="solid">
        <fgColor theme="6" tint="0.7999000000000001"/>
        <bgColor rgb="FFD7E4BD"/>
      </patternFill>
    </fill>
    <fill>
      <patternFill patternType="solid">
        <fgColor theme="6" tint="0.5999"/>
        <bgColor rgb="FFD9D9D9"/>
      </patternFill>
    </fill>
    <fill>
      <patternFill patternType="solid">
        <fgColor theme="6" tint="0.3999"/>
        <bgColor rgb="FFD7E4BD"/>
      </patternFill>
    </fill>
    <fill>
      <patternFill patternType="solid">
        <fgColor theme="6"/>
        <bgColor rgb="FFC3D69B"/>
      </patternFill>
    </fill>
    <fill>
      <patternFill patternType="solid">
        <fgColor rgb="FF5E6FC2"/>
        <bgColor rgb="FF5E6FC7"/>
      </patternFill>
    </fill>
    <fill>
      <patternFill patternType="solid">
        <fgColor rgb="FFE6DCFF"/>
        <bgColor rgb="FFD9D9D9"/>
      </patternFill>
    </fill>
  </fills>
  <borders count="51">
    <border>
      <left/>
      <right/>
      <top/>
      <bottom/>
      <diagonal/>
    </border>
    <border>
      <left style="thin"/>
      <right style="thin"/>
      <top style="thin"/>
      <bottom/>
      <diagonal/>
    </border>
    <border>
      <left style="thin"/>
      <right style="thin"/>
      <top/>
      <bottom/>
      <diagonal/>
    </border>
    <border>
      <left style="thin"/>
      <right style="thin"/>
      <top/>
      <bottom style="thin"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  <border>
      <left style="medium"/>
      <right style="thin"/>
      <top style="medium"/>
      <bottom style="thin"/>
      <diagonal/>
    </border>
    <border>
      <left style="thin"/>
      <right style="thin"/>
      <top style="medium"/>
      <bottom style="thin"/>
      <diagonal/>
    </border>
    <border>
      <left style="thin"/>
      <right style="medium"/>
      <top style="medium"/>
      <bottom style="thin"/>
      <diagonal/>
    </border>
    <border>
      <left style="medium"/>
      <right style="thin"/>
      <top style="thin"/>
      <bottom/>
      <diagonal/>
    </border>
    <border>
      <left style="thin"/>
      <right style="medium"/>
      <top style="thin"/>
      <bottom/>
      <diagonal/>
    </border>
    <border>
      <left style="medium"/>
      <right style="thin"/>
      <top style="thin"/>
      <bottom style="thin"/>
      <diagonal/>
    </border>
    <border>
      <left style="thin"/>
      <right style="medium"/>
      <top style="thin"/>
      <bottom style="thin"/>
      <diagonal/>
    </border>
    <border>
      <left style="medium"/>
      <right style="thin"/>
      <top style="medium"/>
      <bottom style="medium"/>
      <diagonal/>
    </border>
    <border>
      <left style="thin"/>
      <right style="thin"/>
      <top style="medium"/>
      <bottom style="medium"/>
      <diagonal/>
    </border>
    <border>
      <left style="thin"/>
      <right style="medium"/>
      <top style="medium"/>
      <bottom style="medium"/>
      <diagonal/>
    </border>
    <border>
      <left style="medium"/>
      <right style="thin"/>
      <top style="thin"/>
      <bottom style="medium"/>
      <diagonal/>
    </border>
    <border>
      <left style="thin"/>
      <right style="thin"/>
      <top style="thin"/>
      <bottom style="medium"/>
      <diagonal/>
    </border>
    <border>
      <left style="thin"/>
      <right style="medium"/>
      <top style="thin"/>
      <bottom style="medium"/>
      <diagonal/>
    </border>
    <border>
      <left style="medium"/>
      <right style="thin"/>
      <top/>
      <bottom style="thin"/>
      <diagonal/>
    </border>
    <border>
      <left style="thin"/>
      <right style="medium"/>
      <top/>
      <bottom style="thin"/>
      <diagonal/>
    </border>
    <border>
      <left style="medium"/>
      <right style="thin"/>
      <top/>
      <bottom/>
      <diagonal/>
    </border>
    <border>
      <left style="thin"/>
      <right style="medium"/>
      <top/>
      <bottom/>
      <diagonal/>
    </border>
    <border>
      <left style="thin"/>
      <right style="medium"/>
      <top style="medium"/>
      <bottom/>
      <diagonal/>
    </border>
    <border>
      <left style="thin"/>
      <right/>
      <top style="thin"/>
      <bottom style="thin"/>
      <diagonal/>
    </border>
    <border>
      <left/>
      <right/>
      <top style="thin"/>
      <bottom style="thin"/>
      <diagonal/>
    </border>
    <border>
      <left/>
      <right style="medium"/>
      <top style="thin"/>
      <bottom style="thin"/>
      <diagonal/>
    </border>
    <border>
      <left style="medium"/>
      <right style="thin"/>
      <top style="medium"/>
      <bottom/>
      <diagonal/>
    </border>
    <border>
      <left style="thin"/>
      <right style="thin"/>
      <top style="medium"/>
      <bottom/>
      <diagonal/>
    </border>
    <border>
      <left style="medium"/>
      <right style="thin"/>
      <top/>
      <bottom style="medium"/>
      <diagonal/>
    </border>
    <border>
      <left style="thin"/>
      <right style="thin"/>
      <top/>
      <bottom style="medium"/>
      <diagonal/>
    </border>
    <border>
      <left style="thin"/>
      <right style="medium"/>
      <top/>
      <bottom style="medium"/>
      <diagonal/>
    </border>
    <border>
      <left style="thin">
        <color theme="1" tint="0.4999"/>
      </left>
      <right style="thin">
        <color theme="1" tint="0.4999"/>
      </right>
      <top style="thin">
        <color theme="1" tint="0.4999"/>
      </top>
      <bottom style="thin">
        <color theme="1" tint="0.4999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/>
      <bottom/>
      <diagonal/>
    </border>
    <border>
      <left/>
      <right style="thin"/>
      <top/>
      <bottom/>
      <diagonal/>
    </border>
    <border>
      <left/>
      <right style="thin"/>
      <top/>
      <bottom style="thin"/>
      <diagonal/>
    </border>
    <border>
      <left style="medium"/>
      <right/>
      <top/>
      <bottom/>
      <diagonal/>
    </border>
    <border>
      <left style="thin"/>
      <right/>
      <top/>
      <bottom/>
      <diagonal/>
    </border>
    <border>
      <left/>
      <right/>
      <top style="medium"/>
      <bottom/>
      <diagonal/>
    </border>
    <border>
      <left/>
      <right style="thin"/>
      <top style="medium"/>
      <bottom/>
      <diagonal/>
    </border>
    <border>
      <left/>
      <right/>
      <top style="medium"/>
      <bottom style="thin"/>
      <diagonal/>
    </border>
    <border>
      <left/>
      <right style="thin"/>
      <top style="medium"/>
      <bottom style="thin"/>
      <diagonal/>
    </border>
    <border>
      <left style="medium"/>
      <right/>
      <top/>
      <bottom style="thin"/>
      <diagonal/>
    </border>
    <border>
      <left/>
      <right style="medium"/>
      <top style="medium"/>
      <bottom/>
      <diagonal/>
    </border>
    <border>
      <left/>
      <right style="medium"/>
      <top style="medium"/>
      <bottom style="thin"/>
      <diagonal/>
    </border>
  </borders>
  <cellStyleXfs count="20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006">
    <xf numFmtId="0" fontId="0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 wrapText="1"/>
    </xf>
    <xf numFmtId="0" fontId="10" fillId="0" borderId="0" applyAlignment="1" applyProtection="1" pivotButton="0" quotePrefix="0" xfId="0">
      <alignment horizontal="general" vertical="bottom"/>
      <protection locked="1" hidden="1"/>
    </xf>
    <xf numFmtId="164" fontId="8" fillId="0" borderId="0" applyAlignment="1" applyProtection="1" pivotButton="0" quotePrefix="0" xfId="0">
      <alignment horizontal="general" vertical="bottom"/>
      <protection locked="1" hidden="1"/>
    </xf>
    <xf numFmtId="0" fontId="11" fillId="0" borderId="2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general" vertical="bottom"/>
    </xf>
    <xf numFmtId="49" fontId="11" fillId="0" borderId="2" applyAlignment="1" pivotButton="0" quotePrefix="0" xfId="0">
      <alignment horizontal="center" vertical="bottom"/>
    </xf>
    <xf numFmtId="0" fontId="12" fillId="2" borderId="0" applyAlignment="1" pivotButton="0" quotePrefix="0" xfId="0">
      <alignment horizontal="general" vertical="bottom"/>
    </xf>
    <xf numFmtId="0" fontId="8" fillId="0" borderId="0" applyAlignment="1" applyProtection="1" pivotButton="0" quotePrefix="0" xfId="0">
      <alignment horizontal="general" vertical="bottom"/>
      <protection locked="1" hidden="1"/>
    </xf>
    <xf numFmtId="0" fontId="9" fillId="0" borderId="2" applyAlignment="1" pivotButton="0" quotePrefix="0" xfId="0">
      <alignment horizontal="center" vertical="center" wrapText="1"/>
    </xf>
    <xf numFmtId="0" fontId="9" fillId="0" borderId="3" applyAlignment="1" pivotButton="0" quotePrefix="0" xfId="0">
      <alignment horizontal="center" vertical="center" wrapText="1"/>
    </xf>
    <xf numFmtId="0" fontId="9" fillId="0" borderId="4" applyAlignment="1" pivotButton="0" quotePrefix="0" xfId="0">
      <alignment horizontal="center" vertical="center" wrapText="1"/>
    </xf>
    <xf numFmtId="0" fontId="12" fillId="0" borderId="5" applyAlignment="1" pivotButton="0" quotePrefix="0" xfId="0">
      <alignment horizontal="center" vertical="center" wrapText="1"/>
    </xf>
    <xf numFmtId="0" fontId="9" fillId="0" borderId="3" applyAlignment="1" pivotButton="0" quotePrefix="0" xfId="0">
      <alignment horizontal="center" vertical="center"/>
    </xf>
    <xf numFmtId="0" fontId="12" fillId="0" borderId="6" applyAlignment="1" pivotButton="0" quotePrefix="0" xfId="0">
      <alignment horizontal="right" vertical="center" wrapText="1"/>
    </xf>
    <xf numFmtId="164" fontId="12" fillId="3" borderId="6" applyAlignment="1" applyProtection="1" pivotButton="0" quotePrefix="0" xfId="0">
      <alignment horizontal="center" vertical="center" wrapText="1"/>
      <protection locked="0" hidden="0"/>
    </xf>
    <xf numFmtId="0" fontId="8" fillId="4" borderId="0" applyAlignment="1" pivotButton="0" quotePrefix="0" xfId="0">
      <alignment horizontal="general" vertical="bottom"/>
    </xf>
    <xf numFmtId="0" fontId="12" fillId="4" borderId="0" applyAlignment="1" pivotButton="0" quotePrefix="0" xfId="0">
      <alignment horizontal="general" vertical="bottom"/>
    </xf>
    <xf numFmtId="0" fontId="12" fillId="0" borderId="4" applyAlignment="1" pivotButton="0" quotePrefix="0" xfId="0">
      <alignment horizontal="left" vertical="center" wrapText="1"/>
    </xf>
    <xf numFmtId="0" fontId="12" fillId="0" borderId="5" applyAlignment="1" pivotButton="0" quotePrefix="0" xfId="0">
      <alignment horizontal="left" vertical="center" wrapText="1"/>
    </xf>
    <xf numFmtId="49" fontId="12" fillId="3" borderId="6" applyAlignment="1" applyProtection="1" pivotButton="0" quotePrefix="0" xfId="0">
      <alignment horizontal="left" vertical="center" wrapText="1"/>
      <protection locked="0" hidden="0"/>
    </xf>
    <xf numFmtId="0" fontId="12" fillId="0" borderId="6" applyAlignment="1" pivotButton="0" quotePrefix="0" xfId="0">
      <alignment horizontal="right" vertical="bottom"/>
    </xf>
    <xf numFmtId="49" fontId="12" fillId="3" borderId="6" applyAlignment="1" applyProtection="1" pivotButton="0" quotePrefix="0" xfId="0">
      <alignment horizontal="general" vertical="bottom"/>
      <protection locked="0" hidden="0"/>
    </xf>
    <xf numFmtId="49" fontId="13" fillId="3" borderId="7" applyAlignment="1" applyProtection="1" pivotButton="0" quotePrefix="0" xfId="33">
      <alignment horizontal="general" vertical="bottom"/>
      <protection locked="0" hidden="0"/>
    </xf>
    <xf numFmtId="49" fontId="13" fillId="3" borderId="5" applyAlignment="1" applyProtection="1" pivotButton="0" quotePrefix="0" xfId="33">
      <alignment horizontal="general" vertical="bottom"/>
      <protection locked="0" hidden="0"/>
    </xf>
    <xf numFmtId="49" fontId="13" fillId="3" borderId="6" applyAlignment="1" applyProtection="1" pivotButton="0" quotePrefix="0" xfId="33">
      <alignment horizontal="general" vertical="bottom"/>
      <protection locked="0" hidden="0"/>
    </xf>
    <xf numFmtId="0" fontId="12" fillId="0" borderId="0" applyAlignment="1" pivotButton="0" quotePrefix="0" xfId="0">
      <alignment horizontal="right" vertical="bottom"/>
    </xf>
    <xf numFmtId="49" fontId="12" fillId="3" borderId="0" applyAlignment="1" applyProtection="1" pivotButton="0" quotePrefix="0" xfId="0">
      <alignment horizontal="general" vertical="bottom"/>
      <protection locked="0" hidden="0"/>
    </xf>
    <xf numFmtId="0" fontId="14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 wrapText="1"/>
    </xf>
    <xf numFmtId="0" fontId="12" fillId="0" borderId="0" applyAlignment="1" pivotButton="0" quotePrefix="0" xfId="0">
      <alignment horizontal="general" vertical="top" wrapText="1"/>
    </xf>
    <xf numFmtId="0" fontId="12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general" vertical="top"/>
    </xf>
    <xf numFmtId="0" fontId="9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center" vertical="center"/>
    </xf>
    <xf numFmtId="0" fontId="9" fillId="0" borderId="0" applyAlignment="1" pivotButton="0" quotePrefix="0" xfId="0">
      <alignment horizontal="general" vertical="center"/>
    </xf>
    <xf numFmtId="0" fontId="9" fillId="0" borderId="0" applyAlignment="1" pivotButton="0" quotePrefix="0" xfId="0">
      <alignment horizontal="center" vertical="center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/>
    </xf>
    <xf numFmtId="0" fontId="9" fillId="0" borderId="0" applyAlignment="1" applyProtection="1" pivotButton="0" quotePrefix="0" xfId="0">
      <alignment horizontal="center" vertical="center"/>
      <protection locked="1" hidden="1"/>
    </xf>
    <xf numFmtId="0" fontId="9" fillId="0" borderId="0" applyAlignment="1" applyProtection="1" pivotButton="0" quotePrefix="0" xfId="0">
      <alignment horizontal="general" vertical="center"/>
      <protection locked="1" hidden="1"/>
    </xf>
    <xf numFmtId="0" fontId="12" fillId="0" borderId="0" applyAlignment="1" pivotButton="0" quotePrefix="0" xfId="0">
      <alignment horizontal="general" vertical="center" wrapText="1"/>
    </xf>
    <xf numFmtId="0" fontId="12" fillId="0" borderId="0" applyAlignment="1" applyProtection="1" pivotButton="0" quotePrefix="0" xfId="0">
      <alignment horizontal="center" vertical="center"/>
      <protection locked="1" hidden="1"/>
    </xf>
    <xf numFmtId="0" fontId="12" fillId="0" borderId="0" applyAlignment="1" pivotButton="0" quotePrefix="0" xfId="0">
      <alignment horizontal="general" vertical="center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center" vertical="bottom"/>
    </xf>
    <xf numFmtId="0" fontId="9" fillId="0" borderId="8" applyAlignment="1" pivotButton="0" quotePrefix="0" xfId="0">
      <alignment horizontal="center" vertical="center"/>
    </xf>
    <xf numFmtId="0" fontId="9" fillId="0" borderId="9" applyAlignment="1" pivotButton="0" quotePrefix="0" xfId="0">
      <alignment horizontal="center" vertical="top" wrapText="1"/>
    </xf>
    <xf numFmtId="165" fontId="9" fillId="0" borderId="9" applyAlignment="1" pivotButton="0" quotePrefix="0" xfId="0">
      <alignment horizontal="center" vertical="center" wrapText="1"/>
    </xf>
    <xf numFmtId="165" fontId="9" fillId="0" borderId="10" applyAlignment="1" pivotButton="0" quotePrefix="0" xfId="0">
      <alignment horizontal="center" vertical="center" wrapText="1"/>
    </xf>
    <xf numFmtId="49" fontId="9" fillId="0" borderId="8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center" vertical="top" wrapText="1"/>
    </xf>
    <xf numFmtId="0" fontId="9" fillId="0" borderId="12" applyAlignment="1" pivotButton="0" quotePrefix="0" xfId="0">
      <alignment horizontal="center" vertical="top" wrapText="1"/>
    </xf>
    <xf numFmtId="49" fontId="9" fillId="0" borderId="11" applyAlignment="1" pivotButton="0" quotePrefix="0" xfId="0">
      <alignment horizontal="center" vertical="center" wrapText="1"/>
    </xf>
    <xf numFmtId="0" fontId="15" fillId="5" borderId="8" applyAlignment="1" pivotButton="0" quotePrefix="0" xfId="0">
      <alignment horizontal="left" vertical="top" wrapText="1"/>
    </xf>
    <xf numFmtId="49" fontId="9" fillId="0" borderId="9" applyAlignment="1" pivotButton="0" quotePrefix="0" xfId="0">
      <alignment horizontal="right" vertical="top" wrapText="1"/>
    </xf>
    <xf numFmtId="3" fontId="12" fillId="0" borderId="9" applyAlignment="1" pivotButton="0" quotePrefix="0" xfId="0">
      <alignment horizontal="general" vertical="top" wrapText="1"/>
    </xf>
    <xf numFmtId="3" fontId="12" fillId="0" borderId="10" applyAlignment="1" pivotButton="0" quotePrefix="0" xfId="0">
      <alignment horizontal="general" vertical="top" wrapText="1"/>
    </xf>
    <xf numFmtId="49" fontId="9" fillId="5" borderId="9" applyAlignment="1" pivotButton="0" quotePrefix="0" xfId="0">
      <alignment horizontal="right" vertical="top" wrapText="1"/>
    </xf>
    <xf numFmtId="3" fontId="12" fillId="5" borderId="9" applyAlignment="1" pivotButton="0" quotePrefix="0" xfId="0">
      <alignment horizontal="general" vertical="top" wrapText="1"/>
    </xf>
    <xf numFmtId="3" fontId="12" fillId="5" borderId="10" applyAlignment="1" pivotButton="0" quotePrefix="0" xfId="0">
      <alignment horizontal="general" vertical="top" wrapText="1"/>
    </xf>
    <xf numFmtId="0" fontId="15" fillId="5" borderId="13" applyAlignment="1" pivotButton="0" quotePrefix="0" xfId="0">
      <alignment horizontal="general" vertical="top" wrapText="1"/>
    </xf>
    <xf numFmtId="0" fontId="12" fillId="0" borderId="6" applyAlignment="1" pivotButton="0" quotePrefix="0" xfId="0">
      <alignment horizontal="right" vertical="top" wrapText="1"/>
    </xf>
    <xf numFmtId="3" fontId="12" fillId="0" borderId="6" applyAlignment="1" pivotButton="0" quotePrefix="0" xfId="0">
      <alignment horizontal="general" vertical="top" wrapText="1"/>
    </xf>
    <xf numFmtId="3" fontId="12" fillId="0" borderId="14" applyAlignment="1" pivotButton="0" quotePrefix="0" xfId="0">
      <alignment horizontal="general" vertical="top" wrapText="1"/>
    </xf>
    <xf numFmtId="0" fontId="12" fillId="5" borderId="6" applyAlignment="1" pivotButton="0" quotePrefix="0" xfId="0">
      <alignment horizontal="general" vertical="top" wrapText="1"/>
    </xf>
    <xf numFmtId="3" fontId="12" fillId="5" borderId="6" applyAlignment="1" pivotButton="0" quotePrefix="0" xfId="0">
      <alignment horizontal="general" vertical="top" wrapText="1"/>
    </xf>
    <xf numFmtId="3" fontId="12" fillId="5" borderId="14" applyAlignment="1" pivotButton="0" quotePrefix="0" xfId="0">
      <alignment horizontal="general" vertical="top" wrapText="1"/>
    </xf>
    <xf numFmtId="0" fontId="16" fillId="5" borderId="13" applyAlignment="1" pivotButton="0" quotePrefix="0" xfId="0">
      <alignment horizontal="general" vertical="top" wrapText="1"/>
    </xf>
    <xf numFmtId="49" fontId="12" fillId="0" borderId="6" applyAlignment="1" pivotButton="0" quotePrefix="0" xfId="0">
      <alignment horizontal="right" vertical="top" wrapText="1"/>
    </xf>
    <xf numFmtId="3" fontId="12" fillId="3" borderId="6" applyAlignment="1" applyProtection="1" pivotButton="0" quotePrefix="0" xfId="0">
      <alignment horizontal="general" vertical="top"/>
      <protection locked="0" hidden="0"/>
    </xf>
    <xf numFmtId="3" fontId="12" fillId="3" borderId="14" applyAlignment="1" applyProtection="1" pivotButton="0" quotePrefix="0" xfId="0">
      <alignment horizontal="general" vertical="top"/>
      <protection locked="0" hidden="0"/>
    </xf>
    <xf numFmtId="1" fontId="12" fillId="0" borderId="6" applyAlignment="1" pivotButton="0" quotePrefix="0" xfId="0">
      <alignment horizontal="right" vertical="top" wrapText="1"/>
    </xf>
    <xf numFmtId="166" fontId="12" fillId="3" borderId="6" applyAlignment="1" applyProtection="1" pivotButton="0" quotePrefix="0" xfId="0">
      <alignment horizontal="general" vertical="top"/>
      <protection locked="0" hidden="0"/>
    </xf>
    <xf numFmtId="166" fontId="12" fillId="3" borderId="14" applyAlignment="1" applyProtection="1" pivotButton="0" quotePrefix="0" xfId="0">
      <alignment horizontal="general" vertical="top"/>
      <protection locked="0" hidden="0"/>
    </xf>
    <xf numFmtId="0" fontId="16" fillId="5" borderId="13" applyAlignment="1" pivotButton="0" quotePrefix="0" xfId="0">
      <alignment horizontal="general" vertical="top"/>
    </xf>
    <xf numFmtId="0" fontId="17" fillId="5" borderId="13" applyAlignment="1" pivotButton="0" quotePrefix="0" xfId="0">
      <alignment horizontal="center" vertical="center"/>
    </xf>
    <xf numFmtId="1" fontId="18" fillId="0" borderId="6" applyAlignment="1" pivotButton="0" quotePrefix="0" xfId="0">
      <alignment horizontal="right" vertical="center" wrapText="1"/>
    </xf>
    <xf numFmtId="3" fontId="18" fillId="0" borderId="6" applyAlignment="1" pivotButton="0" quotePrefix="0" xfId="0">
      <alignment horizontal="general" vertical="center" wrapText="1"/>
    </xf>
    <xf numFmtId="3" fontId="18" fillId="0" borderId="14" applyAlignment="1" pivotButton="0" quotePrefix="0" xfId="0">
      <alignment horizontal="general" vertical="center" wrapText="1"/>
    </xf>
    <xf numFmtId="1" fontId="18" fillId="0" borderId="6" applyAlignment="1" pivotButton="0" quotePrefix="0" xfId="0">
      <alignment horizontal="right" vertical="top" wrapText="1"/>
    </xf>
    <xf numFmtId="3" fontId="9" fillId="0" borderId="6" applyAlignment="1" pivotButton="0" quotePrefix="0" xfId="0">
      <alignment horizontal="general" vertical="top" wrapText="1"/>
    </xf>
    <xf numFmtId="3" fontId="9" fillId="0" borderId="14" applyAlignment="1" pivotButton="0" quotePrefix="0" xfId="0">
      <alignment horizontal="general" vertical="top" wrapText="1"/>
    </xf>
    <xf numFmtId="0" fontId="17" fillId="5" borderId="13" applyAlignment="1" pivotButton="0" quotePrefix="0" xfId="0">
      <alignment horizontal="center" vertical="top" wrapText="1"/>
    </xf>
    <xf numFmtId="49" fontId="18" fillId="0" borderId="6" applyAlignment="1" pivotButton="0" quotePrefix="0" xfId="0">
      <alignment horizontal="right" vertical="top" wrapText="1"/>
    </xf>
    <xf numFmtId="3" fontId="18" fillId="0" borderId="6" applyAlignment="1" pivotButton="0" quotePrefix="0" xfId="0">
      <alignment horizontal="general" vertical="top" wrapText="1"/>
    </xf>
    <xf numFmtId="3" fontId="18" fillId="0" borderId="14" applyAlignment="1" pivotButton="0" quotePrefix="0" xfId="0">
      <alignment horizontal="general" vertical="top" wrapText="1"/>
    </xf>
    <xf numFmtId="166" fontId="9" fillId="3" borderId="6" applyAlignment="1" applyProtection="1" pivotButton="0" quotePrefix="0" xfId="0">
      <alignment horizontal="general" vertical="top"/>
      <protection locked="0" hidden="0"/>
    </xf>
    <xf numFmtId="166" fontId="9" fillId="3" borderId="14" applyAlignment="1" applyProtection="1" pivotButton="0" quotePrefix="0" xfId="0">
      <alignment horizontal="general" vertical="top"/>
      <protection locked="0" hidden="0"/>
    </xf>
    <xf numFmtId="3" fontId="9" fillId="3" borderId="6" applyAlignment="1" applyProtection="1" pivotButton="0" quotePrefix="0" xfId="0">
      <alignment horizontal="general" vertical="top"/>
      <protection locked="0" hidden="0"/>
    </xf>
    <xf numFmtId="3" fontId="9" fillId="3" borderId="14" applyAlignment="1" applyProtection="1" pivotButton="0" quotePrefix="0" xfId="0">
      <alignment horizontal="general" vertical="top"/>
      <protection locked="0" hidden="0"/>
    </xf>
    <xf numFmtId="1" fontId="16" fillId="5" borderId="13" applyAlignment="1" pivotButton="0" quotePrefix="0" xfId="0">
      <alignment horizontal="general" vertical="top" wrapText="1"/>
    </xf>
    <xf numFmtId="1" fontId="16" fillId="5" borderId="13" applyAlignment="1" pivotButton="0" quotePrefix="0" xfId="0">
      <alignment horizontal="general" vertical="top"/>
    </xf>
    <xf numFmtId="1" fontId="17" fillId="5" borderId="13" applyAlignment="1" pivotButton="0" quotePrefix="0" xfId="0">
      <alignment horizontal="center" vertical="top"/>
    </xf>
    <xf numFmtId="1" fontId="9" fillId="0" borderId="6" applyAlignment="1" pivotButton="0" quotePrefix="0" xfId="0">
      <alignment horizontal="right" vertical="top" wrapText="1"/>
    </xf>
    <xf numFmtId="1" fontId="12" fillId="0" borderId="6" applyAlignment="1" pivotButton="0" quotePrefix="0" xfId="0">
      <alignment horizontal="general" vertical="top" wrapText="1"/>
    </xf>
    <xf numFmtId="0" fontId="15" fillId="5" borderId="13" applyAlignment="1" pivotButton="0" quotePrefix="0" xfId="0">
      <alignment horizontal="center" vertical="top" wrapText="1"/>
    </xf>
    <xf numFmtId="0" fontId="16" fillId="5" borderId="11" applyAlignment="1" pivotButton="0" quotePrefix="0" xfId="0">
      <alignment horizontal="general" vertical="top"/>
    </xf>
    <xf numFmtId="1" fontId="12" fillId="0" borderId="1" applyAlignment="1" pivotButton="0" quotePrefix="0" xfId="0">
      <alignment horizontal="general" vertical="top" wrapText="1"/>
    </xf>
    <xf numFmtId="3" fontId="12" fillId="0" borderId="1" applyAlignment="1" pivotButton="0" quotePrefix="0" xfId="0">
      <alignment horizontal="general" vertical="top" wrapText="1"/>
    </xf>
    <xf numFmtId="3" fontId="12" fillId="0" borderId="12" applyAlignment="1" pivotButton="0" quotePrefix="0" xfId="0">
      <alignment horizontal="general" vertical="top" wrapText="1"/>
    </xf>
    <xf numFmtId="1" fontId="15" fillId="5" borderId="8" applyAlignment="1" pivotButton="0" quotePrefix="0" xfId="0">
      <alignment horizontal="general" vertical="top" wrapText="1"/>
    </xf>
    <xf numFmtId="1" fontId="9" fillId="0" borderId="9" applyAlignment="1" pivotButton="0" quotePrefix="0" xfId="0">
      <alignment horizontal="right" vertical="top" wrapText="1"/>
    </xf>
    <xf numFmtId="3" fontId="9" fillId="3" borderId="9" applyAlignment="1" applyProtection="1" pivotButton="0" quotePrefix="0" xfId="0">
      <alignment horizontal="general" vertical="top"/>
      <protection locked="0" hidden="0"/>
    </xf>
    <xf numFmtId="3" fontId="9" fillId="3" borderId="10" applyAlignment="1" applyProtection="1" pivotButton="0" quotePrefix="0" xfId="0">
      <alignment horizontal="general" vertical="top"/>
      <protection locked="0" hidden="0"/>
    </xf>
    <xf numFmtId="1" fontId="9" fillId="0" borderId="1" applyAlignment="1" pivotButton="0" quotePrefix="0" xfId="0">
      <alignment horizontal="right" vertical="top" wrapText="1"/>
    </xf>
    <xf numFmtId="1" fontId="12" fillId="0" borderId="9" applyAlignment="1" pivotButton="0" quotePrefix="0" xfId="0">
      <alignment horizontal="general" vertical="top" wrapText="1"/>
    </xf>
    <xf numFmtId="49" fontId="16" fillId="5" borderId="13" applyAlignment="1" pivotButton="0" quotePrefix="0" xfId="0">
      <alignment horizontal="general" vertical="top"/>
    </xf>
    <xf numFmtId="0" fontId="17" fillId="5" borderId="13" applyAlignment="1" pivotButton="0" quotePrefix="0" xfId="0">
      <alignment horizontal="general" vertical="top" wrapText="1"/>
    </xf>
    <xf numFmtId="49" fontId="9" fillId="0" borderId="6" applyAlignment="1" pivotButton="0" quotePrefix="0" xfId="0">
      <alignment horizontal="right" vertical="top" wrapText="1"/>
    </xf>
    <xf numFmtId="3" fontId="18" fillId="3" borderId="6" applyAlignment="1" applyProtection="1" pivotButton="0" quotePrefix="0" xfId="0">
      <alignment horizontal="general" vertical="top"/>
      <protection locked="0" hidden="0"/>
    </xf>
    <xf numFmtId="3" fontId="18" fillId="3" borderId="14" applyAlignment="1" applyProtection="1" pivotButton="0" quotePrefix="0" xfId="0">
      <alignment horizontal="general" vertical="top"/>
      <protection locked="0" hidden="0"/>
    </xf>
    <xf numFmtId="0" fontId="15" fillId="5" borderId="11" applyAlignment="1" pivotButton="0" quotePrefix="0" xfId="0">
      <alignment horizontal="general" vertical="top" wrapText="1"/>
    </xf>
    <xf numFmtId="49" fontId="9" fillId="0" borderId="1" applyAlignment="1" pivotButton="0" quotePrefix="0" xfId="0">
      <alignment horizontal="right" vertical="top" wrapText="1"/>
    </xf>
    <xf numFmtId="3" fontId="9" fillId="0" borderId="1" applyAlignment="1" pivotButton="0" quotePrefix="0" xfId="0">
      <alignment horizontal="general" vertical="top" wrapText="1"/>
    </xf>
    <xf numFmtId="3" fontId="9" fillId="0" borderId="12" applyAlignment="1" pivotButton="0" quotePrefix="0" xfId="0">
      <alignment horizontal="general" vertical="top" wrapText="1"/>
    </xf>
    <xf numFmtId="1" fontId="12" fillId="0" borderId="0" applyAlignment="1" pivotButton="0" quotePrefix="0" xfId="0">
      <alignment horizontal="general" vertical="top"/>
    </xf>
    <xf numFmtId="0" fontId="15" fillId="5" borderId="8" applyAlignment="1" pivotButton="0" quotePrefix="0" xfId="0">
      <alignment horizontal="general" vertical="top" wrapText="1"/>
    </xf>
    <xf numFmtId="49" fontId="12" fillId="0" borderId="9" applyAlignment="1" pivotButton="0" quotePrefix="0" xfId="0">
      <alignment horizontal="right" vertical="top" wrapText="1"/>
    </xf>
    <xf numFmtId="1" fontId="12" fillId="0" borderId="6" applyAlignment="1" pivotButton="0" quotePrefix="0" xfId="0">
      <alignment horizontal="right" vertical="center" wrapText="1"/>
    </xf>
    <xf numFmtId="1" fontId="17" fillId="5" borderId="13" applyAlignment="1" pivotButton="0" quotePrefix="0" xfId="0">
      <alignment horizontal="general" vertical="top"/>
    </xf>
    <xf numFmtId="0" fontId="12" fillId="0" borderId="13" applyAlignment="1" pivotButton="0" quotePrefix="0" xfId="0">
      <alignment horizontal="general" vertical="top" wrapText="1"/>
    </xf>
    <xf numFmtId="0" fontId="12" fillId="0" borderId="6" applyAlignment="1" pivotButton="0" quotePrefix="0" xfId="0">
      <alignment horizontal="left" vertical="top" wrapText="1"/>
    </xf>
    <xf numFmtId="3" fontId="12" fillId="0" borderId="14" applyAlignment="1" pivotButton="0" quotePrefix="0" xfId="0">
      <alignment horizontal="general" vertical="top"/>
    </xf>
    <xf numFmtId="1" fontId="17" fillId="5" borderId="13" applyAlignment="1" pivotButton="0" quotePrefix="0" xfId="0">
      <alignment horizontal="general" vertical="top" wrapText="1"/>
    </xf>
    <xf numFmtId="1" fontId="15" fillId="5" borderId="13" applyAlignment="1" pivotButton="0" quotePrefix="0" xfId="0">
      <alignment horizontal="general" vertical="top" wrapText="1"/>
    </xf>
    <xf numFmtId="1" fontId="12" fillId="5" borderId="6" applyAlignment="1" pivotButton="0" quotePrefix="0" xfId="0">
      <alignment horizontal="general" vertical="top"/>
    </xf>
    <xf numFmtId="3" fontId="12" fillId="0" borderId="6" applyAlignment="1" pivotButton="0" quotePrefix="0" xfId="0">
      <alignment horizontal="general" vertical="top"/>
    </xf>
    <xf numFmtId="1" fontId="12" fillId="0" borderId="6" applyAlignment="1" pivotButton="0" quotePrefix="0" xfId="0">
      <alignment horizontal="general" vertical="top"/>
    </xf>
    <xf numFmtId="1" fontId="16" fillId="5" borderId="11" applyAlignment="1" pivotButton="0" quotePrefix="0" xfId="0">
      <alignment horizontal="general" vertical="top"/>
    </xf>
    <xf numFmtId="1" fontId="12" fillId="0" borderId="1" applyAlignment="1" pivotButton="0" quotePrefix="0" xfId="0">
      <alignment horizontal="general" vertical="top"/>
    </xf>
    <xf numFmtId="3" fontId="12" fillId="0" borderId="1" applyAlignment="1" pivotButton="0" quotePrefix="0" xfId="0">
      <alignment horizontal="general" vertical="top"/>
    </xf>
    <xf numFmtId="3" fontId="12" fillId="0" borderId="12" applyAlignment="1" pivotButton="0" quotePrefix="0" xfId="0">
      <alignment horizontal="general" vertical="top"/>
    </xf>
    <xf numFmtId="0" fontId="15" fillId="5" borderId="15" applyAlignment="1" pivotButton="0" quotePrefix="0" xfId="0">
      <alignment horizontal="general" vertical="center" wrapText="1"/>
    </xf>
    <xf numFmtId="49" fontId="9" fillId="0" borderId="16" applyAlignment="1" pivotButton="0" quotePrefix="0" xfId="0">
      <alignment horizontal="right" vertical="center" wrapText="1"/>
    </xf>
    <xf numFmtId="3" fontId="9" fillId="0" borderId="16" applyAlignment="1" pivotButton="0" quotePrefix="0" xfId="0">
      <alignment horizontal="general" vertical="center" wrapText="1"/>
    </xf>
    <xf numFmtId="3" fontId="9" fillId="0" borderId="17" applyAlignment="1" pivotButton="0" quotePrefix="0" xfId="0">
      <alignment horizontal="general" vertical="center" wrapText="1"/>
    </xf>
    <xf numFmtId="49" fontId="15" fillId="5" borderId="15" applyAlignment="1" pivotButton="0" quotePrefix="0" xfId="0">
      <alignment horizontal="general" vertical="center" wrapText="1"/>
    </xf>
    <xf numFmtId="1" fontId="9" fillId="0" borderId="16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general" vertical="top" wrapText="1"/>
    </xf>
    <xf numFmtId="49" fontId="9" fillId="0" borderId="0" applyAlignment="1" pivotButton="0" quotePrefix="0" xfId="0">
      <alignment horizontal="general" vertical="top" wrapText="1"/>
    </xf>
    <xf numFmtId="1" fontId="12" fillId="0" borderId="0" applyAlignment="1" pivotButton="0" quotePrefix="0" xfId="0">
      <alignment horizontal="general" vertical="top" wrapText="1"/>
    </xf>
    <xf numFmtId="0" fontId="19" fillId="0" borderId="0" applyAlignment="1" pivotButton="0" quotePrefix="0" xfId="0">
      <alignment horizontal="general" vertical="top"/>
    </xf>
    <xf numFmtId="0" fontId="12" fillId="0" borderId="0" applyAlignment="1" applyProtection="1" pivotButton="0" quotePrefix="0" xfId="0">
      <alignment horizontal="right" vertical="center" indent="2"/>
      <protection locked="1" hidden="1"/>
    </xf>
    <xf numFmtId="167" fontId="12" fillId="0" borderId="0" applyAlignment="1" pivotButton="0" quotePrefix="0" xfId="0">
      <alignment horizontal="left" vertical="center"/>
    </xf>
    <xf numFmtId="167" fontId="12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right" vertical="center" indent="2"/>
    </xf>
    <xf numFmtId="0" fontId="12" fillId="0" borderId="0" applyAlignment="1" pivotButton="0" quotePrefix="0" xfId="0">
      <alignment horizontal="general" vertical="center"/>
    </xf>
    <xf numFmtId="0" fontId="12" fillId="0" borderId="0" applyAlignment="1" pivotButton="0" quotePrefix="0" xfId="0">
      <alignment horizontal="left" vertical="center"/>
    </xf>
    <xf numFmtId="0" fontId="12" fillId="0" borderId="0" applyAlignment="1" applyProtection="1" pivotButton="0" quotePrefix="0" xfId="0">
      <alignment horizontal="general" vertical="top" wrapText="1"/>
      <protection locked="0" hidden="0"/>
    </xf>
    <xf numFmtId="0" fontId="12" fillId="0" borderId="0" applyAlignment="1" applyProtection="1" pivotButton="0" quotePrefix="0" xfId="0">
      <alignment horizontal="general" vertical="top" wrapText="1"/>
      <protection locked="0" hidden="0"/>
    </xf>
    <xf numFmtId="0" fontId="9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horizontal="general" vertical="center" wrapText="1"/>
    </xf>
    <xf numFmtId="0" fontId="12" fillId="0" borderId="0" applyAlignment="1" applyProtection="1" pivotButton="0" quotePrefix="0" xfId="0">
      <alignment horizontal="right" vertical="center"/>
      <protection locked="1" hidden="1"/>
    </xf>
    <xf numFmtId="167" fontId="12" fillId="0" borderId="0" applyAlignment="1" applyProtection="1" pivotButton="0" quotePrefix="0" xfId="0">
      <alignment horizontal="left" vertical="top"/>
      <protection locked="1" hidden="1"/>
    </xf>
    <xf numFmtId="0" fontId="12" fillId="0" borderId="0" applyAlignment="1" applyProtection="1" pivotButton="0" quotePrefix="0" xfId="0">
      <alignment horizontal="left" vertical="top"/>
      <protection locked="1" hidden="1"/>
    </xf>
    <xf numFmtId="0" fontId="12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/>
    </xf>
    <xf numFmtId="0" fontId="9" fillId="0" borderId="8" applyAlignment="1" pivotButton="0" quotePrefix="0" xfId="0">
      <alignment horizontal="center" vertical="center" wrapText="1"/>
    </xf>
    <xf numFmtId="0" fontId="9" fillId="0" borderId="9" applyAlignment="1" pivotButton="0" quotePrefix="0" xfId="0">
      <alignment horizontal="center" vertical="center" wrapText="1"/>
    </xf>
    <xf numFmtId="0" fontId="9" fillId="0" borderId="10" applyAlignment="1" pivotButton="0" quotePrefix="0" xfId="0">
      <alignment horizontal="center" vertical="center" wrapText="1"/>
    </xf>
    <xf numFmtId="0" fontId="9" fillId="0" borderId="12" applyAlignment="1" pivotButton="0" quotePrefix="0" xfId="0">
      <alignment horizontal="center" vertical="center" wrapText="1"/>
    </xf>
    <xf numFmtId="0" fontId="9" fillId="0" borderId="8" applyAlignment="1" pivotButton="0" quotePrefix="0" xfId="0">
      <alignment horizontal="general" vertical="center" wrapText="1"/>
    </xf>
    <xf numFmtId="0" fontId="9" fillId="0" borderId="9" applyAlignment="1" pivotButton="0" quotePrefix="0" xfId="0">
      <alignment horizontal="general" vertical="center" wrapText="1"/>
    </xf>
    <xf numFmtId="3" fontId="9" fillId="0" borderId="9" applyAlignment="1" pivotButton="0" quotePrefix="0" xfId="0">
      <alignment horizontal="general" vertical="center"/>
    </xf>
    <xf numFmtId="3" fontId="9" fillId="0" borderId="10" applyAlignment="1" pivotButton="0" quotePrefix="0" xfId="0">
      <alignment horizontal="general" vertical="center"/>
    </xf>
    <xf numFmtId="0" fontId="12" fillId="0" borderId="9" applyAlignment="1" pivotButton="0" quotePrefix="0" xfId="0">
      <alignment horizontal="general" vertical="center" wrapText="1"/>
    </xf>
    <xf numFmtId="3" fontId="12" fillId="0" borderId="9" applyAlignment="1" pivotButton="0" quotePrefix="0" xfId="0">
      <alignment horizontal="general" vertical="center"/>
    </xf>
    <xf numFmtId="3" fontId="12" fillId="0" borderId="10" applyAlignment="1" pivotButton="0" quotePrefix="0" xfId="0">
      <alignment horizontal="general" vertical="center"/>
    </xf>
    <xf numFmtId="0" fontId="18" fillId="0" borderId="13" applyAlignment="1" pivotButton="0" quotePrefix="0" xfId="0">
      <alignment horizontal="general" vertical="center" wrapText="1"/>
    </xf>
    <xf numFmtId="0" fontId="18" fillId="0" borderId="6" applyAlignment="1" pivotButton="0" quotePrefix="0" xfId="0">
      <alignment horizontal="general" vertical="center" wrapText="1"/>
    </xf>
    <xf numFmtId="3" fontId="12" fillId="0" borderId="6" applyAlignment="1" pivotButton="0" quotePrefix="0" xfId="0">
      <alignment horizontal="general" vertical="center"/>
    </xf>
    <xf numFmtId="3" fontId="12" fillId="0" borderId="14" applyAlignment="1" pivotButton="0" quotePrefix="0" xfId="0">
      <alignment horizontal="general" vertical="center"/>
    </xf>
    <xf numFmtId="0" fontId="12" fillId="0" borderId="6" applyAlignment="1" pivotButton="0" quotePrefix="0" xfId="0">
      <alignment horizontal="general" vertical="center" wrapText="1"/>
    </xf>
    <xf numFmtId="0" fontId="12" fillId="0" borderId="13" applyAlignment="1" pivotButton="0" quotePrefix="0" xfId="0">
      <alignment horizontal="general" vertical="center" wrapText="1"/>
    </xf>
    <xf numFmtId="3" fontId="12" fillId="0" borderId="6" applyAlignment="1" pivotButton="0" quotePrefix="0" xfId="0">
      <alignment horizontal="center" vertical="center"/>
    </xf>
    <xf numFmtId="166" fontId="12" fillId="3" borderId="6" applyAlignment="1" applyProtection="1" pivotButton="0" quotePrefix="0" xfId="0">
      <alignment horizontal="general" vertical="center"/>
      <protection locked="0" hidden="0"/>
    </xf>
    <xf numFmtId="166" fontId="12" fillId="3" borderId="14" applyAlignment="1" applyProtection="1" pivotButton="0" quotePrefix="0" xfId="0">
      <alignment horizontal="general" vertical="center"/>
      <protection locked="0" hidden="0"/>
    </xf>
    <xf numFmtId="49" fontId="12" fillId="0" borderId="6" applyAlignment="1" pivotButton="0" quotePrefix="0" xfId="0">
      <alignment horizontal="center" vertical="center" wrapText="1"/>
    </xf>
    <xf numFmtId="0" fontId="18" fillId="0" borderId="13" applyAlignment="1" pivotButton="0" quotePrefix="0" xfId="0">
      <alignment horizontal="right" vertical="center" wrapText="1"/>
    </xf>
    <xf numFmtId="49" fontId="18" fillId="0" borderId="6" applyAlignment="1" pivotButton="0" quotePrefix="0" xfId="0">
      <alignment horizontal="center" vertical="center" wrapText="1"/>
    </xf>
    <xf numFmtId="3" fontId="18" fillId="0" borderId="6" applyAlignment="1" pivotButton="0" quotePrefix="0" xfId="0">
      <alignment horizontal="general" vertical="center"/>
    </xf>
    <xf numFmtId="3" fontId="18" fillId="0" borderId="14" applyAlignment="1" pivotButton="0" quotePrefix="0" xfId="0">
      <alignment horizontal="general" vertical="center"/>
    </xf>
    <xf numFmtId="0" fontId="12" fillId="0" borderId="6" applyAlignment="1" pivotButton="0" quotePrefix="0" xfId="0">
      <alignment horizontal="center" vertical="center" wrapText="1"/>
    </xf>
    <xf numFmtId="166" fontId="12" fillId="0" borderId="6" applyAlignment="1" pivotButton="0" quotePrefix="0" xfId="0">
      <alignment horizontal="general" vertical="center"/>
    </xf>
    <xf numFmtId="166" fontId="12" fillId="0" borderId="14" applyAlignment="1" pivotButton="0" quotePrefix="0" xfId="0">
      <alignment horizontal="general" vertical="center"/>
    </xf>
    <xf numFmtId="0" fontId="18" fillId="0" borderId="6" applyAlignment="1" pivotButton="0" quotePrefix="0" xfId="0">
      <alignment horizontal="center" vertical="center" wrapText="1"/>
    </xf>
    <xf numFmtId="166" fontId="18" fillId="3" borderId="6" applyAlignment="1" applyProtection="1" pivotButton="0" quotePrefix="0" xfId="0">
      <alignment horizontal="general" vertical="center"/>
      <protection locked="0" hidden="0"/>
    </xf>
    <xf numFmtId="166" fontId="18" fillId="3" borderId="14" applyAlignment="1" applyProtection="1" pivotButton="0" quotePrefix="0" xfId="0">
      <alignment horizontal="general" vertical="center"/>
      <protection locked="0" hidden="0"/>
    </xf>
    <xf numFmtId="0" fontId="12" fillId="0" borderId="13" applyAlignment="1" pivotButton="0" quotePrefix="0" xfId="0">
      <alignment horizontal="left" vertical="center" wrapText="1"/>
    </xf>
    <xf numFmtId="3" fontId="18" fillId="0" borderId="6" applyAlignment="1" pivotButton="0" quotePrefix="0" xfId="0">
      <alignment horizontal="center" vertical="center"/>
    </xf>
    <xf numFmtId="0" fontId="18" fillId="0" borderId="11" applyAlignment="1" pivotButton="0" quotePrefix="0" xfId="0">
      <alignment horizontal="right" vertical="center" wrapText="1"/>
    </xf>
    <xf numFmtId="0" fontId="18" fillId="0" borderId="1" applyAlignment="1" pivotButton="0" quotePrefix="0" xfId="0">
      <alignment horizontal="center" vertical="center" wrapText="1"/>
    </xf>
    <xf numFmtId="166" fontId="9" fillId="0" borderId="1" applyAlignment="1" pivotButton="0" quotePrefix="0" xfId="0">
      <alignment horizontal="general" vertical="center"/>
    </xf>
    <xf numFmtId="166" fontId="9" fillId="0" borderId="12" applyAlignment="1" pivotButton="0" quotePrefix="0" xfId="0">
      <alignment horizontal="general" vertical="center"/>
    </xf>
    <xf numFmtId="0" fontId="12" fillId="0" borderId="11" applyAlignment="1" pivotButton="0" quotePrefix="0" xfId="0">
      <alignment horizontal="general" vertical="center" wrapText="1"/>
    </xf>
    <xf numFmtId="0" fontId="12" fillId="0" borderId="1" applyAlignment="1" pivotButton="0" quotePrefix="0" xfId="0">
      <alignment horizontal="general" vertical="center" wrapText="1"/>
    </xf>
    <xf numFmtId="166" fontId="12" fillId="0" borderId="1" applyAlignment="1" pivotButton="0" quotePrefix="0" xfId="0">
      <alignment horizontal="general" vertical="center"/>
    </xf>
    <xf numFmtId="166" fontId="12" fillId="0" borderId="12" applyAlignment="1" pivotButton="0" quotePrefix="0" xfId="0">
      <alignment horizontal="general" vertical="center"/>
    </xf>
    <xf numFmtId="0" fontId="18" fillId="0" borderId="9" applyAlignment="1" pivotButton="0" quotePrefix="0" xfId="0">
      <alignment horizontal="center" vertical="center" wrapText="1"/>
    </xf>
    <xf numFmtId="0" fontId="9" fillId="0" borderId="13" applyAlignment="1" pivotButton="0" quotePrefix="0" xfId="0">
      <alignment horizontal="general" vertical="center" wrapText="1"/>
    </xf>
    <xf numFmtId="0" fontId="9" fillId="0" borderId="6" applyAlignment="1" pivotButton="0" quotePrefix="0" xfId="0">
      <alignment horizontal="center" vertical="center" wrapText="1"/>
    </xf>
    <xf numFmtId="166" fontId="9" fillId="0" borderId="6" applyAlignment="1" pivotButton="0" quotePrefix="0" xfId="0">
      <alignment horizontal="general" vertical="center"/>
    </xf>
    <xf numFmtId="166" fontId="9" fillId="0" borderId="14" applyAlignment="1" pivotButton="0" quotePrefix="0" xfId="0">
      <alignment horizontal="general" vertical="center"/>
    </xf>
    <xf numFmtId="3" fontId="9" fillId="0" borderId="6" applyAlignment="1" pivotButton="0" quotePrefix="0" xfId="0">
      <alignment horizontal="general" vertical="center"/>
    </xf>
    <xf numFmtId="3" fontId="9" fillId="0" borderId="14" applyAlignment="1" pivotButton="0" quotePrefix="0" xfId="0">
      <alignment horizontal="general" vertical="center"/>
    </xf>
    <xf numFmtId="0" fontId="18" fillId="0" borderId="13" applyAlignment="1" pivotButton="0" quotePrefix="0" xfId="0">
      <alignment horizontal="left" vertical="center" wrapText="1"/>
    </xf>
    <xf numFmtId="0" fontId="9" fillId="0" borderId="11" applyAlignment="1" pivotButton="0" quotePrefix="0" xfId="0">
      <alignment horizontal="left" vertical="center" wrapText="1"/>
    </xf>
    <xf numFmtId="3" fontId="18" fillId="0" borderId="1" applyAlignment="1" pivotButton="0" quotePrefix="0" xfId="0">
      <alignment horizontal="general" vertical="center"/>
    </xf>
    <xf numFmtId="3" fontId="18" fillId="0" borderId="12" applyAlignment="1" pivotButton="0" quotePrefix="0" xfId="0">
      <alignment horizontal="general" vertical="center"/>
    </xf>
    <xf numFmtId="0" fontId="9" fillId="0" borderId="11" applyAlignment="1" pivotButton="0" quotePrefix="0" xfId="0">
      <alignment horizontal="general" vertical="center" wrapText="1"/>
    </xf>
    <xf numFmtId="3" fontId="9" fillId="0" borderId="1" applyAlignment="1" pivotButton="0" quotePrefix="0" xfId="0">
      <alignment horizontal="general" vertical="center"/>
    </xf>
    <xf numFmtId="3" fontId="9" fillId="0" borderId="12" applyAlignment="1" pivotButton="0" quotePrefix="0" xfId="0">
      <alignment horizontal="general" vertical="center"/>
    </xf>
    <xf numFmtId="0" fontId="9" fillId="0" borderId="8" applyAlignment="1" pivotButton="0" quotePrefix="0" xfId="0">
      <alignment horizontal="left" vertical="center" wrapText="1"/>
    </xf>
    <xf numFmtId="0" fontId="11" fillId="0" borderId="13" applyAlignment="1" pivotButton="0" quotePrefix="0" xfId="0">
      <alignment horizontal="general" vertical="center" wrapText="1"/>
    </xf>
    <xf numFmtId="49" fontId="9" fillId="0" borderId="6" applyAlignment="1" pivotButton="0" quotePrefix="0" xfId="0">
      <alignment horizontal="center" vertical="center" wrapText="1"/>
    </xf>
    <xf numFmtId="0" fontId="15" fillId="0" borderId="13" applyAlignment="1" pivotButton="0" quotePrefix="0" xfId="0">
      <alignment horizontal="general" vertical="center" wrapText="1"/>
    </xf>
    <xf numFmtId="166" fontId="9" fillId="3" borderId="6" applyAlignment="1" applyProtection="1" pivotButton="0" quotePrefix="0" xfId="0">
      <alignment horizontal="general" vertical="center"/>
      <protection locked="0" hidden="0"/>
    </xf>
    <xf numFmtId="166" fontId="9" fillId="3" borderId="14" applyAlignment="1" applyProtection="1" pivotButton="0" quotePrefix="0" xfId="0">
      <alignment horizontal="general" vertical="center"/>
      <protection locked="0" hidden="0"/>
    </xf>
    <xf numFmtId="49" fontId="9" fillId="0" borderId="1" applyAlignment="1" pivotButton="0" quotePrefix="0" xfId="0">
      <alignment horizontal="center" vertical="center" wrapText="1"/>
    </xf>
    <xf numFmtId="0" fontId="9" fillId="0" borderId="15" applyAlignment="1" pivotButton="0" quotePrefix="0" xfId="0">
      <alignment horizontal="left" vertical="center" wrapText="1"/>
    </xf>
    <xf numFmtId="0" fontId="9" fillId="0" borderId="16" applyAlignment="1" pivotButton="0" quotePrefix="0" xfId="0">
      <alignment horizontal="center" vertical="center" wrapText="1"/>
    </xf>
    <xf numFmtId="3" fontId="9" fillId="0" borderId="16" applyAlignment="1" pivotButton="0" quotePrefix="0" xfId="0">
      <alignment horizontal="general" vertical="center"/>
    </xf>
    <xf numFmtId="3" fontId="9" fillId="0" borderId="17" applyAlignment="1" pivotButton="0" quotePrefix="0" xfId="0">
      <alignment horizontal="general" vertical="center"/>
    </xf>
    <xf numFmtId="49" fontId="9" fillId="0" borderId="16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general" vertical="bottom" wrapText="1"/>
    </xf>
    <xf numFmtId="1" fontId="12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right" vertical="center" wrapText="1"/>
    </xf>
    <xf numFmtId="0" fontId="12" fillId="0" borderId="0" applyAlignment="1" pivotButton="0" quotePrefix="0" xfId="0">
      <alignment horizontal="left" vertical="bottom" wrapText="1"/>
    </xf>
    <xf numFmtId="0" fontId="12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center" vertical="bottom" wrapText="1"/>
    </xf>
    <xf numFmtId="167" fontId="12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right" vertical="center" wrapText="1"/>
    </xf>
    <xf numFmtId="49" fontId="9" fillId="0" borderId="12" applyAlignment="1" pivotButton="0" quotePrefix="0" xfId="0">
      <alignment horizontal="center" vertical="center" wrapText="1"/>
    </xf>
    <xf numFmtId="0" fontId="18" fillId="0" borderId="8" applyAlignment="1" pivotButton="0" quotePrefix="0" xfId="0">
      <alignment horizontal="general" vertical="bottom" wrapText="1"/>
    </xf>
    <xf numFmtId="49" fontId="18" fillId="0" borderId="9" applyAlignment="1" pivotButton="0" quotePrefix="0" xfId="0">
      <alignment horizontal="general" vertical="bottom" wrapText="1"/>
    </xf>
    <xf numFmtId="3" fontId="12" fillId="0" borderId="9" applyAlignment="1" pivotButton="0" quotePrefix="0" xfId="0">
      <alignment horizontal="general" vertical="bottom" wrapText="1"/>
    </xf>
    <xf numFmtId="3" fontId="12" fillId="0" borderId="10" applyAlignment="1" pivotButton="0" quotePrefix="0" xfId="0">
      <alignment horizontal="general" vertical="bottom" wrapText="1"/>
    </xf>
    <xf numFmtId="0" fontId="12" fillId="0" borderId="13" applyAlignment="1" pivotButton="0" quotePrefix="0" xfId="0">
      <alignment horizontal="general" vertical="bottom" wrapText="1"/>
    </xf>
    <xf numFmtId="49" fontId="12" fillId="0" borderId="6" applyAlignment="1" pivotButton="0" quotePrefix="0" xfId="0">
      <alignment horizontal="center" vertical="bottom" wrapText="1"/>
    </xf>
    <xf numFmtId="1" fontId="12" fillId="0" borderId="0" applyAlignment="1" pivotButton="0" quotePrefix="0" xfId="0">
      <alignment horizontal="general" vertical="bottom" wrapText="1"/>
    </xf>
    <xf numFmtId="0" fontId="9" fillId="0" borderId="18" applyAlignment="1" pivotButton="0" quotePrefix="0" xfId="0">
      <alignment horizontal="right" vertical="bottom" wrapText="1"/>
    </xf>
    <xf numFmtId="49" fontId="9" fillId="0" borderId="19" applyAlignment="1" pivotButton="0" quotePrefix="0" xfId="0">
      <alignment horizontal="center" vertical="bottom" wrapText="1"/>
    </xf>
    <xf numFmtId="3" fontId="9" fillId="0" borderId="19" applyAlignment="1" pivotButton="0" quotePrefix="0" xfId="0">
      <alignment horizontal="general" vertical="bottom" wrapText="1"/>
    </xf>
    <xf numFmtId="3" fontId="9" fillId="0" borderId="20" applyAlignment="1" pivotButton="0" quotePrefix="0" xfId="0">
      <alignment horizontal="general" vertical="bottom" wrapText="1"/>
    </xf>
    <xf numFmtId="49" fontId="18" fillId="0" borderId="9" applyAlignment="1" pivotButton="0" quotePrefix="0" xfId="0">
      <alignment horizontal="center" vertical="bottom" wrapText="1"/>
    </xf>
    <xf numFmtId="0" fontId="18" fillId="0" borderId="21" applyAlignment="1" pivotButton="0" quotePrefix="0" xfId="0">
      <alignment horizontal="general" vertical="bottom" wrapText="1"/>
    </xf>
    <xf numFmtId="49" fontId="18" fillId="0" borderId="3" applyAlignment="1" pivotButton="0" quotePrefix="0" xfId="0">
      <alignment horizontal="center" vertical="bottom" wrapText="1"/>
    </xf>
    <xf numFmtId="3" fontId="12" fillId="0" borderId="3" applyAlignment="1" pivotButton="0" quotePrefix="0" xfId="0">
      <alignment horizontal="general" vertical="bottom" wrapText="1"/>
    </xf>
    <xf numFmtId="3" fontId="12" fillId="0" borderId="22" applyAlignment="1" pivotButton="0" quotePrefix="0" xfId="0">
      <alignment horizontal="general" vertical="bottom" wrapText="1"/>
    </xf>
    <xf numFmtId="0" fontId="9" fillId="0" borderId="11" applyAlignment="1" pivotButton="0" quotePrefix="0" xfId="0">
      <alignment horizontal="right" vertical="bottom" wrapText="1"/>
    </xf>
    <xf numFmtId="49" fontId="9" fillId="0" borderId="1" applyAlignment="1" pivotButton="0" quotePrefix="0" xfId="0">
      <alignment horizontal="center" vertical="bottom" wrapText="1"/>
    </xf>
    <xf numFmtId="3" fontId="9" fillId="0" borderId="1" applyAlignment="1" pivotButton="0" quotePrefix="0" xfId="0">
      <alignment horizontal="general" vertical="bottom" wrapText="1"/>
    </xf>
    <xf numFmtId="3" fontId="9" fillId="0" borderId="12" applyAlignment="1" pivotButton="0" quotePrefix="0" xfId="0">
      <alignment horizontal="general" vertical="bottom" wrapText="1"/>
    </xf>
    <xf numFmtId="0" fontId="9" fillId="0" borderId="15" applyAlignment="1" pivotButton="0" quotePrefix="0" xfId="0">
      <alignment horizontal="general" vertical="bottom" wrapText="1"/>
    </xf>
    <xf numFmtId="49" fontId="9" fillId="0" borderId="16" applyAlignment="1" pivotButton="0" quotePrefix="0" xfId="0">
      <alignment horizontal="center" vertical="bottom" wrapText="1"/>
    </xf>
    <xf numFmtId="3" fontId="9" fillId="0" borderId="16" applyAlignment="1" pivotButton="0" quotePrefix="0" xfId="0">
      <alignment horizontal="general" vertical="bottom" wrapText="1"/>
    </xf>
    <xf numFmtId="3" fontId="9" fillId="0" borderId="17" applyAlignment="1" pivotButton="0" quotePrefix="0" xfId="0">
      <alignment horizontal="general" vertical="bottom" wrapText="1"/>
    </xf>
    <xf numFmtId="0" fontId="18" fillId="0" borderId="23" applyAlignment="1" pivotButton="0" quotePrefix="0" xfId="0">
      <alignment horizontal="general" vertical="bottom" wrapText="1"/>
    </xf>
    <xf numFmtId="49" fontId="18" fillId="0" borderId="2" applyAlignment="1" pivotButton="0" quotePrefix="0" xfId="0">
      <alignment horizontal="center" vertical="bottom" wrapText="1"/>
    </xf>
    <xf numFmtId="166" fontId="18" fillId="3" borderId="2" applyAlignment="1" applyProtection="1" pivotButton="0" quotePrefix="0" xfId="0">
      <alignment horizontal="general" vertical="top"/>
      <protection locked="0" hidden="0"/>
    </xf>
    <xf numFmtId="166" fontId="18" fillId="3" borderId="24" applyAlignment="1" applyProtection="1" pivotButton="0" quotePrefix="0" xfId="0">
      <alignment horizontal="general" vertical="top"/>
      <protection locked="0" hidden="0"/>
    </xf>
    <xf numFmtId="0" fontId="18" fillId="0" borderId="15" applyAlignment="1" pivotButton="0" quotePrefix="0" xfId="0">
      <alignment horizontal="general" vertical="bottom" wrapText="1"/>
    </xf>
    <xf numFmtId="49" fontId="18" fillId="0" borderId="16" applyAlignment="1" pivotButton="0" quotePrefix="0" xfId="0">
      <alignment horizontal="center" vertical="bottom" wrapText="1"/>
    </xf>
    <xf numFmtId="3" fontId="18" fillId="0" borderId="16" applyAlignment="1" pivotButton="0" quotePrefix="0" xfId="0">
      <alignment horizontal="general" vertical="bottom" wrapText="1"/>
    </xf>
    <xf numFmtId="3" fontId="18" fillId="0" borderId="17" applyAlignment="1" pivotButton="0" quotePrefix="0" xfId="0">
      <alignment horizontal="general" vertical="bottom" wrapText="1"/>
    </xf>
    <xf numFmtId="0" fontId="12" fillId="0" borderId="21" applyAlignment="1" pivotButton="0" quotePrefix="0" xfId="0">
      <alignment horizontal="general" vertical="bottom" wrapText="1"/>
    </xf>
    <xf numFmtId="49" fontId="14" fillId="0" borderId="3" applyAlignment="1" pivotButton="0" quotePrefix="0" xfId="0">
      <alignment horizontal="center" vertical="bottom" wrapText="1"/>
    </xf>
    <xf numFmtId="166" fontId="12" fillId="3" borderId="3" applyAlignment="1" applyProtection="1" pivotButton="0" quotePrefix="0" xfId="0">
      <alignment horizontal="general" vertical="top"/>
      <protection locked="0" hidden="0"/>
    </xf>
    <xf numFmtId="166" fontId="12" fillId="3" borderId="22" applyAlignment="1" applyProtection="1" pivotButton="0" quotePrefix="0" xfId="0">
      <alignment horizontal="general" vertical="top"/>
      <protection locked="0" hidden="0"/>
    </xf>
    <xf numFmtId="0" fontId="12" fillId="0" borderId="18" applyAlignment="1" pivotButton="0" quotePrefix="0" xfId="0">
      <alignment horizontal="general" vertical="bottom" wrapText="1"/>
    </xf>
    <xf numFmtId="49" fontId="14" fillId="0" borderId="19" applyAlignment="1" pivotButton="0" quotePrefix="0" xfId="0">
      <alignment horizontal="center" vertical="bottom" wrapText="1"/>
    </xf>
    <xf numFmtId="3" fontId="12" fillId="3" borderId="19" applyAlignment="1" applyProtection="1" pivotButton="0" quotePrefix="0" xfId="0">
      <alignment horizontal="general" vertical="top"/>
      <protection locked="0" hidden="0"/>
    </xf>
    <xf numFmtId="3" fontId="12" fillId="3" borderId="20" applyAlignment="1" applyProtection="1" pivotButton="0" quotePrefix="0" xfId="0">
      <alignment horizontal="general" vertical="top"/>
      <protection locked="0" hidden="0"/>
    </xf>
    <xf numFmtId="49" fontId="12" fillId="0" borderId="0" applyAlignment="1" pivotButton="0" quotePrefix="0" xfId="0">
      <alignment horizontal="general" vertical="bottom" wrapText="1"/>
    </xf>
    <xf numFmtId="0" fontId="21" fillId="0" borderId="0" applyAlignment="1" pivotButton="0" quotePrefix="0" xfId="0">
      <alignment horizontal="general" vertical="bottom" wrapText="1"/>
    </xf>
    <xf numFmtId="0" fontId="22" fillId="0" borderId="0" applyAlignment="1" pivotButton="0" quotePrefix="0" xfId="0">
      <alignment horizontal="left" vertical="bottom" wrapText="1"/>
    </xf>
    <xf numFmtId="0" fontId="22" fillId="0" borderId="0" applyAlignment="1" pivotButton="0" quotePrefix="0" xfId="0">
      <alignment horizontal="left" vertical="bottom" wrapText="1"/>
    </xf>
    <xf numFmtId="167" fontId="12" fillId="0" borderId="0" applyAlignment="1" pivotButton="0" quotePrefix="0" xfId="0">
      <alignment horizontal="general" vertical="center"/>
    </xf>
    <xf numFmtId="49" fontId="12" fillId="0" borderId="0" applyAlignment="1" pivotButton="0" quotePrefix="0" xfId="0">
      <alignment horizontal="center" vertical="bottom" wrapText="1"/>
    </xf>
    <xf numFmtId="0" fontId="9" fillId="0" borderId="0" applyAlignment="1" applyProtection="1" pivotButton="0" quotePrefix="0" xfId="0">
      <alignment horizontal="center" vertical="center"/>
      <protection locked="1" hidden="1"/>
    </xf>
    <xf numFmtId="0" fontId="14" fillId="0" borderId="0" applyAlignment="1" applyProtection="1" pivotButton="0" quotePrefix="0" xfId="0">
      <alignment horizontal="center" vertical="center"/>
      <protection locked="1" hidden="1"/>
    </xf>
    <xf numFmtId="0" fontId="12" fillId="0" borderId="0" applyAlignment="1" applyProtection="1" pivotButton="0" quotePrefix="0" xfId="0">
      <alignment horizontal="center" vertical="center"/>
      <protection locked="1" hidden="1"/>
    </xf>
    <xf numFmtId="0" fontId="12" fillId="0" borderId="0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bottom" wrapText="1"/>
    </xf>
    <xf numFmtId="49" fontId="9" fillId="0" borderId="9" applyAlignment="1" pivotButton="0" quotePrefix="0" xfId="0">
      <alignment horizontal="center" vertical="center" wrapText="1"/>
    </xf>
    <xf numFmtId="0" fontId="9" fillId="5" borderId="25" applyAlignment="1" pivotButton="0" quotePrefix="0" xfId="0">
      <alignment horizontal="center" vertical="center" wrapText="1"/>
    </xf>
    <xf numFmtId="0" fontId="9" fillId="5" borderId="24" applyAlignment="1" pivotButton="0" quotePrefix="0" xfId="0">
      <alignment horizontal="center" vertical="center" wrapText="1"/>
    </xf>
    <xf numFmtId="0" fontId="9" fillId="5" borderId="22" applyAlignment="1" pivotButton="0" quotePrefix="0" xfId="0">
      <alignment horizontal="center" vertical="center" wrapText="1"/>
    </xf>
    <xf numFmtId="0" fontId="9" fillId="0" borderId="18" applyAlignment="1" pivotButton="0" quotePrefix="0" xfId="0">
      <alignment horizontal="center" vertical="center" wrapText="1"/>
    </xf>
    <xf numFmtId="49" fontId="9" fillId="0" borderId="19" applyAlignment="1" pivotButton="0" quotePrefix="0" xfId="0">
      <alignment horizontal="center" vertical="center" wrapText="1"/>
    </xf>
    <xf numFmtId="0" fontId="9" fillId="0" borderId="19" applyAlignment="1" pivotButton="0" quotePrefix="0" xfId="0">
      <alignment horizontal="center" vertical="center" wrapText="1"/>
    </xf>
    <xf numFmtId="0" fontId="9" fillId="0" borderId="20" applyAlignment="1" pivotButton="0" quotePrefix="0" xfId="0">
      <alignment horizontal="center" vertical="center" wrapText="1"/>
    </xf>
    <xf numFmtId="49" fontId="12" fillId="0" borderId="9" applyAlignment="1" pivotButton="0" quotePrefix="0" xfId="0">
      <alignment horizontal="center" vertical="center" wrapText="1"/>
    </xf>
    <xf numFmtId="49" fontId="12" fillId="5" borderId="9" applyAlignment="1" pivotButton="0" quotePrefix="0" xfId="0">
      <alignment horizontal="center" vertical="center" wrapText="1"/>
    </xf>
    <xf numFmtId="49" fontId="12" fillId="0" borderId="10" applyAlignment="1" pivotButton="0" quotePrefix="0" xfId="0">
      <alignment horizontal="center" vertical="center" wrapText="1"/>
    </xf>
    <xf numFmtId="3" fontId="9" fillId="3" borderId="6" applyAlignment="1" applyProtection="1" pivotButton="0" quotePrefix="0" xfId="0">
      <alignment horizontal="general" vertical="center"/>
      <protection locked="0" hidden="0"/>
    </xf>
    <xf numFmtId="3" fontId="12" fillId="0" borderId="0" applyAlignment="1" pivotButton="0" quotePrefix="0" xfId="0">
      <alignment horizontal="general" vertical="bottom"/>
    </xf>
    <xf numFmtId="3" fontId="12" fillId="3" borderId="6" applyAlignment="1" applyProtection="1" pivotButton="0" quotePrefix="0" xfId="0">
      <alignment horizontal="general" vertical="center"/>
      <protection locked="0" hidden="0"/>
    </xf>
    <xf numFmtId="3" fontId="12" fillId="3" borderId="14" applyAlignment="1" applyProtection="1" pivotButton="0" quotePrefix="0" xfId="0">
      <alignment horizontal="general" vertical="center"/>
      <protection locked="0" hidden="0"/>
    </xf>
    <xf numFmtId="3" fontId="9" fillId="5" borderId="6" applyAlignment="1" pivotButton="0" quotePrefix="0" xfId="0">
      <alignment horizontal="general" vertical="center"/>
    </xf>
    <xf numFmtId="3" fontId="9" fillId="3" borderId="14" applyAlignment="1" applyProtection="1" pivotButton="0" quotePrefix="0" xfId="0">
      <alignment horizontal="general" vertical="center"/>
      <protection locked="0" hidden="0"/>
    </xf>
    <xf numFmtId="49" fontId="12" fillId="0" borderId="1" applyAlignment="1" pivotButton="0" quotePrefix="0" xfId="0">
      <alignment horizontal="center" vertical="center" wrapText="1"/>
    </xf>
    <xf numFmtId="166" fontId="12" fillId="3" borderId="1" applyAlignment="1" applyProtection="1" pivotButton="0" quotePrefix="0" xfId="0">
      <alignment horizontal="general" vertical="center"/>
      <protection locked="0" hidden="0"/>
    </xf>
    <xf numFmtId="3" fontId="12" fillId="3" borderId="12" applyAlignment="1" applyProtection="1" pivotButton="0" quotePrefix="0" xfId="0">
      <alignment horizontal="general" vertical="center"/>
      <protection locked="0" hidden="0"/>
    </xf>
    <xf numFmtId="0" fontId="9" fillId="0" borderId="15" applyAlignment="1" pivotButton="0" quotePrefix="0" xfId="0">
      <alignment horizontal="general" vertical="center" wrapText="1"/>
    </xf>
    <xf numFmtId="49" fontId="9" fillId="0" borderId="0" applyAlignment="1" pivotButton="0" quotePrefix="0" xfId="0">
      <alignment horizontal="center" vertical="center" wrapText="1"/>
    </xf>
    <xf numFmtId="3" fontId="12" fillId="0" borderId="0" applyAlignment="1" pivotButton="0" quotePrefix="0" xfId="0">
      <alignment horizontal="general" vertical="center"/>
    </xf>
    <xf numFmtId="49" fontId="12" fillId="0" borderId="0" applyAlignment="1" pivotButton="0" quotePrefix="0" xfId="0">
      <alignment horizontal="general" vertical="bottom"/>
    </xf>
    <xf numFmtId="0" fontId="23" fillId="0" borderId="0" applyAlignment="1" applyProtection="1" pivotButton="0" quotePrefix="0" xfId="0">
      <alignment horizontal="general" vertical="center"/>
      <protection locked="1" hidden="1"/>
    </xf>
    <xf numFmtId="0" fontId="12" fillId="0" borderId="0" applyAlignment="1" pivotButton="0" quotePrefix="0" xfId="0">
      <alignment horizontal="right" vertical="top"/>
    </xf>
    <xf numFmtId="0" fontId="9" fillId="0" borderId="0" applyAlignment="1" pivotButton="0" quotePrefix="0" xfId="0">
      <alignment horizontal="center" vertical="bottom"/>
    </xf>
    <xf numFmtId="0" fontId="12" fillId="0" borderId="0" applyAlignment="1" pivotButton="0" quotePrefix="0" xfId="0">
      <alignment horizontal="left" vertical="top"/>
    </xf>
    <xf numFmtId="0" fontId="9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left" vertical="bottom"/>
    </xf>
    <xf numFmtId="0" fontId="9" fillId="0" borderId="6" applyAlignment="1" pivotButton="0" quotePrefix="0" xfId="0">
      <alignment horizontal="left" vertical="center" wrapText="1"/>
    </xf>
    <xf numFmtId="49" fontId="9" fillId="0" borderId="6" applyAlignment="1" pivotButton="0" quotePrefix="0" xfId="0">
      <alignment horizontal="left" vertical="center" wrapText="1"/>
    </xf>
    <xf numFmtId="3" fontId="9" fillId="0" borderId="6" applyAlignment="1" pivotButton="0" quotePrefix="0" xfId="0">
      <alignment horizontal="right" vertical="center" wrapText="1"/>
    </xf>
    <xf numFmtId="0" fontId="9" fillId="0" borderId="6" applyAlignment="1" pivotButton="0" quotePrefix="0" xfId="0">
      <alignment horizontal="left" vertical="center"/>
    </xf>
    <xf numFmtId="0" fontId="12" fillId="3" borderId="6" applyAlignment="1" applyProtection="1" pivotButton="0" quotePrefix="0" xfId="0">
      <alignment horizontal="left" vertical="center" wrapText="1"/>
      <protection locked="0" hidden="0"/>
    </xf>
    <xf numFmtId="49" fontId="12" fillId="3" borderId="6" applyAlignment="1" applyProtection="1" pivotButton="0" quotePrefix="0" xfId="0">
      <alignment horizontal="center" vertical="center" wrapText="1"/>
      <protection locked="0" hidden="0"/>
    </xf>
    <xf numFmtId="3" fontId="12" fillId="3" borderId="26" applyAlignment="1" applyProtection="1" pivotButton="0" quotePrefix="0" xfId="0">
      <alignment horizontal="general" vertical="top"/>
      <protection locked="0" hidden="0"/>
    </xf>
    <xf numFmtId="3" fontId="12" fillId="0" borderId="6" applyAlignment="1" pivotButton="0" quotePrefix="0" xfId="0">
      <alignment horizontal="right" vertical="center" wrapText="1"/>
    </xf>
    <xf numFmtId="0" fontId="18" fillId="0" borderId="6" applyAlignment="1" pivotButton="0" quotePrefix="0" xfId="0">
      <alignment horizontal="right" vertical="center" wrapText="1"/>
    </xf>
    <xf numFmtId="3" fontId="18" fillId="0" borderId="6" applyAlignment="1" pivotButton="0" quotePrefix="0" xfId="0">
      <alignment horizontal="right" vertical="center" wrapText="1"/>
    </xf>
    <xf numFmtId="49" fontId="9" fillId="0" borderId="6" applyAlignment="1" pivotButton="0" quotePrefix="0" xfId="0">
      <alignment horizontal="center" vertical="center"/>
    </xf>
    <xf numFmtId="3" fontId="9" fillId="0" borderId="6" applyAlignment="1" pivotButton="0" quotePrefix="0" xfId="0">
      <alignment horizontal="right" vertical="center"/>
    </xf>
    <xf numFmtId="0" fontId="18" fillId="0" borderId="6" applyAlignment="1" pivotButton="0" quotePrefix="0" xfId="0">
      <alignment horizontal="left" vertical="center" wrapText="1"/>
    </xf>
    <xf numFmtId="49" fontId="18" fillId="0" borderId="6" applyAlignment="1" pivotButton="0" quotePrefix="0" xfId="0">
      <alignment horizontal="center" vertical="center"/>
    </xf>
    <xf numFmtId="49" fontId="14" fillId="0" borderId="6" applyAlignment="1" pivotButton="0" quotePrefix="0" xfId="0">
      <alignment horizontal="center" vertical="center"/>
    </xf>
    <xf numFmtId="49" fontId="9" fillId="0" borderId="0" applyAlignment="1" pivotButton="0" quotePrefix="0" xfId="0">
      <alignment horizontal="left" vertical="center" wrapText="1"/>
    </xf>
    <xf numFmtId="0" fontId="23" fillId="0" borderId="0" applyAlignment="1" pivotButton="0" quotePrefix="0" xfId="0">
      <alignment horizontal="center" vertical="center"/>
    </xf>
    <xf numFmtId="0" fontId="24" fillId="0" borderId="0" applyAlignment="1" pivotButton="0" quotePrefix="0" xfId="0">
      <alignment horizontal="center" vertical="center"/>
    </xf>
    <xf numFmtId="0" fontId="9" fillId="0" borderId="11" applyAlignment="1" pivotButton="0" quotePrefix="0" xfId="0">
      <alignment horizontal="center" vertical="bottom"/>
    </xf>
    <xf numFmtId="0" fontId="9" fillId="0" borderId="1" applyAlignment="1" pivotButton="0" quotePrefix="0" xfId="0">
      <alignment horizontal="center" vertical="bottom"/>
    </xf>
    <xf numFmtId="0" fontId="9" fillId="0" borderId="8" applyAlignment="1" pivotButton="0" quotePrefix="0" xfId="0">
      <alignment horizontal="right" vertical="center" wrapText="1"/>
    </xf>
    <xf numFmtId="49" fontId="9" fillId="5" borderId="9" applyAlignment="1" pivotButton="0" quotePrefix="0" xfId="0">
      <alignment horizontal="general" vertical="center" wrapText="1"/>
    </xf>
    <xf numFmtId="0" fontId="12" fillId="5" borderId="9" applyAlignment="1" pivotButton="0" quotePrefix="0" xfId="0">
      <alignment horizontal="right" vertical="center" wrapText="1"/>
    </xf>
    <xf numFmtId="0" fontId="12" fillId="5" borderId="10" applyAlignment="1" pivotButton="0" quotePrefix="0" xfId="0">
      <alignment horizontal="right" vertical="center" wrapText="1"/>
    </xf>
    <xf numFmtId="0" fontId="12" fillId="0" borderId="13" applyAlignment="1" pivotButton="0" quotePrefix="0" xfId="0">
      <alignment horizontal="right" vertical="center"/>
    </xf>
    <xf numFmtId="0" fontId="12" fillId="0" borderId="6" applyAlignment="1" pivotButton="0" quotePrefix="0" xfId="0">
      <alignment horizontal="general" vertical="center"/>
    </xf>
    <xf numFmtId="3" fontId="12" fillId="3" borderId="26" applyAlignment="1" applyProtection="1" pivotButton="0" quotePrefix="0" xfId="0">
      <alignment horizontal="right" vertical="center"/>
      <protection locked="0" hidden="0"/>
    </xf>
    <xf numFmtId="0" fontId="12" fillId="0" borderId="14" applyAlignment="1" pivotButton="0" quotePrefix="0" xfId="0">
      <alignment horizontal="right" vertical="center" wrapText="1"/>
    </xf>
    <xf numFmtId="49" fontId="12" fillId="0" borderId="6" applyAlignment="1" pivotButton="0" quotePrefix="0" xfId="0">
      <alignment horizontal="center" vertical="center"/>
    </xf>
    <xf numFmtId="4" fontId="12" fillId="3" borderId="26" applyAlignment="1" applyProtection="1" pivotButton="0" quotePrefix="0" xfId="0">
      <alignment horizontal="right" vertical="center"/>
      <protection locked="0" hidden="0"/>
    </xf>
    <xf numFmtId="0" fontId="18" fillId="0" borderId="6" applyAlignment="1" pivotButton="0" quotePrefix="0" xfId="0">
      <alignment horizontal="right" vertical="center"/>
    </xf>
    <xf numFmtId="0" fontId="9" fillId="0" borderId="13" applyAlignment="1" pivotButton="0" quotePrefix="0" xfId="0">
      <alignment horizontal="right" vertical="center"/>
    </xf>
    <xf numFmtId="0" fontId="9" fillId="0" borderId="13" applyAlignment="1" pivotButton="0" quotePrefix="0" xfId="0">
      <alignment horizontal="right" vertical="center" wrapText="1"/>
    </xf>
    <xf numFmtId="0" fontId="9" fillId="0" borderId="6" applyAlignment="1" pivotButton="0" quotePrefix="0" xfId="0">
      <alignment horizontal="general" vertical="center" wrapText="1"/>
    </xf>
    <xf numFmtId="0" fontId="12" fillId="0" borderId="13" applyAlignment="1" pivotButton="0" quotePrefix="0" xfId="0">
      <alignment horizontal="right" vertical="center" wrapText="1"/>
    </xf>
    <xf numFmtId="0" fontId="12" fillId="0" borderId="6" applyAlignment="1" pivotButton="0" quotePrefix="0" xfId="0">
      <alignment horizontal="left" vertical="center" wrapText="1"/>
    </xf>
    <xf numFmtId="49" fontId="18" fillId="0" borderId="1" applyAlignment="1" pivotButton="0" quotePrefix="0" xfId="0">
      <alignment horizontal="center" vertical="center" wrapText="1"/>
    </xf>
    <xf numFmtId="0" fontId="18" fillId="0" borderId="1" applyAlignment="1" pivotButton="0" quotePrefix="0" xfId="0">
      <alignment horizontal="right" vertical="center" wrapText="1"/>
    </xf>
    <xf numFmtId="0" fontId="12" fillId="0" borderId="1" applyAlignment="1" pivotButton="0" quotePrefix="0" xfId="0">
      <alignment horizontal="right" vertical="center" wrapText="1"/>
    </xf>
    <xf numFmtId="0" fontId="12" fillId="0" borderId="12" applyAlignment="1" pivotButton="0" quotePrefix="0" xfId="0">
      <alignment horizontal="right" vertical="center" wrapText="1"/>
    </xf>
    <xf numFmtId="0" fontId="9" fillId="0" borderId="26" applyAlignment="1" pivotButton="0" quotePrefix="0" xfId="0">
      <alignment horizontal="general" vertical="center" wrapText="1"/>
    </xf>
    <xf numFmtId="49" fontId="12" fillId="5" borderId="26" applyAlignment="1" pivotButton="0" quotePrefix="0" xfId="0">
      <alignment horizontal="center" vertical="center" wrapText="1"/>
    </xf>
    <xf numFmtId="1" fontId="12" fillId="5" borderId="27" applyAlignment="1" pivotButton="0" quotePrefix="0" xfId="0">
      <alignment horizontal="right" vertical="center" wrapText="1"/>
    </xf>
    <xf numFmtId="1" fontId="12" fillId="5" borderId="28" applyAlignment="1" pivotButton="0" quotePrefix="0" xfId="0">
      <alignment horizontal="right" vertical="center" wrapText="1"/>
    </xf>
    <xf numFmtId="0" fontId="14" fillId="0" borderId="6" applyAlignment="1" pivotButton="0" quotePrefix="0" xfId="0">
      <alignment horizontal="general" vertical="center"/>
    </xf>
    <xf numFmtId="49" fontId="12" fillId="0" borderId="3" applyAlignment="1" pivotButton="0" quotePrefix="0" xfId="0">
      <alignment horizontal="center" vertical="center" wrapText="1"/>
    </xf>
    <xf numFmtId="0" fontId="12" fillId="0" borderId="3" applyAlignment="1" pivotButton="0" quotePrefix="0" xfId="0">
      <alignment horizontal="right" vertical="center" wrapText="1"/>
    </xf>
    <xf numFmtId="0" fontId="12" fillId="0" borderId="22" applyAlignment="1" pivotButton="0" quotePrefix="0" xfId="0">
      <alignment horizontal="right" vertical="center" wrapText="1"/>
    </xf>
    <xf numFmtId="0" fontId="9" fillId="0" borderId="6" applyAlignment="1" pivotButton="0" quotePrefix="0" xfId="0">
      <alignment horizontal="general" vertical="center"/>
    </xf>
    <xf numFmtId="0" fontId="12" fillId="0" borderId="18" applyAlignment="1" pivotButton="0" quotePrefix="0" xfId="0">
      <alignment horizontal="right" vertical="center"/>
    </xf>
    <xf numFmtId="0" fontId="9" fillId="0" borderId="19" applyAlignment="1" pivotButton="0" quotePrefix="0" xfId="0">
      <alignment horizontal="general" vertical="center"/>
    </xf>
    <xf numFmtId="1" fontId="9" fillId="0" borderId="19" applyAlignment="1" pivotButton="0" quotePrefix="0" xfId="0">
      <alignment horizontal="right" vertical="center" wrapText="1"/>
    </xf>
    <xf numFmtId="1" fontId="9" fillId="0" borderId="20" applyAlignment="1" pivotButton="0" quotePrefix="0" xfId="0">
      <alignment horizontal="right" vertical="center" wrapText="1"/>
    </xf>
    <xf numFmtId="1" fontId="12" fillId="0" borderId="0" applyAlignment="1" pivotButton="0" quotePrefix="0" xfId="0">
      <alignment horizontal="general" vertical="center" wrapText="1"/>
    </xf>
    <xf numFmtId="1" fontId="12" fillId="0" borderId="0" applyAlignment="1" pivotButton="0" quotePrefix="0" xfId="0">
      <alignment horizontal="left" vertical="center" wrapText="1"/>
    </xf>
    <xf numFmtId="0" fontId="23" fillId="0" borderId="0" applyAlignment="1" pivotButton="0" quotePrefix="0" xfId="0">
      <alignment horizontal="center" vertical="center" wrapText="1"/>
    </xf>
    <xf numFmtId="0" fontId="12" fillId="0" borderId="0" applyAlignment="1" applyProtection="1" pivotButton="0" quotePrefix="0" xfId="0">
      <alignment horizontal="center" vertical="center" wrapText="1"/>
      <protection locked="1" hidden="1"/>
    </xf>
    <xf numFmtId="1" fontId="9" fillId="0" borderId="9" applyAlignment="1" pivotButton="0" quotePrefix="0" xfId="0">
      <alignment horizontal="center" vertical="center" wrapText="1"/>
    </xf>
    <xf numFmtId="0" fontId="9" fillId="0" borderId="14" applyAlignment="1" pivotButton="0" quotePrefix="0" xfId="0">
      <alignment horizontal="center" vertical="bottom"/>
    </xf>
    <xf numFmtId="0" fontId="12" fillId="0" borderId="1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center" vertical="center" wrapText="1"/>
    </xf>
    <xf numFmtId="0" fontId="12" fillId="0" borderId="12" applyAlignment="1" pivotButton="0" quotePrefix="0" xfId="0">
      <alignment horizontal="center" vertical="center" wrapText="1"/>
    </xf>
    <xf numFmtId="0" fontId="9" fillId="0" borderId="29" applyAlignment="1" pivotButton="0" quotePrefix="0" xfId="0">
      <alignment horizontal="left" vertical="center" wrapText="1"/>
    </xf>
    <xf numFmtId="49" fontId="18" fillId="0" borderId="30" applyAlignment="1" pivotButton="0" quotePrefix="0" xfId="0">
      <alignment horizontal="center" vertical="center" wrapText="1"/>
    </xf>
    <xf numFmtId="3" fontId="12" fillId="3" borderId="30" applyAlignment="1" applyProtection="1" pivotButton="0" quotePrefix="0" xfId="0">
      <alignment horizontal="right" vertical="top"/>
      <protection locked="0" hidden="0"/>
    </xf>
    <xf numFmtId="3" fontId="12" fillId="0" borderId="25" applyAlignment="1" pivotButton="0" quotePrefix="0" xfId="0">
      <alignment horizontal="right" vertical="center" wrapText="1"/>
    </xf>
    <xf numFmtId="3" fontId="12" fillId="0" borderId="9" applyAlignment="1" pivotButton="0" quotePrefix="0" xfId="0">
      <alignment horizontal="right" vertical="center" wrapText="1"/>
    </xf>
    <xf numFmtId="3" fontId="12" fillId="0" borderId="10" applyAlignment="1" pivotButton="0" quotePrefix="0" xfId="0">
      <alignment horizontal="right" vertical="center" wrapText="1"/>
    </xf>
    <xf numFmtId="3" fontId="12" fillId="0" borderId="14" applyAlignment="1" pivotButton="0" quotePrefix="0" xfId="0">
      <alignment horizontal="right" vertical="center" wrapText="1"/>
    </xf>
    <xf numFmtId="3" fontId="12" fillId="3" borderId="6" applyAlignment="1" applyProtection="1" pivotButton="0" quotePrefix="0" xfId="0">
      <alignment horizontal="right" vertical="top"/>
      <protection locked="0" hidden="0"/>
    </xf>
    <xf numFmtId="0" fontId="18" fillId="0" borderId="18" applyAlignment="1" pivotButton="0" quotePrefix="0" xfId="0">
      <alignment horizontal="right" vertical="center" wrapText="1"/>
    </xf>
    <xf numFmtId="49" fontId="18" fillId="0" borderId="19" applyAlignment="1" pivotButton="0" quotePrefix="0" xfId="0">
      <alignment horizontal="center" vertical="center" wrapText="1"/>
    </xf>
    <xf numFmtId="3" fontId="18" fillId="0" borderId="19" applyAlignment="1" pivotButton="0" quotePrefix="0" xfId="0">
      <alignment horizontal="right" vertical="center" wrapText="1"/>
    </xf>
    <xf numFmtId="3" fontId="18" fillId="0" borderId="20" applyAlignment="1" pivotButton="0" quotePrefix="0" xfId="0">
      <alignment horizontal="right" vertical="center" wrapText="1"/>
    </xf>
    <xf numFmtId="3" fontId="14" fillId="3" borderId="6" applyAlignment="1" applyProtection="1" pivotButton="0" quotePrefix="0" xfId="0">
      <alignment horizontal="right" vertical="top"/>
      <protection locked="0" hidden="0"/>
    </xf>
    <xf numFmtId="3" fontId="18" fillId="0" borderId="14" applyAlignment="1" pivotButton="0" quotePrefix="0" xfId="0">
      <alignment horizontal="right" vertical="center" wrapText="1"/>
    </xf>
    <xf numFmtId="0" fontId="12" fillId="0" borderId="18" applyAlignment="1" pivotButton="0" quotePrefix="0" xfId="0">
      <alignment horizontal="left" vertical="center" wrapText="1"/>
    </xf>
    <xf numFmtId="3" fontId="12" fillId="0" borderId="19" applyAlignment="1" pivotButton="0" quotePrefix="0" xfId="0">
      <alignment horizontal="right" vertical="center" wrapText="1"/>
    </xf>
    <xf numFmtId="3" fontId="12" fillId="0" borderId="20" applyAlignment="1" pivotButton="0" quotePrefix="0" xfId="0">
      <alignment horizontal="right" vertical="center" wrapText="1"/>
    </xf>
    <xf numFmtId="0" fontId="9" fillId="0" borderId="21" applyAlignment="1" pivotButton="0" quotePrefix="0" xfId="0">
      <alignment horizontal="left" vertical="center" wrapText="1"/>
    </xf>
    <xf numFmtId="49" fontId="9" fillId="0" borderId="3" applyAlignment="1" pivotButton="0" quotePrefix="0" xfId="0">
      <alignment horizontal="left" vertical="center" wrapText="1"/>
    </xf>
    <xf numFmtId="3" fontId="12" fillId="0" borderId="3" applyAlignment="1" pivotButton="0" quotePrefix="0" xfId="0">
      <alignment horizontal="right" vertical="center" wrapText="1"/>
    </xf>
    <xf numFmtId="3" fontId="12" fillId="0" borderId="22" applyAlignment="1" pivotButton="0" quotePrefix="0" xfId="0">
      <alignment horizontal="right" vertical="center" wrapText="1"/>
    </xf>
    <xf numFmtId="3" fontId="18" fillId="0" borderId="1" applyAlignment="1" pivotButton="0" quotePrefix="0" xfId="0">
      <alignment horizontal="right" vertical="center" wrapText="1"/>
    </xf>
    <xf numFmtId="3" fontId="18" fillId="0" borderId="12" applyAlignment="1" pivotButton="0" quotePrefix="0" xfId="0">
      <alignment horizontal="right" vertical="center" wrapText="1"/>
    </xf>
    <xf numFmtId="3" fontId="9" fillId="0" borderId="16" applyAlignment="1" pivotButton="0" quotePrefix="0" xfId="0">
      <alignment horizontal="right" vertical="center" wrapText="1"/>
    </xf>
    <xf numFmtId="3" fontId="9" fillId="0" borderId="17" applyAlignment="1" pivotButton="0" quotePrefix="0" xfId="0">
      <alignment horizontal="right" vertical="center" wrapText="1"/>
    </xf>
    <xf numFmtId="0" fontId="12" fillId="0" borderId="1" applyAlignment="1" pivotButton="0" quotePrefix="0" xfId="0">
      <alignment horizontal="center" vertical="bottom"/>
    </xf>
    <xf numFmtId="0" fontId="12" fillId="0" borderId="12" applyAlignment="1" pivotButton="0" quotePrefix="0" xfId="0">
      <alignment horizontal="center" vertical="bottom"/>
    </xf>
    <xf numFmtId="49" fontId="9" fillId="0" borderId="9" applyAlignment="1" pivotButton="0" quotePrefix="0" xfId="0">
      <alignment horizontal="left" vertical="center" wrapText="1"/>
    </xf>
    <xf numFmtId="0" fontId="12" fillId="0" borderId="9" applyAlignment="1" pivotButton="0" quotePrefix="0" xfId="0">
      <alignment horizontal="right" vertical="center" wrapText="1"/>
    </xf>
    <xf numFmtId="0" fontId="12" fillId="0" borderId="10" applyAlignment="1" pivotButton="0" quotePrefix="0" xfId="0">
      <alignment horizontal="right" vertical="bottom"/>
    </xf>
    <xf numFmtId="1" fontId="12" fillId="0" borderId="14" applyAlignment="1" pivotButton="0" quotePrefix="0" xfId="0">
      <alignment horizontal="right" vertical="center" wrapText="1"/>
    </xf>
    <xf numFmtId="0" fontId="18" fillId="0" borderId="19" applyAlignment="1" pivotButton="0" quotePrefix="0" xfId="0">
      <alignment horizontal="right" vertical="center" wrapText="1"/>
    </xf>
    <xf numFmtId="1" fontId="18" fillId="0" borderId="19" applyAlignment="1" pivotButton="0" quotePrefix="0" xfId="0">
      <alignment horizontal="right" vertical="center" wrapText="1"/>
    </xf>
    <xf numFmtId="0" fontId="18" fillId="0" borderId="20" applyAlignment="1" pivotButton="0" quotePrefix="0" xfId="0">
      <alignment horizontal="right" vertical="center" wrapText="1"/>
    </xf>
    <xf numFmtId="49" fontId="9" fillId="0" borderId="3" applyAlignment="1" pivotButton="0" quotePrefix="0" xfId="0">
      <alignment horizontal="center" vertical="center" wrapText="1"/>
    </xf>
    <xf numFmtId="1" fontId="12" fillId="0" borderId="3" applyAlignment="1" pivotButton="0" quotePrefix="0" xfId="0">
      <alignment horizontal="right" vertical="center" wrapText="1"/>
    </xf>
    <xf numFmtId="1" fontId="12" fillId="0" borderId="22" applyAlignment="1" pivotButton="0" quotePrefix="0" xfId="0">
      <alignment horizontal="right" vertical="bottom"/>
    </xf>
    <xf numFmtId="49" fontId="14" fillId="0" borderId="6" applyAlignment="1" pivotButton="0" quotePrefix="0" xfId="0">
      <alignment horizontal="center" vertical="center" wrapText="1"/>
    </xf>
    <xf numFmtId="1" fontId="12" fillId="0" borderId="1" applyAlignment="1" pivotButton="0" quotePrefix="0" xfId="0">
      <alignment horizontal="right" vertical="center" wrapText="1"/>
    </xf>
    <xf numFmtId="1" fontId="12" fillId="0" borderId="12" applyAlignment="1" pivotButton="0" quotePrefix="0" xfId="0">
      <alignment horizontal="right" vertical="bottom"/>
    </xf>
    <xf numFmtId="1" fontId="12" fillId="0" borderId="9" applyAlignment="1" pivotButton="0" quotePrefix="0" xfId="0">
      <alignment horizontal="right" vertical="center" wrapText="1"/>
    </xf>
    <xf numFmtId="1" fontId="12" fillId="0" borderId="10" applyAlignment="1" pivotButton="0" quotePrefix="0" xfId="0">
      <alignment horizontal="right" vertical="bottom"/>
    </xf>
    <xf numFmtId="1" fontId="18" fillId="0" borderId="20" applyAlignment="1" pivotButton="0" quotePrefix="0" xfId="0">
      <alignment horizontal="right" vertical="center" wrapText="1"/>
    </xf>
    <xf numFmtId="0" fontId="9" fillId="0" borderId="31" applyAlignment="1" pivotButton="0" quotePrefix="0" xfId="0">
      <alignment horizontal="left" vertical="center" wrapText="1"/>
    </xf>
    <xf numFmtId="49" fontId="9" fillId="0" borderId="32" applyAlignment="1" pivotButton="0" quotePrefix="0" xfId="0">
      <alignment horizontal="center" vertical="center" wrapText="1"/>
    </xf>
    <xf numFmtId="1" fontId="9" fillId="0" borderId="32" applyAlignment="1" pivotButton="0" quotePrefix="0" xfId="0">
      <alignment horizontal="right" vertical="center" wrapText="1"/>
    </xf>
    <xf numFmtId="1" fontId="9" fillId="0" borderId="33" applyAlignment="1" pivotButton="0" quotePrefix="0" xfId="0">
      <alignment horizontal="right" vertical="center" wrapText="1"/>
    </xf>
    <xf numFmtId="49" fontId="12" fillId="0" borderId="0" applyAlignment="1" pivotButton="0" quotePrefix="0" xfId="0">
      <alignment horizontal="center" vertical="center" wrapText="1"/>
    </xf>
    <xf numFmtId="0" fontId="12" fillId="0" borderId="8" applyAlignment="1" pivotButton="0" quotePrefix="0" xfId="0">
      <alignment horizontal="left" vertical="center" wrapText="1"/>
    </xf>
    <xf numFmtId="3" fontId="12" fillId="3" borderId="9" applyAlignment="1" applyProtection="1" pivotButton="0" quotePrefix="0" xfId="0">
      <alignment horizontal="general" vertical="top"/>
      <protection locked="0" hidden="0"/>
    </xf>
    <xf numFmtId="1" fontId="12" fillId="0" borderId="14" applyAlignment="1" pivotButton="0" quotePrefix="0" xfId="0">
      <alignment horizontal="right" vertical="bottom"/>
    </xf>
    <xf numFmtId="49" fontId="12" fillId="0" borderId="19" applyAlignment="1" pivotButton="0" quotePrefix="0" xfId="0">
      <alignment horizontal="center" vertical="center" wrapText="1"/>
    </xf>
    <xf numFmtId="1" fontId="12" fillId="0" borderId="20" applyAlignment="1" pivotButton="0" quotePrefix="0" xfId="0">
      <alignment horizontal="right" vertical="bottom"/>
    </xf>
    <xf numFmtId="0" fontId="18" fillId="0" borderId="31" applyAlignment="1" pivotButton="0" quotePrefix="0" xfId="0">
      <alignment horizontal="left" vertical="center" wrapText="1"/>
    </xf>
    <xf numFmtId="49" fontId="18" fillId="0" borderId="32" applyAlignment="1" pivotButton="0" quotePrefix="0" xfId="0">
      <alignment horizontal="center" vertical="center" wrapText="1"/>
    </xf>
    <xf numFmtId="0" fontId="18" fillId="0" borderId="32" applyAlignment="1" pivotButton="0" quotePrefix="0" xfId="0">
      <alignment horizontal="right" vertical="center" wrapText="1"/>
    </xf>
    <xf numFmtId="0" fontId="18" fillId="0" borderId="33" applyAlignment="1" pivotButton="0" quotePrefix="0" xfId="0">
      <alignment horizontal="right" vertical="center" wrapText="1"/>
    </xf>
    <xf numFmtId="0" fontId="18" fillId="0" borderId="0" applyAlignment="1" pivotButton="0" quotePrefix="0" xfId="0">
      <alignment horizontal="left" vertical="center" wrapText="1"/>
    </xf>
    <xf numFmtId="49" fontId="18" fillId="0" borderId="0" applyAlignment="1" pivotButton="0" quotePrefix="0" xfId="0">
      <alignment horizontal="left" vertical="center" wrapText="1"/>
    </xf>
    <xf numFmtId="49" fontId="14" fillId="0" borderId="0" applyAlignment="1" pivotButton="0" quotePrefix="0" xfId="0">
      <alignment horizontal="left" vertical="center" wrapText="1"/>
    </xf>
    <xf numFmtId="0" fontId="12" fillId="0" borderId="0" applyAlignment="1" applyProtection="1" pivotButton="0" quotePrefix="0" xfId="0">
      <alignment horizontal="general" vertical="center"/>
      <protection locked="1" hidden="1"/>
    </xf>
    <xf numFmtId="0" fontId="12" fillId="0" borderId="0" applyAlignment="1" pivotButton="0" quotePrefix="0" xfId="0">
      <alignment horizontal="center" vertical="bottom"/>
    </xf>
    <xf numFmtId="0" fontId="9" fillId="0" borderId="0" applyAlignment="1" applyProtection="1" pivotButton="0" quotePrefix="0" xfId="0">
      <alignment horizontal="left" vertical="center"/>
      <protection locked="1" hidden="1"/>
    </xf>
    <xf numFmtId="0" fontId="12" fillId="0" borderId="0" applyAlignment="1" applyProtection="1" pivotButton="0" quotePrefix="0" xfId="0">
      <alignment horizontal="left" vertical="center"/>
      <protection locked="1" hidden="1"/>
    </xf>
    <xf numFmtId="168" fontId="9" fillId="0" borderId="6" applyAlignment="1" pivotButton="0" quotePrefix="0" xfId="0">
      <alignment horizontal="center" vertical="center" wrapText="1"/>
    </xf>
    <xf numFmtId="168" fontId="9" fillId="0" borderId="14" applyAlignment="1" pivotButton="0" quotePrefix="0" xfId="0">
      <alignment horizontal="center" vertical="center" wrapText="1"/>
    </xf>
    <xf numFmtId="3" fontId="12" fillId="0" borderId="9" applyAlignment="1" pivotButton="0" quotePrefix="0" xfId="0">
      <alignment horizontal="right" vertical="center"/>
    </xf>
    <xf numFmtId="3" fontId="12" fillId="0" borderId="10" applyAlignment="1" pivotButton="0" quotePrefix="0" xfId="0">
      <alignment horizontal="right" vertical="center"/>
    </xf>
    <xf numFmtId="3" fontId="12" fillId="3" borderId="6" applyAlignment="1" applyProtection="1" pivotButton="0" quotePrefix="0" xfId="0">
      <alignment horizontal="right" vertical="center"/>
      <protection locked="0" hidden="0"/>
    </xf>
    <xf numFmtId="3" fontId="9" fillId="0" borderId="14" applyAlignment="1" pivotButton="0" quotePrefix="0" xfId="0">
      <alignment horizontal="right" vertical="center"/>
    </xf>
    <xf numFmtId="3" fontId="18" fillId="0" borderId="19" applyAlignment="1" pivotButton="0" quotePrefix="0" xfId="0">
      <alignment horizontal="right" vertical="center"/>
    </xf>
    <xf numFmtId="3" fontId="18" fillId="0" borderId="20" applyAlignment="1" pivotButton="0" quotePrefix="0" xfId="0">
      <alignment horizontal="right" vertical="center"/>
    </xf>
    <xf numFmtId="3" fontId="12" fillId="0" borderId="3" applyAlignment="1" pivotButton="0" quotePrefix="0" xfId="0">
      <alignment horizontal="right" vertical="center"/>
    </xf>
    <xf numFmtId="3" fontId="9" fillId="0" borderId="22" applyAlignment="1" pivotButton="0" quotePrefix="0" xfId="0">
      <alignment horizontal="right" vertical="center"/>
    </xf>
    <xf numFmtId="49" fontId="9" fillId="0" borderId="0" applyAlignment="1" pivotButton="0" quotePrefix="0" xfId="0">
      <alignment horizontal="right" vertical="center" wrapText="1"/>
    </xf>
    <xf numFmtId="49" fontId="14" fillId="0" borderId="0" applyAlignment="1" pivotButton="0" quotePrefix="0" xfId="0">
      <alignment horizontal="left" vertical="top" wrapText="1"/>
    </xf>
    <xf numFmtId="49" fontId="12" fillId="0" borderId="0" applyAlignment="1" pivotButton="0" quotePrefix="0" xfId="0">
      <alignment horizontal="general" vertical="center" wrapText="1"/>
    </xf>
    <xf numFmtId="0" fontId="12" fillId="0" borderId="0" applyAlignment="1" applyProtection="1" pivotButton="0" quotePrefix="0" xfId="0">
      <alignment horizontal="general" vertical="center"/>
      <protection locked="0" hidden="0"/>
    </xf>
    <xf numFmtId="0" fontId="12" fillId="0" borderId="0" applyAlignment="1" applyProtection="1" pivotButton="0" quotePrefix="0" xfId="0">
      <alignment horizontal="left" vertical="center"/>
      <protection locked="0" hidden="0"/>
    </xf>
    <xf numFmtId="0" fontId="0" fillId="0" borderId="0" applyAlignment="1" pivotButton="0" quotePrefix="0" xfId="0">
      <alignment horizontal="general" vertical="bottom"/>
    </xf>
    <xf numFmtId="0" fontId="25" fillId="0" borderId="0" applyAlignment="1" pivotButton="0" quotePrefix="0" xfId="0">
      <alignment horizontal="center" vertical="bottom"/>
    </xf>
    <xf numFmtId="0" fontId="12" fillId="0" borderId="0" applyAlignment="1" applyProtection="1" pivotButton="0" quotePrefix="0" xfId="0">
      <alignment horizontal="general" vertical="bottom"/>
      <protection locked="1" hidden="1"/>
    </xf>
    <xf numFmtId="0" fontId="12" fillId="0" borderId="0" applyAlignment="1" pivotButton="0" quotePrefix="0" xfId="0">
      <alignment horizontal="center" vertical="bottom"/>
    </xf>
    <xf numFmtId="0" fontId="9" fillId="0" borderId="0" applyAlignment="1" applyProtection="1" pivotButton="0" quotePrefix="0" xfId="0">
      <alignment horizontal="general" vertical="bottom"/>
      <protection locked="1" hidden="1"/>
    </xf>
    <xf numFmtId="0" fontId="26" fillId="6" borderId="34" applyAlignment="1" pivotButton="0" quotePrefix="0" xfId="0">
      <alignment horizontal="center" vertical="center"/>
    </xf>
    <xf numFmtId="0" fontId="26" fillId="7" borderId="34" applyAlignment="1" pivotButton="0" quotePrefix="0" xfId="0">
      <alignment horizontal="center" vertical="center"/>
    </xf>
    <xf numFmtId="0" fontId="26" fillId="8" borderId="34" applyAlignment="1" pivotButton="0" quotePrefix="0" xfId="0">
      <alignment horizontal="center" vertical="center"/>
    </xf>
    <xf numFmtId="0" fontId="26" fillId="9" borderId="34" applyAlignment="1" pivotButton="0" quotePrefix="0" xfId="0">
      <alignment horizontal="center" vertical="center"/>
    </xf>
    <xf numFmtId="0" fontId="27" fillId="0" borderId="34" applyAlignment="1" pivotButton="0" quotePrefix="0" xfId="0">
      <alignment horizontal="center" vertical="center"/>
    </xf>
    <xf numFmtId="0" fontId="8" fillId="0" borderId="34" applyAlignment="1" pivotButton="0" quotePrefix="0" xfId="0">
      <alignment horizontal="center" vertical="center"/>
    </xf>
    <xf numFmtId="3" fontId="28" fillId="0" borderId="34" applyAlignment="1" pivotButton="0" quotePrefix="0" xfId="0">
      <alignment horizontal="right" vertical="center" indent="1"/>
    </xf>
    <xf numFmtId="4" fontId="28" fillId="4" borderId="34" applyAlignment="1" pivotButton="0" quotePrefix="0" xfId="0">
      <alignment horizontal="right" vertical="center" indent="1"/>
    </xf>
    <xf numFmtId="0" fontId="8" fillId="0" borderId="34" applyAlignment="1" pivotButton="0" quotePrefix="0" xfId="0">
      <alignment horizontal="center" vertical="center" wrapText="1"/>
    </xf>
    <xf numFmtId="0" fontId="27" fillId="0" borderId="34" applyAlignment="1" pivotButton="0" quotePrefix="0" xfId="0">
      <alignment horizontal="center" vertical="center" wrapText="1"/>
    </xf>
    <xf numFmtId="0" fontId="29" fillId="10" borderId="35" applyAlignment="1" pivotButton="0" quotePrefix="0" xfId="0">
      <alignment horizontal="center" vertical="center"/>
    </xf>
    <xf numFmtId="0" fontId="30" fillId="11" borderId="36" applyAlignment="1" pivotButton="0" quotePrefix="0" xfId="0">
      <alignment horizontal="left" vertical="bottom" indent="2"/>
    </xf>
    <xf numFmtId="0" fontId="31" fillId="11" borderId="37" applyAlignment="1" pivotButton="0" quotePrefix="0" xfId="0">
      <alignment horizontal="left" vertical="center"/>
    </xf>
    <xf numFmtId="0" fontId="31" fillId="11" borderId="38" applyAlignment="1" pivotButton="0" quotePrefix="0" xfId="0">
      <alignment horizontal="left" vertical="center"/>
    </xf>
    <xf numFmtId="0" fontId="32" fillId="11" borderId="35" applyAlignment="1" pivotButton="0" quotePrefix="0" xfId="0">
      <alignment horizontal="center" vertical="center" wrapText="1"/>
    </xf>
    <xf numFmtId="0" fontId="12" fillId="0" borderId="35" applyAlignment="1" pivotButton="0" quotePrefix="0" xfId="0">
      <alignment horizontal="general" vertical="center" wrapText="1"/>
    </xf>
    <xf numFmtId="0" fontId="12" fillId="0" borderId="35" applyAlignment="1" pivotButton="0" quotePrefix="0" xfId="0">
      <alignment horizontal="center" vertical="center" wrapText="1"/>
    </xf>
    <xf numFmtId="169" fontId="12" fillId="0" borderId="35" applyAlignment="1" pivotButton="0" quotePrefix="0" xfId="32">
      <alignment horizontal="right" vertical="center" wrapText="1" indent="1"/>
    </xf>
    <xf numFmtId="169" fontId="31" fillId="11" borderId="38" applyAlignment="1" pivotButton="0" quotePrefix="0" xfId="0">
      <alignment horizontal="left" vertical="center"/>
    </xf>
    <xf numFmtId="169" fontId="12" fillId="0" borderId="35" applyAlignment="1" pivotButton="0" quotePrefix="0" xfId="0">
      <alignment horizontal="right" vertical="center" wrapText="1" indent="1"/>
    </xf>
    <xf numFmtId="0" fontId="32" fillId="11" borderId="36" applyAlignment="1" pivotButton="0" quotePrefix="0" xfId="0">
      <alignment horizontal="center" vertical="center" wrapText="1"/>
    </xf>
    <xf numFmtId="3" fontId="0" fillId="0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general" vertical="bottom"/>
    </xf>
    <xf numFmtId="0" fontId="33" fillId="0" borderId="0" applyAlignment="1" pivotButton="0" quotePrefix="0" xfId="0">
      <alignment horizontal="general" vertical="bottom"/>
    </xf>
    <xf numFmtId="0" fontId="16" fillId="4" borderId="0" applyAlignment="1" pivotButton="0" quotePrefix="0" xfId="0">
      <alignment horizontal="general" vertical="bottom"/>
    </xf>
    <xf numFmtId="170" fontId="16" fillId="4" borderId="0" applyAlignment="1" pivotButton="0" quotePrefix="0" xfId="0">
      <alignment horizontal="general" vertical="bottom"/>
    </xf>
    <xf numFmtId="0" fontId="15" fillId="4" borderId="0" applyAlignment="1" pivotButton="0" quotePrefix="0" xfId="0">
      <alignment horizontal="general" vertical="bottom"/>
    </xf>
    <xf numFmtId="170" fontId="16" fillId="0" borderId="0" applyAlignment="1" pivotButton="0" quotePrefix="0" xfId="0">
      <alignment horizontal="general" vertical="bottom"/>
    </xf>
    <xf numFmtId="3" fontId="16" fillId="0" borderId="0" applyAlignment="1" pivotButton="0" quotePrefix="0" xfId="0">
      <alignment horizontal="general" vertical="bottom"/>
    </xf>
    <xf numFmtId="166" fontId="16" fillId="0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general" vertical="bottom" wrapText="1"/>
    </xf>
    <xf numFmtId="0" fontId="16" fillId="0" borderId="0" applyAlignment="1" pivotButton="0" quotePrefix="0" xfId="0">
      <alignment horizontal="left" vertical="top"/>
    </xf>
    <xf numFmtId="1" fontId="16" fillId="0" borderId="0" applyAlignment="1" pivotButton="0" quotePrefix="0" xfId="0">
      <alignment horizontal="general" vertical="bottom"/>
    </xf>
    <xf numFmtId="4" fontId="16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9" fillId="0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10" fillId="0" borderId="0" applyAlignment="1" applyProtection="1" pivotButton="0" quotePrefix="0" xfId="0">
      <alignment horizontal="general" vertical="bottom"/>
      <protection locked="1" hidden="1"/>
    </xf>
    <xf numFmtId="164" fontId="8" fillId="0" borderId="0" applyAlignment="1" applyProtection="1" pivotButton="0" quotePrefix="0" xfId="0">
      <alignment horizontal="general" vertical="bottom"/>
      <protection locked="1" hidden="1"/>
    </xf>
    <xf numFmtId="0" fontId="11" fillId="0" borderId="2" applyAlignment="1" pivotButton="0" quotePrefix="0" xfId="0">
      <alignment horizontal="center" vertical="center" wrapText="1"/>
    </xf>
    <xf numFmtId="0" fontId="0" fillId="0" borderId="40" pivotButton="0" quotePrefix="0" xfId="0"/>
    <xf numFmtId="0" fontId="12" fillId="0" borderId="0" applyAlignment="1" pivotButton="0" quotePrefix="0" xfId="0">
      <alignment horizontal="general" vertical="bottom"/>
    </xf>
    <xf numFmtId="49" fontId="11" fillId="0" borderId="2" applyAlignment="1" pivotButton="0" quotePrefix="0" xfId="0">
      <alignment horizontal="center" vertical="bottom"/>
    </xf>
    <xf numFmtId="0" fontId="12" fillId="2" borderId="0" applyAlignment="1" pivotButton="0" quotePrefix="0" xfId="0">
      <alignment horizontal="general" vertical="bottom"/>
    </xf>
    <xf numFmtId="0" fontId="8" fillId="0" borderId="0" applyAlignment="1" applyProtection="1" pivotButton="0" quotePrefix="0" xfId="0">
      <alignment horizontal="general" vertical="bottom"/>
      <protection locked="1" hidden="1"/>
    </xf>
    <xf numFmtId="0" fontId="9" fillId="0" borderId="2" applyAlignment="1" pivotButton="0" quotePrefix="0" xfId="0">
      <alignment horizontal="center" vertical="center" wrapText="1"/>
    </xf>
    <xf numFmtId="0" fontId="9" fillId="0" borderId="3" applyAlignment="1" pivotButton="0" quotePrefix="0" xfId="0">
      <alignment horizontal="center" vertical="center" wrapText="1"/>
    </xf>
    <xf numFmtId="0" fontId="0" fillId="0" borderId="41" pivotButton="0" quotePrefix="0" xfId="0"/>
    <xf numFmtId="0" fontId="9" fillId="0" borderId="4" applyAlignment="1" pivotButton="0" quotePrefix="0" xfId="0">
      <alignment horizontal="center" vertical="center" wrapText="1"/>
    </xf>
    <xf numFmtId="0" fontId="12" fillId="0" borderId="5" applyAlignment="1" pivotButton="0" quotePrefix="0" xfId="0">
      <alignment horizontal="center" vertical="center" wrapText="1"/>
    </xf>
    <xf numFmtId="0" fontId="9" fillId="0" borderId="3" applyAlignment="1" pivotButton="0" quotePrefix="0" xfId="0">
      <alignment horizontal="center" vertical="center"/>
    </xf>
    <xf numFmtId="0" fontId="12" fillId="0" borderId="6" applyAlignment="1" pivotButton="0" quotePrefix="0" xfId="0">
      <alignment horizontal="right" vertical="center" wrapText="1"/>
    </xf>
    <xf numFmtId="164" fontId="12" fillId="3" borderId="6" applyAlignment="1" applyProtection="1" pivotButton="0" quotePrefix="0" xfId="0">
      <alignment horizontal="center" vertical="center" wrapText="1"/>
      <protection locked="0" hidden="0"/>
    </xf>
    <xf numFmtId="0" fontId="8" fillId="4" borderId="0" applyAlignment="1" pivotButton="0" quotePrefix="0" xfId="0">
      <alignment horizontal="general" vertical="bottom"/>
    </xf>
    <xf numFmtId="0" fontId="12" fillId="4" borderId="0" applyAlignment="1" pivotButton="0" quotePrefix="0" xfId="0">
      <alignment horizontal="general" vertical="bottom"/>
    </xf>
    <xf numFmtId="0" fontId="12" fillId="0" borderId="4" applyAlignment="1" pivotButton="0" quotePrefix="0" xfId="0">
      <alignment horizontal="left" vertical="center" wrapText="1"/>
    </xf>
    <xf numFmtId="0" fontId="12" fillId="0" borderId="5" applyAlignment="1" pivotButton="0" quotePrefix="0" xfId="0">
      <alignment horizontal="left" vertical="center" wrapText="1"/>
    </xf>
    <xf numFmtId="49" fontId="12" fillId="3" borderId="6" applyAlignment="1" applyProtection="1" pivotButton="0" quotePrefix="0" xfId="0">
      <alignment horizontal="left" vertical="center" wrapText="1"/>
      <protection locked="0" hidden="0"/>
    </xf>
    <xf numFmtId="0" fontId="12" fillId="0" borderId="6" applyAlignment="1" pivotButton="0" quotePrefix="0" xfId="0">
      <alignment horizontal="right" vertical="bottom"/>
    </xf>
    <xf numFmtId="49" fontId="12" fillId="3" borderId="6" applyAlignment="1" applyProtection="1" pivotButton="0" quotePrefix="0" xfId="0">
      <alignment horizontal="general" vertical="bottom"/>
      <protection locked="0" hidden="0"/>
    </xf>
    <xf numFmtId="49" fontId="13" fillId="3" borderId="7" applyAlignment="1" applyProtection="1" pivotButton="0" quotePrefix="0" xfId="33">
      <alignment horizontal="general" vertical="bottom"/>
      <protection locked="0" hidden="0"/>
    </xf>
    <xf numFmtId="49" fontId="13" fillId="3" borderId="5" applyAlignment="1" applyProtection="1" pivotButton="0" quotePrefix="0" xfId="33">
      <alignment horizontal="general" vertical="bottom"/>
      <protection locked="0" hidden="0"/>
    </xf>
    <xf numFmtId="49" fontId="13" fillId="3" borderId="6" applyAlignment="1" applyProtection="1" pivotButton="0" quotePrefix="0" xfId="33">
      <alignment horizontal="general" vertical="bottom"/>
      <protection locked="0" hidden="0"/>
    </xf>
    <xf numFmtId="0" fontId="12" fillId="0" borderId="0" applyAlignment="1" pivotButton="0" quotePrefix="0" xfId="0">
      <alignment horizontal="right" vertical="bottom"/>
    </xf>
    <xf numFmtId="49" fontId="12" fillId="3" borderId="0" applyAlignment="1" applyProtection="1" pivotButton="0" quotePrefix="0" xfId="0">
      <alignment horizontal="general" vertical="bottom"/>
      <protection locked="0" hidden="0"/>
    </xf>
    <xf numFmtId="0" fontId="14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 wrapText="1"/>
    </xf>
    <xf numFmtId="0" fontId="12" fillId="0" borderId="0" applyAlignment="1" pivotButton="0" quotePrefix="0" xfId="0">
      <alignment horizontal="general" vertical="top" wrapText="1"/>
    </xf>
    <xf numFmtId="0" fontId="12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general" vertical="top"/>
    </xf>
    <xf numFmtId="0" fontId="9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center" vertical="center"/>
    </xf>
    <xf numFmtId="0" fontId="9" fillId="0" borderId="0" applyAlignment="1" pivotButton="0" quotePrefix="0" xfId="0">
      <alignment horizontal="general" vertical="center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/>
    </xf>
    <xf numFmtId="0" fontId="9" fillId="0" borderId="0" applyAlignment="1" applyProtection="1" pivotButton="0" quotePrefix="0" xfId="0">
      <alignment horizontal="center" vertical="center"/>
      <protection locked="1" hidden="1"/>
    </xf>
    <xf numFmtId="0" fontId="9" fillId="0" borderId="0" applyAlignment="1" applyProtection="1" pivotButton="0" quotePrefix="0" xfId="0">
      <alignment horizontal="general" vertical="center"/>
      <protection locked="1" hidden="1"/>
    </xf>
    <xf numFmtId="0" fontId="12" fillId="0" borderId="0" applyAlignment="1" pivotButton="0" quotePrefix="0" xfId="0">
      <alignment horizontal="general" vertical="center" wrapText="1"/>
    </xf>
    <xf numFmtId="0" fontId="12" fillId="0" borderId="0" applyAlignment="1" applyProtection="1" pivotButton="0" quotePrefix="0" xfId="0">
      <alignment horizontal="center" vertical="center"/>
      <protection locked="1" hidden="1"/>
    </xf>
    <xf numFmtId="0" fontId="0" fillId="0" borderId="0" applyProtection="1" pivotButton="0" quotePrefix="0" xfId="0">
      <protection locked="1" hidden="1"/>
    </xf>
    <xf numFmtId="0" fontId="12" fillId="0" borderId="0" applyAlignment="1" pivotButton="0" quotePrefix="0" xfId="0">
      <alignment horizontal="general" vertical="center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center" vertical="bottom"/>
    </xf>
    <xf numFmtId="0" fontId="9" fillId="0" borderId="8" applyAlignment="1" pivotButton="0" quotePrefix="0" xfId="0">
      <alignment horizontal="center" vertical="center"/>
    </xf>
    <xf numFmtId="0" fontId="9" fillId="0" borderId="9" applyAlignment="1" pivotButton="0" quotePrefix="0" xfId="0">
      <alignment horizontal="center" vertical="top" wrapText="1"/>
    </xf>
    <xf numFmtId="165" fontId="9" fillId="0" borderId="9" applyAlignment="1" pivotButton="0" quotePrefix="0" xfId="0">
      <alignment horizontal="center" vertical="center" wrapText="1"/>
    </xf>
    <xf numFmtId="165" fontId="9" fillId="0" borderId="10" applyAlignment="1" pivotButton="0" quotePrefix="0" xfId="0">
      <alignment horizontal="center" vertical="center" wrapText="1"/>
    </xf>
    <xf numFmtId="49" fontId="9" fillId="0" borderId="8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center" vertical="top" wrapText="1"/>
    </xf>
    <xf numFmtId="0" fontId="9" fillId="0" borderId="12" applyAlignment="1" pivotButton="0" quotePrefix="0" xfId="0">
      <alignment horizontal="center" vertical="top" wrapText="1"/>
    </xf>
    <xf numFmtId="49" fontId="9" fillId="0" borderId="11" applyAlignment="1" pivotButton="0" quotePrefix="0" xfId="0">
      <alignment horizontal="center" vertical="center" wrapText="1"/>
    </xf>
    <xf numFmtId="0" fontId="15" fillId="5" borderId="8" applyAlignment="1" pivotButton="0" quotePrefix="0" xfId="0">
      <alignment horizontal="left" vertical="top" wrapText="1"/>
    </xf>
    <xf numFmtId="49" fontId="9" fillId="0" borderId="9" applyAlignment="1" pivotButton="0" quotePrefix="0" xfId="0">
      <alignment horizontal="right" vertical="top" wrapText="1"/>
    </xf>
    <xf numFmtId="3" fontId="12" fillId="0" borderId="9" applyAlignment="1" pivotButton="0" quotePrefix="0" xfId="0">
      <alignment horizontal="general" vertical="top" wrapText="1"/>
    </xf>
    <xf numFmtId="3" fontId="12" fillId="0" borderId="10" applyAlignment="1" pivotButton="0" quotePrefix="0" xfId="0">
      <alignment horizontal="general" vertical="top" wrapText="1"/>
    </xf>
    <xf numFmtId="49" fontId="9" fillId="5" borderId="9" applyAlignment="1" pivotButton="0" quotePrefix="0" xfId="0">
      <alignment horizontal="right" vertical="top" wrapText="1"/>
    </xf>
    <xf numFmtId="3" fontId="12" fillId="5" borderId="9" applyAlignment="1" pivotButton="0" quotePrefix="0" xfId="0">
      <alignment horizontal="general" vertical="top" wrapText="1"/>
    </xf>
    <xf numFmtId="3" fontId="12" fillId="5" borderId="10" applyAlignment="1" pivotButton="0" quotePrefix="0" xfId="0">
      <alignment horizontal="general" vertical="top" wrapText="1"/>
    </xf>
    <xf numFmtId="0" fontId="15" fillId="5" borderId="13" applyAlignment="1" pivotButton="0" quotePrefix="0" xfId="0">
      <alignment horizontal="general" vertical="top" wrapText="1"/>
    </xf>
    <xf numFmtId="0" fontId="12" fillId="0" borderId="6" applyAlignment="1" pivotButton="0" quotePrefix="0" xfId="0">
      <alignment horizontal="right" vertical="top" wrapText="1"/>
    </xf>
    <xf numFmtId="3" fontId="12" fillId="0" borderId="6" applyAlignment="1" pivotButton="0" quotePrefix="0" xfId="0">
      <alignment horizontal="general" vertical="top" wrapText="1"/>
    </xf>
    <xf numFmtId="3" fontId="12" fillId="0" borderId="14" applyAlignment="1" pivotButton="0" quotePrefix="0" xfId="0">
      <alignment horizontal="general" vertical="top" wrapText="1"/>
    </xf>
    <xf numFmtId="0" fontId="12" fillId="5" borderId="6" applyAlignment="1" pivotButton="0" quotePrefix="0" xfId="0">
      <alignment horizontal="general" vertical="top" wrapText="1"/>
    </xf>
    <xf numFmtId="3" fontId="12" fillId="5" borderId="6" applyAlignment="1" pivotButton="0" quotePrefix="0" xfId="0">
      <alignment horizontal="general" vertical="top" wrapText="1"/>
    </xf>
    <xf numFmtId="3" fontId="12" fillId="5" borderId="14" applyAlignment="1" pivotButton="0" quotePrefix="0" xfId="0">
      <alignment horizontal="general" vertical="top" wrapText="1"/>
    </xf>
    <xf numFmtId="0" fontId="16" fillId="5" borderId="13" applyAlignment="1" pivotButton="0" quotePrefix="0" xfId="0">
      <alignment horizontal="general" vertical="top" wrapText="1"/>
    </xf>
    <xf numFmtId="49" fontId="12" fillId="0" borderId="6" applyAlignment="1" pivotButton="0" quotePrefix="0" xfId="0">
      <alignment horizontal="right" vertical="top" wrapText="1"/>
    </xf>
    <xf numFmtId="3" fontId="12" fillId="3" borderId="6" applyAlignment="1" applyProtection="1" pivotButton="0" quotePrefix="0" xfId="0">
      <alignment horizontal="general" vertical="top"/>
      <protection locked="0" hidden="0"/>
    </xf>
    <xf numFmtId="3" fontId="12" fillId="3" borderId="14" applyAlignment="1" applyProtection="1" pivotButton="0" quotePrefix="0" xfId="0">
      <alignment horizontal="general" vertical="top"/>
      <protection locked="0" hidden="0"/>
    </xf>
    <xf numFmtId="1" fontId="12" fillId="0" borderId="6" applyAlignment="1" pivotButton="0" quotePrefix="0" xfId="0">
      <alignment horizontal="right" vertical="top" wrapText="1"/>
    </xf>
    <xf numFmtId="166" fontId="12" fillId="3" borderId="6" applyAlignment="1" applyProtection="1" pivotButton="0" quotePrefix="0" xfId="0">
      <alignment horizontal="general" vertical="top"/>
      <protection locked="0" hidden="0"/>
    </xf>
    <xf numFmtId="166" fontId="12" fillId="3" borderId="14" applyAlignment="1" applyProtection="1" pivotButton="0" quotePrefix="0" xfId="0">
      <alignment horizontal="general" vertical="top"/>
      <protection locked="0" hidden="0"/>
    </xf>
    <xf numFmtId="0" fontId="16" fillId="5" borderId="13" applyAlignment="1" pivotButton="0" quotePrefix="0" xfId="0">
      <alignment horizontal="general" vertical="top"/>
    </xf>
    <xf numFmtId="0" fontId="17" fillId="5" borderId="13" applyAlignment="1" pivotButton="0" quotePrefix="0" xfId="0">
      <alignment horizontal="center" vertical="center"/>
    </xf>
    <xf numFmtId="1" fontId="18" fillId="0" borderId="6" applyAlignment="1" pivotButton="0" quotePrefix="0" xfId="0">
      <alignment horizontal="right" vertical="center" wrapText="1"/>
    </xf>
    <xf numFmtId="3" fontId="18" fillId="0" borderId="6" applyAlignment="1" pivotButton="0" quotePrefix="0" xfId="0">
      <alignment horizontal="general" vertical="center" wrapText="1"/>
    </xf>
    <xf numFmtId="3" fontId="18" fillId="0" borderId="14" applyAlignment="1" pivotButton="0" quotePrefix="0" xfId="0">
      <alignment horizontal="general" vertical="center" wrapText="1"/>
    </xf>
    <xf numFmtId="1" fontId="18" fillId="0" borderId="6" applyAlignment="1" pivotButton="0" quotePrefix="0" xfId="0">
      <alignment horizontal="right" vertical="top" wrapText="1"/>
    </xf>
    <xf numFmtId="3" fontId="9" fillId="0" borderId="6" applyAlignment="1" pivotButton="0" quotePrefix="0" xfId="0">
      <alignment horizontal="general" vertical="top" wrapText="1"/>
    </xf>
    <xf numFmtId="3" fontId="9" fillId="0" borderId="14" applyAlignment="1" pivotButton="0" quotePrefix="0" xfId="0">
      <alignment horizontal="general" vertical="top" wrapText="1"/>
    </xf>
    <xf numFmtId="0" fontId="17" fillId="5" borderId="13" applyAlignment="1" pivotButton="0" quotePrefix="0" xfId="0">
      <alignment horizontal="center" vertical="top" wrapText="1"/>
    </xf>
    <xf numFmtId="49" fontId="18" fillId="0" borderId="6" applyAlignment="1" pivotButton="0" quotePrefix="0" xfId="0">
      <alignment horizontal="right" vertical="top" wrapText="1"/>
    </xf>
    <xf numFmtId="3" fontId="18" fillId="0" borderId="6" applyAlignment="1" pivotButton="0" quotePrefix="0" xfId="0">
      <alignment horizontal="general" vertical="top" wrapText="1"/>
    </xf>
    <xf numFmtId="3" fontId="18" fillId="0" borderId="14" applyAlignment="1" pivotButton="0" quotePrefix="0" xfId="0">
      <alignment horizontal="general" vertical="top" wrapText="1"/>
    </xf>
    <xf numFmtId="166" fontId="9" fillId="3" borderId="6" applyAlignment="1" applyProtection="1" pivotButton="0" quotePrefix="0" xfId="0">
      <alignment horizontal="general" vertical="top"/>
      <protection locked="0" hidden="0"/>
    </xf>
    <xf numFmtId="166" fontId="9" fillId="3" borderId="14" applyAlignment="1" applyProtection="1" pivotButton="0" quotePrefix="0" xfId="0">
      <alignment horizontal="general" vertical="top"/>
      <protection locked="0" hidden="0"/>
    </xf>
    <xf numFmtId="3" fontId="9" fillId="3" borderId="6" applyAlignment="1" applyProtection="1" pivotButton="0" quotePrefix="0" xfId="0">
      <alignment horizontal="general" vertical="top"/>
      <protection locked="0" hidden="0"/>
    </xf>
    <xf numFmtId="3" fontId="9" fillId="3" borderId="14" applyAlignment="1" applyProtection="1" pivotButton="0" quotePrefix="0" xfId="0">
      <alignment horizontal="general" vertical="top"/>
      <protection locked="0" hidden="0"/>
    </xf>
    <xf numFmtId="1" fontId="16" fillId="5" borderId="13" applyAlignment="1" pivotButton="0" quotePrefix="0" xfId="0">
      <alignment horizontal="general" vertical="top" wrapText="1"/>
    </xf>
    <xf numFmtId="1" fontId="16" fillId="5" borderId="13" applyAlignment="1" pivotButton="0" quotePrefix="0" xfId="0">
      <alignment horizontal="general" vertical="top"/>
    </xf>
    <xf numFmtId="1" fontId="17" fillId="5" borderId="13" applyAlignment="1" pivotButton="0" quotePrefix="0" xfId="0">
      <alignment horizontal="center" vertical="top"/>
    </xf>
    <xf numFmtId="1" fontId="9" fillId="0" borderId="6" applyAlignment="1" pivotButton="0" quotePrefix="0" xfId="0">
      <alignment horizontal="right" vertical="top" wrapText="1"/>
    </xf>
    <xf numFmtId="1" fontId="12" fillId="0" borderId="6" applyAlignment="1" pivotButton="0" quotePrefix="0" xfId="0">
      <alignment horizontal="general" vertical="top" wrapText="1"/>
    </xf>
    <xf numFmtId="0" fontId="15" fillId="5" borderId="13" applyAlignment="1" pivotButton="0" quotePrefix="0" xfId="0">
      <alignment horizontal="center" vertical="top" wrapText="1"/>
    </xf>
    <xf numFmtId="0" fontId="16" fillId="5" borderId="11" applyAlignment="1" pivotButton="0" quotePrefix="0" xfId="0">
      <alignment horizontal="general" vertical="top"/>
    </xf>
    <xf numFmtId="1" fontId="12" fillId="0" borderId="1" applyAlignment="1" pivotButton="0" quotePrefix="0" xfId="0">
      <alignment horizontal="general" vertical="top" wrapText="1"/>
    </xf>
    <xf numFmtId="3" fontId="12" fillId="0" borderId="1" applyAlignment="1" pivotButton="0" quotePrefix="0" xfId="0">
      <alignment horizontal="general" vertical="top" wrapText="1"/>
    </xf>
    <xf numFmtId="3" fontId="12" fillId="0" borderId="12" applyAlignment="1" pivotButton="0" quotePrefix="0" xfId="0">
      <alignment horizontal="general" vertical="top" wrapText="1"/>
    </xf>
    <xf numFmtId="1" fontId="15" fillId="5" borderId="8" applyAlignment="1" pivotButton="0" quotePrefix="0" xfId="0">
      <alignment horizontal="general" vertical="top" wrapText="1"/>
    </xf>
    <xf numFmtId="1" fontId="9" fillId="0" borderId="9" applyAlignment="1" pivotButton="0" quotePrefix="0" xfId="0">
      <alignment horizontal="right" vertical="top" wrapText="1"/>
    </xf>
    <xf numFmtId="3" fontId="9" fillId="3" borderId="9" applyAlignment="1" applyProtection="1" pivotButton="0" quotePrefix="0" xfId="0">
      <alignment horizontal="general" vertical="top"/>
      <protection locked="0" hidden="0"/>
    </xf>
    <xf numFmtId="3" fontId="9" fillId="3" borderId="10" applyAlignment="1" applyProtection="1" pivotButton="0" quotePrefix="0" xfId="0">
      <alignment horizontal="general" vertical="top"/>
      <protection locked="0" hidden="0"/>
    </xf>
    <xf numFmtId="1" fontId="9" fillId="0" borderId="1" applyAlignment="1" pivotButton="0" quotePrefix="0" xfId="0">
      <alignment horizontal="right" vertical="top" wrapText="1"/>
    </xf>
    <xf numFmtId="1" fontId="12" fillId="0" borderId="9" applyAlignment="1" pivotButton="0" quotePrefix="0" xfId="0">
      <alignment horizontal="general" vertical="top" wrapText="1"/>
    </xf>
    <xf numFmtId="49" fontId="16" fillId="5" borderId="13" applyAlignment="1" pivotButton="0" quotePrefix="0" xfId="0">
      <alignment horizontal="general" vertical="top"/>
    </xf>
    <xf numFmtId="0" fontId="17" fillId="5" borderId="13" applyAlignment="1" pivotButton="0" quotePrefix="0" xfId="0">
      <alignment horizontal="general" vertical="top" wrapText="1"/>
    </xf>
    <xf numFmtId="49" fontId="9" fillId="0" borderId="6" applyAlignment="1" pivotButton="0" quotePrefix="0" xfId="0">
      <alignment horizontal="right" vertical="top" wrapText="1"/>
    </xf>
    <xf numFmtId="3" fontId="18" fillId="3" borderId="6" applyAlignment="1" applyProtection="1" pivotButton="0" quotePrefix="0" xfId="0">
      <alignment horizontal="general" vertical="top"/>
      <protection locked="0" hidden="0"/>
    </xf>
    <xf numFmtId="3" fontId="18" fillId="3" borderId="14" applyAlignment="1" applyProtection="1" pivotButton="0" quotePrefix="0" xfId="0">
      <alignment horizontal="general" vertical="top"/>
      <protection locked="0" hidden="0"/>
    </xf>
    <xf numFmtId="0" fontId="15" fillId="5" borderId="11" applyAlignment="1" pivotButton="0" quotePrefix="0" xfId="0">
      <alignment horizontal="general" vertical="top" wrapText="1"/>
    </xf>
    <xf numFmtId="49" fontId="9" fillId="0" borderId="1" applyAlignment="1" pivotButton="0" quotePrefix="0" xfId="0">
      <alignment horizontal="right" vertical="top" wrapText="1"/>
    </xf>
    <xf numFmtId="3" fontId="9" fillId="0" borderId="1" applyAlignment="1" pivotButton="0" quotePrefix="0" xfId="0">
      <alignment horizontal="general" vertical="top" wrapText="1"/>
    </xf>
    <xf numFmtId="3" fontId="9" fillId="0" borderId="12" applyAlignment="1" pivotButton="0" quotePrefix="0" xfId="0">
      <alignment horizontal="general" vertical="top" wrapText="1"/>
    </xf>
    <xf numFmtId="1" fontId="12" fillId="0" borderId="0" applyAlignment="1" pivotButton="0" quotePrefix="0" xfId="0">
      <alignment horizontal="general" vertical="top"/>
    </xf>
    <xf numFmtId="0" fontId="15" fillId="5" borderId="8" applyAlignment="1" pivotButton="0" quotePrefix="0" xfId="0">
      <alignment horizontal="general" vertical="top" wrapText="1"/>
    </xf>
    <xf numFmtId="49" fontId="12" fillId="0" borderId="9" applyAlignment="1" pivotButton="0" quotePrefix="0" xfId="0">
      <alignment horizontal="right" vertical="top" wrapText="1"/>
    </xf>
    <xf numFmtId="1" fontId="12" fillId="0" borderId="6" applyAlignment="1" pivotButton="0" quotePrefix="0" xfId="0">
      <alignment horizontal="right" vertical="center" wrapText="1"/>
    </xf>
    <xf numFmtId="1" fontId="17" fillId="5" borderId="13" applyAlignment="1" pivotButton="0" quotePrefix="0" xfId="0">
      <alignment horizontal="general" vertical="top"/>
    </xf>
    <xf numFmtId="0" fontId="12" fillId="0" borderId="13" applyAlignment="1" pivotButton="0" quotePrefix="0" xfId="0">
      <alignment horizontal="general" vertical="top" wrapText="1"/>
    </xf>
    <xf numFmtId="0" fontId="12" fillId="0" borderId="6" applyAlignment="1" pivotButton="0" quotePrefix="0" xfId="0">
      <alignment horizontal="left" vertical="top" wrapText="1"/>
    </xf>
    <xf numFmtId="3" fontId="12" fillId="0" borderId="14" applyAlignment="1" pivotButton="0" quotePrefix="0" xfId="0">
      <alignment horizontal="general" vertical="top"/>
    </xf>
    <xf numFmtId="1" fontId="17" fillId="5" borderId="13" applyAlignment="1" pivotButton="0" quotePrefix="0" xfId="0">
      <alignment horizontal="general" vertical="top" wrapText="1"/>
    </xf>
    <xf numFmtId="1" fontId="15" fillId="5" borderId="13" applyAlignment="1" pivotButton="0" quotePrefix="0" xfId="0">
      <alignment horizontal="general" vertical="top" wrapText="1"/>
    </xf>
    <xf numFmtId="1" fontId="12" fillId="5" borderId="6" applyAlignment="1" pivotButton="0" quotePrefix="0" xfId="0">
      <alignment horizontal="general" vertical="top"/>
    </xf>
    <xf numFmtId="3" fontId="12" fillId="0" borderId="6" applyAlignment="1" pivotButton="0" quotePrefix="0" xfId="0">
      <alignment horizontal="general" vertical="top"/>
    </xf>
    <xf numFmtId="1" fontId="12" fillId="0" borderId="6" applyAlignment="1" pivotButton="0" quotePrefix="0" xfId="0">
      <alignment horizontal="general" vertical="top"/>
    </xf>
    <xf numFmtId="1" fontId="16" fillId="5" borderId="11" applyAlignment="1" pivotButton="0" quotePrefix="0" xfId="0">
      <alignment horizontal="general" vertical="top"/>
    </xf>
    <xf numFmtId="1" fontId="12" fillId="0" borderId="1" applyAlignment="1" pivotButton="0" quotePrefix="0" xfId="0">
      <alignment horizontal="general" vertical="top"/>
    </xf>
    <xf numFmtId="3" fontId="12" fillId="0" borderId="1" applyAlignment="1" pivotButton="0" quotePrefix="0" xfId="0">
      <alignment horizontal="general" vertical="top"/>
    </xf>
    <xf numFmtId="3" fontId="12" fillId="0" borderId="12" applyAlignment="1" pivotButton="0" quotePrefix="0" xfId="0">
      <alignment horizontal="general" vertical="top"/>
    </xf>
    <xf numFmtId="0" fontId="15" fillId="5" borderId="15" applyAlignment="1" pivotButton="0" quotePrefix="0" xfId="0">
      <alignment horizontal="general" vertical="center" wrapText="1"/>
    </xf>
    <xf numFmtId="49" fontId="9" fillId="0" borderId="16" applyAlignment="1" pivotButton="0" quotePrefix="0" xfId="0">
      <alignment horizontal="right" vertical="center" wrapText="1"/>
    </xf>
    <xf numFmtId="3" fontId="9" fillId="0" borderId="16" applyAlignment="1" pivotButton="0" quotePrefix="0" xfId="0">
      <alignment horizontal="general" vertical="center" wrapText="1"/>
    </xf>
    <xf numFmtId="3" fontId="9" fillId="0" borderId="17" applyAlignment="1" pivotButton="0" quotePrefix="0" xfId="0">
      <alignment horizontal="general" vertical="center" wrapText="1"/>
    </xf>
    <xf numFmtId="49" fontId="15" fillId="5" borderId="15" applyAlignment="1" pivotButton="0" quotePrefix="0" xfId="0">
      <alignment horizontal="general" vertical="center" wrapText="1"/>
    </xf>
    <xf numFmtId="1" fontId="9" fillId="0" borderId="16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general" vertical="top" wrapText="1"/>
    </xf>
    <xf numFmtId="49" fontId="9" fillId="0" borderId="0" applyAlignment="1" pivotButton="0" quotePrefix="0" xfId="0">
      <alignment horizontal="general" vertical="top" wrapText="1"/>
    </xf>
    <xf numFmtId="1" fontId="12" fillId="0" borderId="0" applyAlignment="1" pivotButton="0" quotePrefix="0" xfId="0">
      <alignment horizontal="general" vertical="top" wrapText="1"/>
    </xf>
    <xf numFmtId="0" fontId="19" fillId="0" borderId="0" applyAlignment="1" pivotButton="0" quotePrefix="0" xfId="0">
      <alignment horizontal="general" vertical="top"/>
    </xf>
    <xf numFmtId="0" fontId="12" fillId="0" borderId="0" applyAlignment="1" applyProtection="1" pivotButton="0" quotePrefix="0" xfId="0">
      <alignment horizontal="right" vertical="center" indent="2"/>
      <protection locked="1" hidden="1"/>
    </xf>
    <xf numFmtId="167" fontId="12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right" vertical="center" indent="2"/>
    </xf>
    <xf numFmtId="0" fontId="12" fillId="0" borderId="0" applyAlignment="1" pivotButton="0" quotePrefix="0" xfId="0">
      <alignment horizontal="left" vertical="center"/>
    </xf>
    <xf numFmtId="0" fontId="12" fillId="0" borderId="0" applyAlignment="1" applyProtection="1" pivotButton="0" quotePrefix="0" xfId="0">
      <alignment horizontal="general" vertical="top" wrapText="1"/>
      <protection locked="0" hidden="0"/>
    </xf>
    <xf numFmtId="0" fontId="0" fillId="0" borderId="0" applyProtection="1" pivotButton="0" quotePrefix="0" xfId="0">
      <protection locked="0" hidden="0"/>
    </xf>
    <xf numFmtId="0" fontId="9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horizontal="general" vertical="center" wrapText="1"/>
    </xf>
    <xf numFmtId="0" fontId="12" fillId="0" borderId="0" applyAlignment="1" applyProtection="1" pivotButton="0" quotePrefix="0" xfId="0">
      <alignment horizontal="right" vertical="center"/>
      <protection locked="1" hidden="1"/>
    </xf>
    <xf numFmtId="167" fontId="12" fillId="0" borderId="0" applyAlignment="1" applyProtection="1" pivotButton="0" quotePrefix="0" xfId="0">
      <alignment horizontal="left" vertical="top"/>
      <protection locked="1" hidden="1"/>
    </xf>
    <xf numFmtId="0" fontId="12" fillId="0" borderId="0" applyAlignment="1" applyProtection="1" pivotButton="0" quotePrefix="0" xfId="0">
      <alignment horizontal="left" vertical="top"/>
      <protection locked="1" hidden="1"/>
    </xf>
    <xf numFmtId="0" fontId="12" fillId="0" borderId="0" applyAlignment="1" pivotButton="0" quotePrefix="0" xfId="0">
      <alignment horizontal="right" vertical="center"/>
    </xf>
    <xf numFmtId="0" fontId="9" fillId="0" borderId="8" applyAlignment="1" pivotButton="0" quotePrefix="0" xfId="0">
      <alignment horizontal="center" vertical="center" wrapText="1"/>
    </xf>
    <xf numFmtId="0" fontId="9" fillId="0" borderId="9" applyAlignment="1" pivotButton="0" quotePrefix="0" xfId="0">
      <alignment horizontal="center" vertical="center" wrapText="1"/>
    </xf>
    <xf numFmtId="0" fontId="9" fillId="0" borderId="10" applyAlignment="1" pivotButton="0" quotePrefix="0" xfId="0">
      <alignment horizontal="center" vertical="center" wrapText="1"/>
    </xf>
    <xf numFmtId="0" fontId="9" fillId="0" borderId="12" applyAlignment="1" pivotButton="0" quotePrefix="0" xfId="0">
      <alignment horizontal="center" vertical="center" wrapText="1"/>
    </xf>
    <xf numFmtId="0" fontId="9" fillId="0" borderId="8" applyAlignment="1" pivotButton="0" quotePrefix="0" xfId="0">
      <alignment horizontal="general" vertical="center" wrapText="1"/>
    </xf>
    <xf numFmtId="0" fontId="9" fillId="0" borderId="9" applyAlignment="1" pivotButton="0" quotePrefix="0" xfId="0">
      <alignment horizontal="general" vertical="center" wrapText="1"/>
    </xf>
    <xf numFmtId="3" fontId="9" fillId="0" borderId="9" applyAlignment="1" pivotButton="0" quotePrefix="0" xfId="0">
      <alignment horizontal="general" vertical="center"/>
    </xf>
    <xf numFmtId="3" fontId="9" fillId="0" borderId="10" applyAlignment="1" pivotButton="0" quotePrefix="0" xfId="0">
      <alignment horizontal="general" vertical="center"/>
    </xf>
    <xf numFmtId="0" fontId="12" fillId="0" borderId="9" applyAlignment="1" pivotButton="0" quotePrefix="0" xfId="0">
      <alignment horizontal="general" vertical="center" wrapText="1"/>
    </xf>
    <xf numFmtId="3" fontId="12" fillId="0" borderId="9" applyAlignment="1" pivotButton="0" quotePrefix="0" xfId="0">
      <alignment horizontal="general" vertical="center"/>
    </xf>
    <xf numFmtId="3" fontId="12" fillId="0" borderId="10" applyAlignment="1" pivotButton="0" quotePrefix="0" xfId="0">
      <alignment horizontal="general" vertical="center"/>
    </xf>
    <xf numFmtId="0" fontId="18" fillId="0" borderId="13" applyAlignment="1" pivotButton="0" quotePrefix="0" xfId="0">
      <alignment horizontal="general" vertical="center" wrapText="1"/>
    </xf>
    <xf numFmtId="0" fontId="18" fillId="0" borderId="6" applyAlignment="1" pivotButton="0" quotePrefix="0" xfId="0">
      <alignment horizontal="general" vertical="center" wrapText="1"/>
    </xf>
    <xf numFmtId="3" fontId="12" fillId="0" borderId="6" applyAlignment="1" pivotButton="0" quotePrefix="0" xfId="0">
      <alignment horizontal="general" vertical="center"/>
    </xf>
    <xf numFmtId="3" fontId="12" fillId="0" borderId="14" applyAlignment="1" pivotButton="0" quotePrefix="0" xfId="0">
      <alignment horizontal="general" vertical="center"/>
    </xf>
    <xf numFmtId="0" fontId="12" fillId="0" borderId="6" applyAlignment="1" pivotButton="0" quotePrefix="0" xfId="0">
      <alignment horizontal="general" vertical="center" wrapText="1"/>
    </xf>
    <xf numFmtId="0" fontId="12" fillId="0" borderId="13" applyAlignment="1" pivotButton="0" quotePrefix="0" xfId="0">
      <alignment horizontal="general" vertical="center" wrapText="1"/>
    </xf>
    <xf numFmtId="3" fontId="12" fillId="0" borderId="6" applyAlignment="1" pivotButton="0" quotePrefix="0" xfId="0">
      <alignment horizontal="center" vertical="center"/>
    </xf>
    <xf numFmtId="166" fontId="12" fillId="3" borderId="6" applyAlignment="1" applyProtection="1" pivotButton="0" quotePrefix="0" xfId="0">
      <alignment horizontal="general" vertical="center"/>
      <protection locked="0" hidden="0"/>
    </xf>
    <xf numFmtId="166" fontId="12" fillId="3" borderId="14" applyAlignment="1" applyProtection="1" pivotButton="0" quotePrefix="0" xfId="0">
      <alignment horizontal="general" vertical="center"/>
      <protection locked="0" hidden="0"/>
    </xf>
    <xf numFmtId="49" fontId="12" fillId="0" borderId="6" applyAlignment="1" pivotButton="0" quotePrefix="0" xfId="0">
      <alignment horizontal="center" vertical="center" wrapText="1"/>
    </xf>
    <xf numFmtId="0" fontId="18" fillId="0" borderId="13" applyAlignment="1" pivotButton="0" quotePrefix="0" xfId="0">
      <alignment horizontal="right" vertical="center" wrapText="1"/>
    </xf>
    <xf numFmtId="49" fontId="18" fillId="0" borderId="6" applyAlignment="1" pivotButton="0" quotePrefix="0" xfId="0">
      <alignment horizontal="center" vertical="center" wrapText="1"/>
    </xf>
    <xf numFmtId="3" fontId="18" fillId="0" borderId="6" applyAlignment="1" pivotButton="0" quotePrefix="0" xfId="0">
      <alignment horizontal="general" vertical="center"/>
    </xf>
    <xf numFmtId="3" fontId="18" fillId="0" borderId="14" applyAlignment="1" pivotButton="0" quotePrefix="0" xfId="0">
      <alignment horizontal="general" vertical="center"/>
    </xf>
    <xf numFmtId="0" fontId="12" fillId="0" borderId="6" applyAlignment="1" pivotButton="0" quotePrefix="0" xfId="0">
      <alignment horizontal="center" vertical="center" wrapText="1"/>
    </xf>
    <xf numFmtId="166" fontId="12" fillId="0" borderId="6" applyAlignment="1" pivotButton="0" quotePrefix="0" xfId="0">
      <alignment horizontal="general" vertical="center"/>
    </xf>
    <xf numFmtId="166" fontId="12" fillId="0" borderId="14" applyAlignment="1" pivotButton="0" quotePrefix="0" xfId="0">
      <alignment horizontal="general" vertical="center"/>
    </xf>
    <xf numFmtId="0" fontId="18" fillId="0" borderId="6" applyAlignment="1" pivotButton="0" quotePrefix="0" xfId="0">
      <alignment horizontal="center" vertical="center" wrapText="1"/>
    </xf>
    <xf numFmtId="166" fontId="18" fillId="3" borderId="6" applyAlignment="1" applyProtection="1" pivotButton="0" quotePrefix="0" xfId="0">
      <alignment horizontal="general" vertical="center"/>
      <protection locked="0" hidden="0"/>
    </xf>
    <xf numFmtId="166" fontId="18" fillId="3" borderId="14" applyAlignment="1" applyProtection="1" pivotButton="0" quotePrefix="0" xfId="0">
      <alignment horizontal="general" vertical="center"/>
      <protection locked="0" hidden="0"/>
    </xf>
    <xf numFmtId="0" fontId="12" fillId="0" borderId="13" applyAlignment="1" pivotButton="0" quotePrefix="0" xfId="0">
      <alignment horizontal="left" vertical="center" wrapText="1"/>
    </xf>
    <xf numFmtId="3" fontId="18" fillId="0" borderId="6" applyAlignment="1" pivotButton="0" quotePrefix="0" xfId="0">
      <alignment horizontal="center" vertical="center"/>
    </xf>
    <xf numFmtId="0" fontId="18" fillId="0" borderId="11" applyAlignment="1" pivotButton="0" quotePrefix="0" xfId="0">
      <alignment horizontal="right" vertical="center" wrapText="1"/>
    </xf>
    <xf numFmtId="0" fontId="18" fillId="0" borderId="1" applyAlignment="1" pivotButton="0" quotePrefix="0" xfId="0">
      <alignment horizontal="center" vertical="center" wrapText="1"/>
    </xf>
    <xf numFmtId="166" fontId="9" fillId="0" borderId="1" applyAlignment="1" pivotButton="0" quotePrefix="0" xfId="0">
      <alignment horizontal="general" vertical="center"/>
    </xf>
    <xf numFmtId="166" fontId="9" fillId="0" borderId="12" applyAlignment="1" pivotButton="0" quotePrefix="0" xfId="0">
      <alignment horizontal="general" vertical="center"/>
    </xf>
    <xf numFmtId="0" fontId="12" fillId="0" borderId="11" applyAlignment="1" pivotButton="0" quotePrefix="0" xfId="0">
      <alignment horizontal="general" vertical="center" wrapText="1"/>
    </xf>
    <xf numFmtId="0" fontId="12" fillId="0" borderId="1" applyAlignment="1" pivotButton="0" quotePrefix="0" xfId="0">
      <alignment horizontal="general" vertical="center" wrapText="1"/>
    </xf>
    <xf numFmtId="166" fontId="12" fillId="0" borderId="1" applyAlignment="1" pivotButton="0" quotePrefix="0" xfId="0">
      <alignment horizontal="general" vertical="center"/>
    </xf>
    <xf numFmtId="166" fontId="12" fillId="0" borderId="12" applyAlignment="1" pivotButton="0" quotePrefix="0" xfId="0">
      <alignment horizontal="general" vertical="center"/>
    </xf>
    <xf numFmtId="0" fontId="18" fillId="0" borderId="9" applyAlignment="1" pivotButton="0" quotePrefix="0" xfId="0">
      <alignment horizontal="center" vertical="center" wrapText="1"/>
    </xf>
    <xf numFmtId="0" fontId="9" fillId="0" borderId="13" applyAlignment="1" pivotButton="0" quotePrefix="0" xfId="0">
      <alignment horizontal="general" vertical="center" wrapText="1"/>
    </xf>
    <xf numFmtId="0" fontId="9" fillId="0" borderId="6" applyAlignment="1" pivotButton="0" quotePrefix="0" xfId="0">
      <alignment horizontal="center" vertical="center" wrapText="1"/>
    </xf>
    <xf numFmtId="166" fontId="9" fillId="0" borderId="6" applyAlignment="1" pivotButton="0" quotePrefix="0" xfId="0">
      <alignment horizontal="general" vertical="center"/>
    </xf>
    <xf numFmtId="166" fontId="9" fillId="0" borderId="14" applyAlignment="1" pivotButton="0" quotePrefix="0" xfId="0">
      <alignment horizontal="general" vertical="center"/>
    </xf>
    <xf numFmtId="3" fontId="9" fillId="0" borderId="6" applyAlignment="1" pivotButton="0" quotePrefix="0" xfId="0">
      <alignment horizontal="general" vertical="center"/>
    </xf>
    <xf numFmtId="3" fontId="9" fillId="0" borderId="14" applyAlignment="1" pivotButton="0" quotePrefix="0" xfId="0">
      <alignment horizontal="general" vertical="center"/>
    </xf>
    <xf numFmtId="0" fontId="18" fillId="0" borderId="13" applyAlignment="1" pivotButton="0" quotePrefix="0" xfId="0">
      <alignment horizontal="left" vertical="center" wrapText="1"/>
    </xf>
    <xf numFmtId="0" fontId="9" fillId="0" borderId="11" applyAlignment="1" pivotButton="0" quotePrefix="0" xfId="0">
      <alignment horizontal="left" vertical="center" wrapText="1"/>
    </xf>
    <xf numFmtId="3" fontId="18" fillId="0" borderId="1" applyAlignment="1" pivotButton="0" quotePrefix="0" xfId="0">
      <alignment horizontal="general" vertical="center"/>
    </xf>
    <xf numFmtId="3" fontId="18" fillId="0" borderId="12" applyAlignment="1" pivotButton="0" quotePrefix="0" xfId="0">
      <alignment horizontal="general" vertical="center"/>
    </xf>
    <xf numFmtId="0" fontId="9" fillId="0" borderId="11" applyAlignment="1" pivotButton="0" quotePrefix="0" xfId="0">
      <alignment horizontal="general" vertical="center" wrapText="1"/>
    </xf>
    <xf numFmtId="3" fontId="9" fillId="0" borderId="1" applyAlignment="1" pivotButton="0" quotePrefix="0" xfId="0">
      <alignment horizontal="general" vertical="center"/>
    </xf>
    <xf numFmtId="3" fontId="9" fillId="0" borderId="12" applyAlignment="1" pivotButton="0" quotePrefix="0" xfId="0">
      <alignment horizontal="general" vertical="center"/>
    </xf>
    <xf numFmtId="0" fontId="9" fillId="0" borderId="8" applyAlignment="1" pivotButton="0" quotePrefix="0" xfId="0">
      <alignment horizontal="left" vertical="center" wrapText="1"/>
    </xf>
    <xf numFmtId="0" fontId="11" fillId="0" borderId="13" applyAlignment="1" pivotButton="0" quotePrefix="0" xfId="0">
      <alignment horizontal="general" vertical="center" wrapText="1"/>
    </xf>
    <xf numFmtId="49" fontId="9" fillId="0" borderId="6" applyAlignment="1" pivotButton="0" quotePrefix="0" xfId="0">
      <alignment horizontal="center" vertical="center" wrapText="1"/>
    </xf>
    <xf numFmtId="0" fontId="15" fillId="0" borderId="13" applyAlignment="1" pivotButton="0" quotePrefix="0" xfId="0">
      <alignment horizontal="general" vertical="center" wrapText="1"/>
    </xf>
    <xf numFmtId="166" fontId="9" fillId="3" borderId="6" applyAlignment="1" applyProtection="1" pivotButton="0" quotePrefix="0" xfId="0">
      <alignment horizontal="general" vertical="center"/>
      <protection locked="0" hidden="0"/>
    </xf>
    <xf numFmtId="166" fontId="9" fillId="3" borderId="14" applyAlignment="1" applyProtection="1" pivotButton="0" quotePrefix="0" xfId="0">
      <alignment horizontal="general" vertical="center"/>
      <protection locked="0" hidden="0"/>
    </xf>
    <xf numFmtId="49" fontId="9" fillId="0" borderId="1" applyAlignment="1" pivotButton="0" quotePrefix="0" xfId="0">
      <alignment horizontal="center" vertical="center" wrapText="1"/>
    </xf>
    <xf numFmtId="0" fontId="9" fillId="0" borderId="15" applyAlignment="1" pivotButton="0" quotePrefix="0" xfId="0">
      <alignment horizontal="left" vertical="center" wrapText="1"/>
    </xf>
    <xf numFmtId="0" fontId="9" fillId="0" borderId="16" applyAlignment="1" pivotButton="0" quotePrefix="0" xfId="0">
      <alignment horizontal="center" vertical="center" wrapText="1"/>
    </xf>
    <xf numFmtId="3" fontId="9" fillId="0" borderId="16" applyAlignment="1" pivotButton="0" quotePrefix="0" xfId="0">
      <alignment horizontal="general" vertical="center"/>
    </xf>
    <xf numFmtId="3" fontId="9" fillId="0" borderId="17" applyAlignment="1" pivotButton="0" quotePrefix="0" xfId="0">
      <alignment horizontal="general" vertical="center"/>
    </xf>
    <xf numFmtId="49" fontId="9" fillId="0" borderId="16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general" vertical="bottom" wrapText="1"/>
    </xf>
    <xf numFmtId="1" fontId="12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right" vertical="center" wrapText="1"/>
    </xf>
    <xf numFmtId="0" fontId="12" fillId="0" borderId="0" applyAlignment="1" pivotButton="0" quotePrefix="0" xfId="0">
      <alignment horizontal="left" vertical="bottom" wrapText="1"/>
    </xf>
    <xf numFmtId="0" fontId="12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center" vertical="bottom" wrapText="1"/>
    </xf>
    <xf numFmtId="167" fontId="12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right" vertical="center" wrapText="1"/>
    </xf>
    <xf numFmtId="49" fontId="9" fillId="0" borderId="12" applyAlignment="1" pivotButton="0" quotePrefix="0" xfId="0">
      <alignment horizontal="center" vertical="center" wrapText="1"/>
    </xf>
    <xf numFmtId="0" fontId="18" fillId="0" borderId="8" applyAlignment="1" pivotButton="0" quotePrefix="0" xfId="0">
      <alignment horizontal="general" vertical="bottom" wrapText="1"/>
    </xf>
    <xf numFmtId="49" fontId="18" fillId="0" borderId="9" applyAlignment="1" pivotButton="0" quotePrefix="0" xfId="0">
      <alignment horizontal="general" vertical="bottom" wrapText="1"/>
    </xf>
    <xf numFmtId="3" fontId="12" fillId="0" borderId="9" applyAlignment="1" pivotButton="0" quotePrefix="0" xfId="0">
      <alignment horizontal="general" vertical="bottom" wrapText="1"/>
    </xf>
    <xf numFmtId="3" fontId="12" fillId="0" borderId="10" applyAlignment="1" pivotButton="0" quotePrefix="0" xfId="0">
      <alignment horizontal="general" vertical="bottom" wrapText="1"/>
    </xf>
    <xf numFmtId="0" fontId="12" fillId="0" borderId="13" applyAlignment="1" pivotButton="0" quotePrefix="0" xfId="0">
      <alignment horizontal="general" vertical="bottom" wrapText="1"/>
    </xf>
    <xf numFmtId="49" fontId="12" fillId="0" borderId="6" applyAlignment="1" pivotButton="0" quotePrefix="0" xfId="0">
      <alignment horizontal="center" vertical="bottom" wrapText="1"/>
    </xf>
    <xf numFmtId="1" fontId="12" fillId="0" borderId="0" applyAlignment="1" pivotButton="0" quotePrefix="0" xfId="0">
      <alignment horizontal="general" vertical="bottom" wrapText="1"/>
    </xf>
    <xf numFmtId="0" fontId="9" fillId="0" borderId="18" applyAlignment="1" pivotButton="0" quotePrefix="0" xfId="0">
      <alignment horizontal="right" vertical="bottom" wrapText="1"/>
    </xf>
    <xf numFmtId="49" fontId="9" fillId="0" borderId="19" applyAlignment="1" pivotButton="0" quotePrefix="0" xfId="0">
      <alignment horizontal="center" vertical="bottom" wrapText="1"/>
    </xf>
    <xf numFmtId="3" fontId="9" fillId="0" borderId="19" applyAlignment="1" pivotButton="0" quotePrefix="0" xfId="0">
      <alignment horizontal="general" vertical="bottom" wrapText="1"/>
    </xf>
    <xf numFmtId="3" fontId="9" fillId="0" borderId="20" applyAlignment="1" pivotButton="0" quotePrefix="0" xfId="0">
      <alignment horizontal="general" vertical="bottom" wrapText="1"/>
    </xf>
    <xf numFmtId="49" fontId="18" fillId="0" borderId="9" applyAlignment="1" pivotButton="0" quotePrefix="0" xfId="0">
      <alignment horizontal="center" vertical="bottom" wrapText="1"/>
    </xf>
    <xf numFmtId="0" fontId="18" fillId="0" borderId="21" applyAlignment="1" pivotButton="0" quotePrefix="0" xfId="0">
      <alignment horizontal="general" vertical="bottom" wrapText="1"/>
    </xf>
    <xf numFmtId="49" fontId="18" fillId="0" borderId="3" applyAlignment="1" pivotButton="0" quotePrefix="0" xfId="0">
      <alignment horizontal="center" vertical="bottom" wrapText="1"/>
    </xf>
    <xf numFmtId="3" fontId="12" fillId="0" borderId="3" applyAlignment="1" pivotButton="0" quotePrefix="0" xfId="0">
      <alignment horizontal="general" vertical="bottom" wrapText="1"/>
    </xf>
    <xf numFmtId="3" fontId="12" fillId="0" borderId="22" applyAlignment="1" pivotButton="0" quotePrefix="0" xfId="0">
      <alignment horizontal="general" vertical="bottom" wrapText="1"/>
    </xf>
    <xf numFmtId="0" fontId="9" fillId="0" borderId="11" applyAlignment="1" pivotButton="0" quotePrefix="0" xfId="0">
      <alignment horizontal="right" vertical="bottom" wrapText="1"/>
    </xf>
    <xf numFmtId="49" fontId="9" fillId="0" borderId="1" applyAlignment="1" pivotButton="0" quotePrefix="0" xfId="0">
      <alignment horizontal="center" vertical="bottom" wrapText="1"/>
    </xf>
    <xf numFmtId="3" fontId="9" fillId="0" borderId="1" applyAlignment="1" pivotButton="0" quotePrefix="0" xfId="0">
      <alignment horizontal="general" vertical="bottom" wrapText="1"/>
    </xf>
    <xf numFmtId="3" fontId="9" fillId="0" borderId="12" applyAlignment="1" pivotButton="0" quotePrefix="0" xfId="0">
      <alignment horizontal="general" vertical="bottom" wrapText="1"/>
    </xf>
    <xf numFmtId="0" fontId="9" fillId="0" borderId="15" applyAlignment="1" pivotButton="0" quotePrefix="0" xfId="0">
      <alignment horizontal="general" vertical="bottom" wrapText="1"/>
    </xf>
    <xf numFmtId="49" fontId="9" fillId="0" borderId="16" applyAlignment="1" pivotButton="0" quotePrefix="0" xfId="0">
      <alignment horizontal="center" vertical="bottom" wrapText="1"/>
    </xf>
    <xf numFmtId="3" fontId="9" fillId="0" borderId="16" applyAlignment="1" pivotButton="0" quotePrefix="0" xfId="0">
      <alignment horizontal="general" vertical="bottom" wrapText="1"/>
    </xf>
    <xf numFmtId="3" fontId="9" fillId="0" borderId="17" applyAlignment="1" pivotButton="0" quotePrefix="0" xfId="0">
      <alignment horizontal="general" vertical="bottom" wrapText="1"/>
    </xf>
    <xf numFmtId="0" fontId="18" fillId="0" borderId="23" applyAlignment="1" pivotButton="0" quotePrefix="0" xfId="0">
      <alignment horizontal="general" vertical="bottom" wrapText="1"/>
    </xf>
    <xf numFmtId="49" fontId="18" fillId="0" borderId="2" applyAlignment="1" pivotButton="0" quotePrefix="0" xfId="0">
      <alignment horizontal="center" vertical="bottom" wrapText="1"/>
    </xf>
    <xf numFmtId="166" fontId="18" fillId="3" borderId="2" applyAlignment="1" applyProtection="1" pivotButton="0" quotePrefix="0" xfId="0">
      <alignment horizontal="general" vertical="top"/>
      <protection locked="0" hidden="0"/>
    </xf>
    <xf numFmtId="166" fontId="18" fillId="3" borderId="24" applyAlignment="1" applyProtection="1" pivotButton="0" quotePrefix="0" xfId="0">
      <alignment horizontal="general" vertical="top"/>
      <protection locked="0" hidden="0"/>
    </xf>
    <xf numFmtId="0" fontId="18" fillId="0" borderId="15" applyAlignment="1" pivotButton="0" quotePrefix="0" xfId="0">
      <alignment horizontal="general" vertical="bottom" wrapText="1"/>
    </xf>
    <xf numFmtId="49" fontId="18" fillId="0" borderId="16" applyAlignment="1" pivotButton="0" quotePrefix="0" xfId="0">
      <alignment horizontal="center" vertical="bottom" wrapText="1"/>
    </xf>
    <xf numFmtId="3" fontId="18" fillId="0" borderId="16" applyAlignment="1" pivotButton="0" quotePrefix="0" xfId="0">
      <alignment horizontal="general" vertical="bottom" wrapText="1"/>
    </xf>
    <xf numFmtId="3" fontId="18" fillId="0" borderId="17" applyAlignment="1" pivotButton="0" quotePrefix="0" xfId="0">
      <alignment horizontal="general" vertical="bottom" wrapText="1"/>
    </xf>
    <xf numFmtId="0" fontId="12" fillId="0" borderId="21" applyAlignment="1" pivotButton="0" quotePrefix="0" xfId="0">
      <alignment horizontal="general" vertical="bottom" wrapText="1"/>
    </xf>
    <xf numFmtId="49" fontId="14" fillId="0" borderId="3" applyAlignment="1" pivotButton="0" quotePrefix="0" xfId="0">
      <alignment horizontal="center" vertical="bottom" wrapText="1"/>
    </xf>
    <xf numFmtId="166" fontId="12" fillId="3" borderId="3" applyAlignment="1" applyProtection="1" pivotButton="0" quotePrefix="0" xfId="0">
      <alignment horizontal="general" vertical="top"/>
      <protection locked="0" hidden="0"/>
    </xf>
    <xf numFmtId="166" fontId="12" fillId="3" borderId="22" applyAlignment="1" applyProtection="1" pivotButton="0" quotePrefix="0" xfId="0">
      <alignment horizontal="general" vertical="top"/>
      <protection locked="0" hidden="0"/>
    </xf>
    <xf numFmtId="0" fontId="12" fillId="0" borderId="18" applyAlignment="1" pivotButton="0" quotePrefix="0" xfId="0">
      <alignment horizontal="general" vertical="bottom" wrapText="1"/>
    </xf>
    <xf numFmtId="49" fontId="14" fillId="0" borderId="19" applyAlignment="1" pivotButton="0" quotePrefix="0" xfId="0">
      <alignment horizontal="center" vertical="bottom" wrapText="1"/>
    </xf>
    <xf numFmtId="3" fontId="12" fillId="3" borderId="19" applyAlignment="1" applyProtection="1" pivotButton="0" quotePrefix="0" xfId="0">
      <alignment horizontal="general" vertical="top"/>
      <protection locked="0" hidden="0"/>
    </xf>
    <xf numFmtId="3" fontId="12" fillId="3" borderId="20" applyAlignment="1" applyProtection="1" pivotButton="0" quotePrefix="0" xfId="0">
      <alignment horizontal="general" vertical="top"/>
      <protection locked="0" hidden="0"/>
    </xf>
    <xf numFmtId="49" fontId="12" fillId="0" borderId="0" applyAlignment="1" pivotButton="0" quotePrefix="0" xfId="0">
      <alignment horizontal="general" vertical="bottom" wrapText="1"/>
    </xf>
    <xf numFmtId="0" fontId="21" fillId="0" borderId="0" applyAlignment="1" pivotButton="0" quotePrefix="0" xfId="0">
      <alignment horizontal="general" vertical="bottom" wrapText="1"/>
    </xf>
    <xf numFmtId="0" fontId="22" fillId="0" borderId="0" applyAlignment="1" pivotButton="0" quotePrefix="0" xfId="0">
      <alignment horizontal="left" vertical="bottom" wrapText="1"/>
    </xf>
    <xf numFmtId="167" fontId="12" fillId="0" borderId="0" applyAlignment="1" pivotButton="0" quotePrefix="0" xfId="0">
      <alignment horizontal="general" vertical="center"/>
    </xf>
    <xf numFmtId="49" fontId="12" fillId="0" borderId="0" applyAlignment="1" pivotButton="0" quotePrefix="0" xfId="0">
      <alignment horizontal="center" vertical="bottom" wrapText="1"/>
    </xf>
    <xf numFmtId="0" fontId="14" fillId="0" borderId="0" applyAlignment="1" applyProtection="1" pivotButton="0" quotePrefix="0" xfId="0">
      <alignment horizontal="center" vertical="center"/>
      <protection locked="1" hidden="1"/>
    </xf>
    <xf numFmtId="0" fontId="9" fillId="0" borderId="0" applyAlignment="1" pivotButton="0" quotePrefix="0" xfId="0">
      <alignment horizontal="left" vertical="bottom" wrapText="1"/>
    </xf>
    <xf numFmtId="49" fontId="9" fillId="0" borderId="9" applyAlignment="1" pivotButton="0" quotePrefix="0" xfId="0">
      <alignment horizontal="center" vertical="center" wrapText="1"/>
    </xf>
    <xf numFmtId="0" fontId="0" fillId="0" borderId="46" pivotButton="0" quotePrefix="0" xfId="0"/>
    <xf numFmtId="0" fontId="0" fillId="0" borderId="47" pivotButton="0" quotePrefix="0" xfId="0"/>
    <xf numFmtId="0" fontId="9" fillId="5" borderId="25" applyAlignment="1" pivotButton="0" quotePrefix="0" xfId="0">
      <alignment horizontal="center" vertical="center" wrapText="1"/>
    </xf>
    <xf numFmtId="0" fontId="0" fillId="0" borderId="23" pivotButton="0" quotePrefix="0" xfId="0"/>
    <xf numFmtId="0" fontId="0" fillId="0" borderId="2" pivotButton="0" quotePrefix="0" xfId="0"/>
    <xf numFmtId="0" fontId="0" fillId="0" borderId="27" pivotButton="0" quotePrefix="0" xfId="0"/>
    <xf numFmtId="0" fontId="0" fillId="0" borderId="7" pivotButton="0" quotePrefix="0" xfId="0"/>
    <xf numFmtId="0" fontId="9" fillId="5" borderId="24" applyAlignment="1" pivotButton="0" quotePrefix="0" xfId="0">
      <alignment horizontal="center" vertical="center" wrapText="1"/>
    </xf>
    <xf numFmtId="0" fontId="0" fillId="0" borderId="21" pivotButton="0" quotePrefix="0" xfId="0"/>
    <xf numFmtId="0" fontId="0" fillId="0" borderId="3" pivotButton="0" quotePrefix="0" xfId="0"/>
    <xf numFmtId="0" fontId="9" fillId="5" borderId="22" applyAlignment="1" pivotButton="0" quotePrefix="0" xfId="0">
      <alignment horizontal="center" vertical="center" wrapText="1"/>
    </xf>
    <xf numFmtId="0" fontId="9" fillId="0" borderId="18" applyAlignment="1" pivotButton="0" quotePrefix="0" xfId="0">
      <alignment horizontal="center" vertical="center" wrapText="1"/>
    </xf>
    <xf numFmtId="49" fontId="9" fillId="0" borderId="19" applyAlignment="1" pivotButton="0" quotePrefix="0" xfId="0">
      <alignment horizontal="center" vertical="center" wrapText="1"/>
    </xf>
    <xf numFmtId="0" fontId="9" fillId="0" borderId="19" applyAlignment="1" pivotButton="0" quotePrefix="0" xfId="0">
      <alignment horizontal="center" vertical="center" wrapText="1"/>
    </xf>
    <xf numFmtId="0" fontId="9" fillId="0" borderId="20" applyAlignment="1" pivotButton="0" quotePrefix="0" xfId="0">
      <alignment horizontal="center" vertical="center" wrapText="1"/>
    </xf>
    <xf numFmtId="49" fontId="12" fillId="0" borderId="9" applyAlignment="1" pivotButton="0" quotePrefix="0" xfId="0">
      <alignment horizontal="center" vertical="center" wrapText="1"/>
    </xf>
    <xf numFmtId="49" fontId="12" fillId="5" borderId="9" applyAlignment="1" pivotButton="0" quotePrefix="0" xfId="0">
      <alignment horizontal="center" vertical="center" wrapText="1"/>
    </xf>
    <xf numFmtId="49" fontId="12" fillId="0" borderId="10" applyAlignment="1" pivotButton="0" quotePrefix="0" xfId="0">
      <alignment horizontal="center" vertical="center" wrapText="1"/>
    </xf>
    <xf numFmtId="3" fontId="9" fillId="3" borderId="6" applyAlignment="1" applyProtection="1" pivotButton="0" quotePrefix="0" xfId="0">
      <alignment horizontal="general" vertical="center"/>
      <protection locked="0" hidden="0"/>
    </xf>
    <xf numFmtId="3" fontId="12" fillId="0" borderId="0" applyAlignment="1" pivotButton="0" quotePrefix="0" xfId="0">
      <alignment horizontal="general" vertical="bottom"/>
    </xf>
    <xf numFmtId="3" fontId="12" fillId="3" borderId="6" applyAlignment="1" applyProtection="1" pivotButton="0" quotePrefix="0" xfId="0">
      <alignment horizontal="general" vertical="center"/>
      <protection locked="0" hidden="0"/>
    </xf>
    <xf numFmtId="3" fontId="12" fillId="3" borderId="14" applyAlignment="1" applyProtection="1" pivotButton="0" quotePrefix="0" xfId="0">
      <alignment horizontal="general" vertical="center"/>
      <protection locked="0" hidden="0"/>
    </xf>
    <xf numFmtId="3" fontId="9" fillId="5" borderId="6" applyAlignment="1" pivotButton="0" quotePrefix="0" xfId="0">
      <alignment horizontal="general" vertical="center"/>
    </xf>
    <xf numFmtId="3" fontId="9" fillId="3" borderId="14" applyAlignment="1" applyProtection="1" pivotButton="0" quotePrefix="0" xfId="0">
      <alignment horizontal="general" vertical="center"/>
      <protection locked="0" hidden="0"/>
    </xf>
    <xf numFmtId="49" fontId="12" fillId="0" borderId="1" applyAlignment="1" pivotButton="0" quotePrefix="0" xfId="0">
      <alignment horizontal="center" vertical="center" wrapText="1"/>
    </xf>
    <xf numFmtId="166" fontId="12" fillId="3" borderId="1" applyAlignment="1" applyProtection="1" pivotButton="0" quotePrefix="0" xfId="0">
      <alignment horizontal="general" vertical="center"/>
      <protection locked="0" hidden="0"/>
    </xf>
    <xf numFmtId="3" fontId="12" fillId="3" borderId="12" applyAlignment="1" applyProtection="1" pivotButton="0" quotePrefix="0" xfId="0">
      <alignment horizontal="general" vertical="center"/>
      <protection locked="0" hidden="0"/>
    </xf>
    <xf numFmtId="0" fontId="9" fillId="0" borderId="15" applyAlignment="1" pivotButton="0" quotePrefix="0" xfId="0">
      <alignment horizontal="general" vertical="center" wrapText="1"/>
    </xf>
    <xf numFmtId="49" fontId="9" fillId="0" borderId="0" applyAlignment="1" pivotButton="0" quotePrefix="0" xfId="0">
      <alignment horizontal="center" vertical="center" wrapText="1"/>
    </xf>
    <xf numFmtId="3" fontId="12" fillId="0" borderId="0" applyAlignment="1" pivotButton="0" quotePrefix="0" xfId="0">
      <alignment horizontal="general" vertical="center"/>
    </xf>
    <xf numFmtId="49" fontId="12" fillId="0" borderId="0" applyAlignment="1" pivotButton="0" quotePrefix="0" xfId="0">
      <alignment horizontal="general" vertical="bottom"/>
    </xf>
    <xf numFmtId="0" fontId="23" fillId="0" borderId="0" applyAlignment="1" applyProtection="1" pivotButton="0" quotePrefix="0" xfId="0">
      <alignment horizontal="general" vertical="center"/>
      <protection locked="1" hidden="1"/>
    </xf>
    <xf numFmtId="0" fontId="12" fillId="0" borderId="0" applyAlignment="1" pivotButton="0" quotePrefix="0" xfId="0">
      <alignment horizontal="right" vertical="top"/>
    </xf>
    <xf numFmtId="0" fontId="9" fillId="0" borderId="0" applyAlignment="1" pivotButton="0" quotePrefix="0" xfId="0">
      <alignment horizontal="center" vertical="bottom"/>
    </xf>
    <xf numFmtId="0" fontId="12" fillId="0" borderId="0" applyAlignment="1" pivotButton="0" quotePrefix="0" xfId="0">
      <alignment horizontal="left" vertical="top"/>
    </xf>
    <xf numFmtId="0" fontId="9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left" vertical="bottom"/>
    </xf>
    <xf numFmtId="0" fontId="9" fillId="0" borderId="6" applyAlignment="1" pivotButton="0" quotePrefix="0" xfId="0">
      <alignment horizontal="left" vertical="center" wrapText="1"/>
    </xf>
    <xf numFmtId="49" fontId="9" fillId="0" borderId="6" applyAlignment="1" pivotButton="0" quotePrefix="0" xfId="0">
      <alignment horizontal="left" vertical="center" wrapText="1"/>
    </xf>
    <xf numFmtId="3" fontId="9" fillId="0" borderId="6" applyAlignment="1" pivotButton="0" quotePrefix="0" xfId="0">
      <alignment horizontal="right" vertical="center" wrapText="1"/>
    </xf>
    <xf numFmtId="0" fontId="9" fillId="0" borderId="6" applyAlignment="1" pivotButton="0" quotePrefix="0" xfId="0">
      <alignment horizontal="left" vertical="center"/>
    </xf>
    <xf numFmtId="0" fontId="12" fillId="3" borderId="6" applyAlignment="1" applyProtection="1" pivotButton="0" quotePrefix="0" xfId="0">
      <alignment horizontal="left" vertical="center" wrapText="1"/>
      <protection locked="0" hidden="0"/>
    </xf>
    <xf numFmtId="49" fontId="12" fillId="3" borderId="6" applyAlignment="1" applyProtection="1" pivotButton="0" quotePrefix="0" xfId="0">
      <alignment horizontal="center" vertical="center" wrapText="1"/>
      <protection locked="0" hidden="0"/>
    </xf>
    <xf numFmtId="3" fontId="12" fillId="3" borderId="26" applyAlignment="1" applyProtection="1" pivotButton="0" quotePrefix="0" xfId="0">
      <alignment horizontal="general" vertical="top"/>
      <protection locked="0" hidden="0"/>
    </xf>
    <xf numFmtId="3" fontId="12" fillId="0" borderId="6" applyAlignment="1" pivotButton="0" quotePrefix="0" xfId="0">
      <alignment horizontal="right" vertical="center" wrapText="1"/>
    </xf>
    <xf numFmtId="0" fontId="18" fillId="0" borderId="6" applyAlignment="1" pivotButton="0" quotePrefix="0" xfId="0">
      <alignment horizontal="right" vertical="center" wrapText="1"/>
    </xf>
    <xf numFmtId="3" fontId="18" fillId="0" borderId="6" applyAlignment="1" pivotButton="0" quotePrefix="0" xfId="0">
      <alignment horizontal="right" vertical="center" wrapText="1"/>
    </xf>
    <xf numFmtId="49" fontId="9" fillId="0" borderId="6" applyAlignment="1" pivotButton="0" quotePrefix="0" xfId="0">
      <alignment horizontal="center" vertical="center"/>
    </xf>
    <xf numFmtId="3" fontId="9" fillId="0" borderId="6" applyAlignment="1" pivotButton="0" quotePrefix="0" xfId="0">
      <alignment horizontal="right" vertical="center"/>
    </xf>
    <xf numFmtId="0" fontId="18" fillId="0" borderId="6" applyAlignment="1" pivotButton="0" quotePrefix="0" xfId="0">
      <alignment horizontal="left" vertical="center" wrapText="1"/>
    </xf>
    <xf numFmtId="49" fontId="18" fillId="0" borderId="6" applyAlignment="1" pivotButton="0" quotePrefix="0" xfId="0">
      <alignment horizontal="center" vertical="center"/>
    </xf>
    <xf numFmtId="49" fontId="14" fillId="0" borderId="6" applyAlignment="1" pivotButton="0" quotePrefix="0" xfId="0">
      <alignment horizontal="center" vertical="center"/>
    </xf>
    <xf numFmtId="49" fontId="9" fillId="0" borderId="0" applyAlignment="1" pivotButton="0" quotePrefix="0" xfId="0">
      <alignment horizontal="left" vertical="center" wrapText="1"/>
    </xf>
    <xf numFmtId="0" fontId="23" fillId="0" borderId="0" applyAlignment="1" pivotButton="0" quotePrefix="0" xfId="0">
      <alignment horizontal="center" vertical="center"/>
    </xf>
    <xf numFmtId="0" fontId="24" fillId="0" borderId="0" applyAlignment="1" pivotButton="0" quotePrefix="0" xfId="0">
      <alignment horizontal="center" vertical="center"/>
    </xf>
    <xf numFmtId="0" fontId="0" fillId="0" borderId="45" pivotButton="0" quotePrefix="0" xfId="0"/>
    <xf numFmtId="0" fontId="0" fillId="0" borderId="48" pivotButton="0" quotePrefix="0" xfId="0"/>
    <xf numFmtId="0" fontId="0" fillId="0" borderId="22" pivotButton="0" quotePrefix="0" xfId="0"/>
    <xf numFmtId="0" fontId="9" fillId="0" borderId="11" applyAlignment="1" pivotButton="0" quotePrefix="0" xfId="0">
      <alignment horizontal="center" vertical="bottom"/>
    </xf>
    <xf numFmtId="0" fontId="9" fillId="0" borderId="1" applyAlignment="1" pivotButton="0" quotePrefix="0" xfId="0">
      <alignment horizontal="center" vertical="bottom"/>
    </xf>
    <xf numFmtId="0" fontId="9" fillId="0" borderId="8" applyAlignment="1" pivotButton="0" quotePrefix="0" xfId="0">
      <alignment horizontal="right" vertical="center" wrapText="1"/>
    </xf>
    <xf numFmtId="49" fontId="9" fillId="5" borderId="9" applyAlignment="1" pivotButton="0" quotePrefix="0" xfId="0">
      <alignment horizontal="general" vertical="center" wrapText="1"/>
    </xf>
    <xf numFmtId="0" fontId="12" fillId="5" borderId="9" applyAlignment="1" pivotButton="0" quotePrefix="0" xfId="0">
      <alignment horizontal="right" vertical="center" wrapText="1"/>
    </xf>
    <xf numFmtId="0" fontId="12" fillId="5" borderId="10" applyAlignment="1" pivotButton="0" quotePrefix="0" xfId="0">
      <alignment horizontal="right" vertical="center" wrapText="1"/>
    </xf>
    <xf numFmtId="0" fontId="12" fillId="0" borderId="13" applyAlignment="1" pivotButton="0" quotePrefix="0" xfId="0">
      <alignment horizontal="right" vertical="center"/>
    </xf>
    <xf numFmtId="0" fontId="12" fillId="0" borderId="6" applyAlignment="1" pivotButton="0" quotePrefix="0" xfId="0">
      <alignment horizontal="general" vertical="center"/>
    </xf>
    <xf numFmtId="3" fontId="12" fillId="3" borderId="26" applyAlignment="1" applyProtection="1" pivotButton="0" quotePrefix="0" xfId="0">
      <alignment horizontal="right" vertical="center"/>
      <protection locked="0" hidden="0"/>
    </xf>
    <xf numFmtId="0" fontId="12" fillId="0" borderId="14" applyAlignment="1" pivotButton="0" quotePrefix="0" xfId="0">
      <alignment horizontal="right" vertical="center" wrapText="1"/>
    </xf>
    <xf numFmtId="49" fontId="12" fillId="0" borderId="6" applyAlignment="1" pivotButton="0" quotePrefix="0" xfId="0">
      <alignment horizontal="center" vertical="center"/>
    </xf>
    <xf numFmtId="4" fontId="12" fillId="3" borderId="26" applyAlignment="1" applyProtection="1" pivotButton="0" quotePrefix="0" xfId="0">
      <alignment horizontal="right" vertical="center"/>
      <protection locked="0" hidden="0"/>
    </xf>
    <xf numFmtId="0" fontId="18" fillId="0" borderId="6" applyAlignment="1" pivotButton="0" quotePrefix="0" xfId="0">
      <alignment horizontal="right" vertical="center"/>
    </xf>
    <xf numFmtId="0" fontId="9" fillId="0" borderId="13" applyAlignment="1" pivotButton="0" quotePrefix="0" xfId="0">
      <alignment horizontal="right" vertical="center"/>
    </xf>
    <xf numFmtId="0" fontId="9" fillId="0" borderId="13" applyAlignment="1" pivotButton="0" quotePrefix="0" xfId="0">
      <alignment horizontal="right" vertical="center" wrapText="1"/>
    </xf>
    <xf numFmtId="0" fontId="9" fillId="0" borderId="6" applyAlignment="1" pivotButton="0" quotePrefix="0" xfId="0">
      <alignment horizontal="general" vertical="center" wrapText="1"/>
    </xf>
    <xf numFmtId="0" fontId="12" fillId="0" borderId="13" applyAlignment="1" pivotButton="0" quotePrefix="0" xfId="0">
      <alignment horizontal="right" vertical="center" wrapText="1"/>
    </xf>
    <xf numFmtId="0" fontId="12" fillId="0" borderId="6" applyAlignment="1" pivotButton="0" quotePrefix="0" xfId="0">
      <alignment horizontal="left" vertical="center" wrapText="1"/>
    </xf>
    <xf numFmtId="49" fontId="18" fillId="0" borderId="1" applyAlignment="1" pivotButton="0" quotePrefix="0" xfId="0">
      <alignment horizontal="center" vertical="center" wrapText="1"/>
    </xf>
    <xf numFmtId="0" fontId="18" fillId="0" borderId="1" applyAlignment="1" pivotButton="0" quotePrefix="0" xfId="0">
      <alignment horizontal="right" vertical="center" wrapText="1"/>
    </xf>
    <xf numFmtId="0" fontId="12" fillId="0" borderId="1" applyAlignment="1" pivotButton="0" quotePrefix="0" xfId="0">
      <alignment horizontal="right" vertical="center" wrapText="1"/>
    </xf>
    <xf numFmtId="0" fontId="12" fillId="0" borderId="12" applyAlignment="1" pivotButton="0" quotePrefix="0" xfId="0">
      <alignment horizontal="right" vertical="center" wrapText="1"/>
    </xf>
    <xf numFmtId="0" fontId="9" fillId="0" borderId="26" applyAlignment="1" pivotButton="0" quotePrefix="0" xfId="0">
      <alignment horizontal="general" vertical="center" wrapText="1"/>
    </xf>
    <xf numFmtId="49" fontId="12" fillId="5" borderId="26" applyAlignment="1" pivotButton="0" quotePrefix="0" xfId="0">
      <alignment horizontal="center" vertical="center" wrapText="1"/>
    </xf>
    <xf numFmtId="1" fontId="12" fillId="5" borderId="27" applyAlignment="1" pivotButton="0" quotePrefix="0" xfId="0">
      <alignment horizontal="right" vertical="center" wrapText="1"/>
    </xf>
    <xf numFmtId="1" fontId="12" fillId="5" borderId="28" applyAlignment="1" pivotButton="0" quotePrefix="0" xfId="0">
      <alignment horizontal="right" vertical="center" wrapText="1"/>
    </xf>
    <xf numFmtId="0" fontId="14" fillId="0" borderId="6" applyAlignment="1" pivotButton="0" quotePrefix="0" xfId="0">
      <alignment horizontal="general" vertical="center"/>
    </xf>
    <xf numFmtId="49" fontId="12" fillId="0" borderId="3" applyAlignment="1" pivotButton="0" quotePrefix="0" xfId="0">
      <alignment horizontal="center" vertical="center" wrapText="1"/>
    </xf>
    <xf numFmtId="0" fontId="12" fillId="0" borderId="3" applyAlignment="1" pivotButton="0" quotePrefix="0" xfId="0">
      <alignment horizontal="right" vertical="center" wrapText="1"/>
    </xf>
    <xf numFmtId="0" fontId="12" fillId="0" borderId="22" applyAlignment="1" pivotButton="0" quotePrefix="0" xfId="0">
      <alignment horizontal="right" vertical="center" wrapText="1"/>
    </xf>
    <xf numFmtId="0" fontId="9" fillId="0" borderId="6" applyAlignment="1" pivotButton="0" quotePrefix="0" xfId="0">
      <alignment horizontal="general" vertical="center"/>
    </xf>
    <xf numFmtId="0" fontId="12" fillId="0" borderId="18" applyAlignment="1" pivotButton="0" quotePrefix="0" xfId="0">
      <alignment horizontal="right" vertical="center"/>
    </xf>
    <xf numFmtId="0" fontId="9" fillId="0" borderId="19" applyAlignment="1" pivotButton="0" quotePrefix="0" xfId="0">
      <alignment horizontal="general" vertical="center"/>
    </xf>
    <xf numFmtId="1" fontId="9" fillId="0" borderId="19" applyAlignment="1" pivotButton="0" quotePrefix="0" xfId="0">
      <alignment horizontal="right" vertical="center" wrapText="1"/>
    </xf>
    <xf numFmtId="1" fontId="9" fillId="0" borderId="20" applyAlignment="1" pivotButton="0" quotePrefix="0" xfId="0">
      <alignment horizontal="right" vertical="center" wrapText="1"/>
    </xf>
    <xf numFmtId="1" fontId="12" fillId="0" borderId="0" applyAlignment="1" pivotButton="0" quotePrefix="0" xfId="0">
      <alignment horizontal="general" vertical="center" wrapText="1"/>
    </xf>
    <xf numFmtId="1" fontId="12" fillId="0" borderId="0" applyAlignment="1" pivotButton="0" quotePrefix="0" xfId="0">
      <alignment horizontal="left" vertical="center" wrapText="1"/>
    </xf>
    <xf numFmtId="0" fontId="23" fillId="0" borderId="0" applyAlignment="1" pivotButton="0" quotePrefix="0" xfId="0">
      <alignment horizontal="center" vertical="center" wrapText="1"/>
    </xf>
    <xf numFmtId="0" fontId="12" fillId="0" borderId="0" applyAlignment="1" applyProtection="1" pivotButton="0" quotePrefix="0" xfId="0">
      <alignment horizontal="center" vertical="center" wrapText="1"/>
      <protection locked="1" hidden="1"/>
    </xf>
    <xf numFmtId="1" fontId="9" fillId="0" borderId="9" applyAlignment="1" pivotButton="0" quotePrefix="0" xfId="0">
      <alignment horizontal="center" vertical="center" wrapText="1"/>
    </xf>
    <xf numFmtId="0" fontId="0" fillId="0" borderId="50" pivotButton="0" quotePrefix="0" xfId="0"/>
    <xf numFmtId="0" fontId="9" fillId="0" borderId="14" applyAlignment="1" pivotButton="0" quotePrefix="0" xfId="0">
      <alignment horizontal="center" vertical="bottom"/>
    </xf>
    <xf numFmtId="0" fontId="12" fillId="0" borderId="1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center" vertical="center" wrapText="1"/>
    </xf>
    <xf numFmtId="0" fontId="12" fillId="0" borderId="12" applyAlignment="1" pivotButton="0" quotePrefix="0" xfId="0">
      <alignment horizontal="center" vertical="center" wrapText="1"/>
    </xf>
    <xf numFmtId="0" fontId="9" fillId="0" borderId="29" applyAlignment="1" pivotButton="0" quotePrefix="0" xfId="0">
      <alignment horizontal="left" vertical="center" wrapText="1"/>
    </xf>
    <xf numFmtId="49" fontId="18" fillId="0" borderId="30" applyAlignment="1" pivotButton="0" quotePrefix="0" xfId="0">
      <alignment horizontal="center" vertical="center" wrapText="1"/>
    </xf>
    <xf numFmtId="3" fontId="12" fillId="3" borderId="30" applyAlignment="1" applyProtection="1" pivotButton="0" quotePrefix="0" xfId="0">
      <alignment horizontal="right" vertical="top"/>
      <protection locked="0" hidden="0"/>
    </xf>
    <xf numFmtId="3" fontId="12" fillId="0" borderId="25" applyAlignment="1" pivotButton="0" quotePrefix="0" xfId="0">
      <alignment horizontal="right" vertical="center" wrapText="1"/>
    </xf>
    <xf numFmtId="3" fontId="12" fillId="0" borderId="9" applyAlignment="1" pivotButton="0" quotePrefix="0" xfId="0">
      <alignment horizontal="right" vertical="center" wrapText="1"/>
    </xf>
    <xf numFmtId="3" fontId="12" fillId="0" borderId="10" applyAlignment="1" pivotButton="0" quotePrefix="0" xfId="0">
      <alignment horizontal="right" vertical="center" wrapText="1"/>
    </xf>
    <xf numFmtId="3" fontId="12" fillId="0" borderId="14" applyAlignment="1" pivotButton="0" quotePrefix="0" xfId="0">
      <alignment horizontal="right" vertical="center" wrapText="1"/>
    </xf>
    <xf numFmtId="3" fontId="12" fillId="3" borderId="6" applyAlignment="1" applyProtection="1" pivotButton="0" quotePrefix="0" xfId="0">
      <alignment horizontal="right" vertical="top"/>
      <protection locked="0" hidden="0"/>
    </xf>
    <xf numFmtId="0" fontId="18" fillId="0" borderId="18" applyAlignment="1" pivotButton="0" quotePrefix="0" xfId="0">
      <alignment horizontal="right" vertical="center" wrapText="1"/>
    </xf>
    <xf numFmtId="49" fontId="18" fillId="0" borderId="19" applyAlignment="1" pivotButton="0" quotePrefix="0" xfId="0">
      <alignment horizontal="center" vertical="center" wrapText="1"/>
    </xf>
    <xf numFmtId="3" fontId="18" fillId="0" borderId="19" applyAlignment="1" pivotButton="0" quotePrefix="0" xfId="0">
      <alignment horizontal="right" vertical="center" wrapText="1"/>
    </xf>
    <xf numFmtId="3" fontId="18" fillId="0" borderId="20" applyAlignment="1" pivotButton="0" quotePrefix="0" xfId="0">
      <alignment horizontal="right" vertical="center" wrapText="1"/>
    </xf>
    <xf numFmtId="3" fontId="14" fillId="3" borderId="6" applyAlignment="1" applyProtection="1" pivotButton="0" quotePrefix="0" xfId="0">
      <alignment horizontal="right" vertical="top"/>
      <protection locked="0" hidden="0"/>
    </xf>
    <xf numFmtId="3" fontId="18" fillId="0" borderId="14" applyAlignment="1" pivotButton="0" quotePrefix="0" xfId="0">
      <alignment horizontal="right" vertical="center" wrapText="1"/>
    </xf>
    <xf numFmtId="0" fontId="12" fillId="0" borderId="18" applyAlignment="1" pivotButton="0" quotePrefix="0" xfId="0">
      <alignment horizontal="left" vertical="center" wrapText="1"/>
    </xf>
    <xf numFmtId="3" fontId="12" fillId="0" borderId="19" applyAlignment="1" pivotButton="0" quotePrefix="0" xfId="0">
      <alignment horizontal="right" vertical="center" wrapText="1"/>
    </xf>
    <xf numFmtId="3" fontId="12" fillId="0" borderId="20" applyAlignment="1" pivotButton="0" quotePrefix="0" xfId="0">
      <alignment horizontal="right" vertical="center" wrapText="1"/>
    </xf>
    <xf numFmtId="0" fontId="9" fillId="0" borderId="21" applyAlignment="1" pivotButton="0" quotePrefix="0" xfId="0">
      <alignment horizontal="left" vertical="center" wrapText="1"/>
    </xf>
    <xf numFmtId="49" fontId="9" fillId="0" borderId="3" applyAlignment="1" pivotButton="0" quotePrefix="0" xfId="0">
      <alignment horizontal="left" vertical="center" wrapText="1"/>
    </xf>
    <xf numFmtId="3" fontId="12" fillId="0" borderId="3" applyAlignment="1" pivotButton="0" quotePrefix="0" xfId="0">
      <alignment horizontal="right" vertical="center" wrapText="1"/>
    </xf>
    <xf numFmtId="3" fontId="12" fillId="0" borderId="22" applyAlignment="1" pivotButton="0" quotePrefix="0" xfId="0">
      <alignment horizontal="right" vertical="center" wrapText="1"/>
    </xf>
    <xf numFmtId="3" fontId="18" fillId="0" borderId="1" applyAlignment="1" pivotButton="0" quotePrefix="0" xfId="0">
      <alignment horizontal="right" vertical="center" wrapText="1"/>
    </xf>
    <xf numFmtId="3" fontId="18" fillId="0" borderId="12" applyAlignment="1" pivotButton="0" quotePrefix="0" xfId="0">
      <alignment horizontal="right" vertical="center" wrapText="1"/>
    </xf>
    <xf numFmtId="3" fontId="9" fillId="0" borderId="16" applyAlignment="1" pivotButton="0" quotePrefix="0" xfId="0">
      <alignment horizontal="right" vertical="center" wrapText="1"/>
    </xf>
    <xf numFmtId="3" fontId="9" fillId="0" borderId="17" applyAlignment="1" pivotButton="0" quotePrefix="0" xfId="0">
      <alignment horizontal="right" vertical="center" wrapText="1"/>
    </xf>
    <xf numFmtId="0" fontId="12" fillId="0" borderId="1" applyAlignment="1" pivotButton="0" quotePrefix="0" xfId="0">
      <alignment horizontal="center" vertical="bottom"/>
    </xf>
    <xf numFmtId="0" fontId="12" fillId="0" borderId="12" applyAlignment="1" pivotButton="0" quotePrefix="0" xfId="0">
      <alignment horizontal="center" vertical="bottom"/>
    </xf>
    <xf numFmtId="49" fontId="9" fillId="0" borderId="9" applyAlignment="1" pivotButton="0" quotePrefix="0" xfId="0">
      <alignment horizontal="left" vertical="center" wrapText="1"/>
    </xf>
    <xf numFmtId="0" fontId="12" fillId="0" borderId="9" applyAlignment="1" pivotButton="0" quotePrefix="0" xfId="0">
      <alignment horizontal="right" vertical="center" wrapText="1"/>
    </xf>
    <xf numFmtId="0" fontId="12" fillId="0" borderId="10" applyAlignment="1" pivotButton="0" quotePrefix="0" xfId="0">
      <alignment horizontal="right" vertical="bottom"/>
    </xf>
    <xf numFmtId="1" fontId="12" fillId="0" borderId="14" applyAlignment="1" pivotButton="0" quotePrefix="0" xfId="0">
      <alignment horizontal="right" vertical="center" wrapText="1"/>
    </xf>
    <xf numFmtId="0" fontId="18" fillId="0" borderId="19" applyAlignment="1" pivotButton="0" quotePrefix="0" xfId="0">
      <alignment horizontal="right" vertical="center" wrapText="1"/>
    </xf>
    <xf numFmtId="1" fontId="18" fillId="0" borderId="19" applyAlignment="1" pivotButton="0" quotePrefix="0" xfId="0">
      <alignment horizontal="right" vertical="center" wrapText="1"/>
    </xf>
    <xf numFmtId="0" fontId="18" fillId="0" borderId="20" applyAlignment="1" pivotButton="0" quotePrefix="0" xfId="0">
      <alignment horizontal="right" vertical="center" wrapText="1"/>
    </xf>
    <xf numFmtId="49" fontId="9" fillId="0" borderId="3" applyAlignment="1" pivotButton="0" quotePrefix="0" xfId="0">
      <alignment horizontal="center" vertical="center" wrapText="1"/>
    </xf>
    <xf numFmtId="1" fontId="12" fillId="0" borderId="3" applyAlignment="1" pivotButton="0" quotePrefix="0" xfId="0">
      <alignment horizontal="right" vertical="center" wrapText="1"/>
    </xf>
    <xf numFmtId="1" fontId="12" fillId="0" borderId="22" applyAlignment="1" pivotButton="0" quotePrefix="0" xfId="0">
      <alignment horizontal="right" vertical="bottom"/>
    </xf>
    <xf numFmtId="49" fontId="14" fillId="0" borderId="6" applyAlignment="1" pivotButton="0" quotePrefix="0" xfId="0">
      <alignment horizontal="center" vertical="center" wrapText="1"/>
    </xf>
    <xf numFmtId="1" fontId="12" fillId="0" borderId="1" applyAlignment="1" pivotButton="0" quotePrefix="0" xfId="0">
      <alignment horizontal="right" vertical="center" wrapText="1"/>
    </xf>
    <xf numFmtId="1" fontId="12" fillId="0" borderId="12" applyAlignment="1" pivotButton="0" quotePrefix="0" xfId="0">
      <alignment horizontal="right" vertical="bottom"/>
    </xf>
    <xf numFmtId="1" fontId="12" fillId="0" borderId="9" applyAlignment="1" pivotButton="0" quotePrefix="0" xfId="0">
      <alignment horizontal="right" vertical="center" wrapText="1"/>
    </xf>
    <xf numFmtId="1" fontId="12" fillId="0" borderId="10" applyAlignment="1" pivotButton="0" quotePrefix="0" xfId="0">
      <alignment horizontal="right" vertical="bottom"/>
    </xf>
    <xf numFmtId="1" fontId="18" fillId="0" borderId="20" applyAlignment="1" pivotButton="0" quotePrefix="0" xfId="0">
      <alignment horizontal="right" vertical="center" wrapText="1"/>
    </xf>
    <xf numFmtId="0" fontId="9" fillId="0" borderId="31" applyAlignment="1" pivotButton="0" quotePrefix="0" xfId="0">
      <alignment horizontal="left" vertical="center" wrapText="1"/>
    </xf>
    <xf numFmtId="49" fontId="9" fillId="0" borderId="32" applyAlignment="1" pivotButton="0" quotePrefix="0" xfId="0">
      <alignment horizontal="center" vertical="center" wrapText="1"/>
    </xf>
    <xf numFmtId="1" fontId="9" fillId="0" borderId="32" applyAlignment="1" pivotButton="0" quotePrefix="0" xfId="0">
      <alignment horizontal="right" vertical="center" wrapText="1"/>
    </xf>
    <xf numFmtId="1" fontId="9" fillId="0" borderId="33" applyAlignment="1" pivotButton="0" quotePrefix="0" xfId="0">
      <alignment horizontal="right" vertical="center" wrapText="1"/>
    </xf>
    <xf numFmtId="49" fontId="12" fillId="0" borderId="0" applyAlignment="1" pivotButton="0" quotePrefix="0" xfId="0">
      <alignment horizontal="center" vertical="center" wrapText="1"/>
    </xf>
    <xf numFmtId="0" fontId="12" fillId="0" borderId="8" applyAlignment="1" pivotButton="0" quotePrefix="0" xfId="0">
      <alignment horizontal="left" vertical="center" wrapText="1"/>
    </xf>
    <xf numFmtId="3" fontId="12" fillId="3" borderId="9" applyAlignment="1" applyProtection="1" pivotButton="0" quotePrefix="0" xfId="0">
      <alignment horizontal="general" vertical="top"/>
      <protection locked="0" hidden="0"/>
    </xf>
    <xf numFmtId="1" fontId="12" fillId="0" borderId="14" applyAlignment="1" pivotButton="0" quotePrefix="0" xfId="0">
      <alignment horizontal="right" vertical="bottom"/>
    </xf>
    <xf numFmtId="49" fontId="12" fillId="0" borderId="19" applyAlignment="1" pivotButton="0" quotePrefix="0" xfId="0">
      <alignment horizontal="center" vertical="center" wrapText="1"/>
    </xf>
    <xf numFmtId="1" fontId="12" fillId="0" borderId="20" applyAlignment="1" pivotButton="0" quotePrefix="0" xfId="0">
      <alignment horizontal="right" vertical="bottom"/>
    </xf>
    <xf numFmtId="0" fontId="18" fillId="0" borderId="31" applyAlignment="1" pivotButton="0" quotePrefix="0" xfId="0">
      <alignment horizontal="left" vertical="center" wrapText="1"/>
    </xf>
    <xf numFmtId="49" fontId="18" fillId="0" borderId="32" applyAlignment="1" pivotButton="0" quotePrefix="0" xfId="0">
      <alignment horizontal="center" vertical="center" wrapText="1"/>
    </xf>
    <xf numFmtId="0" fontId="18" fillId="0" borderId="32" applyAlignment="1" pivotButton="0" quotePrefix="0" xfId="0">
      <alignment horizontal="right" vertical="center" wrapText="1"/>
    </xf>
    <xf numFmtId="0" fontId="18" fillId="0" borderId="33" applyAlignment="1" pivotButton="0" quotePrefix="0" xfId="0">
      <alignment horizontal="right" vertical="center" wrapText="1"/>
    </xf>
    <xf numFmtId="0" fontId="18" fillId="0" borderId="0" applyAlignment="1" pivotButton="0" quotePrefix="0" xfId="0">
      <alignment horizontal="left" vertical="center" wrapText="1"/>
    </xf>
    <xf numFmtId="49" fontId="18" fillId="0" borderId="0" applyAlignment="1" pivotButton="0" quotePrefix="0" xfId="0">
      <alignment horizontal="left" vertical="center" wrapText="1"/>
    </xf>
    <xf numFmtId="49" fontId="14" fillId="0" borderId="0" applyAlignment="1" pivotButton="0" quotePrefix="0" xfId="0">
      <alignment horizontal="left" vertical="center" wrapText="1"/>
    </xf>
    <xf numFmtId="0" fontId="12" fillId="0" borderId="0" applyAlignment="1" applyProtection="1" pivotButton="0" quotePrefix="0" xfId="0">
      <alignment horizontal="general" vertical="center"/>
      <protection locked="1" hidden="1"/>
    </xf>
    <xf numFmtId="0" fontId="12" fillId="0" borderId="0" applyAlignment="1" pivotButton="0" quotePrefix="0" xfId="0">
      <alignment horizontal="center" vertical="bottom"/>
    </xf>
    <xf numFmtId="0" fontId="9" fillId="0" borderId="0" applyAlignment="1" applyProtection="1" pivotButton="0" quotePrefix="0" xfId="0">
      <alignment horizontal="left" vertical="center"/>
      <protection locked="1" hidden="1"/>
    </xf>
    <xf numFmtId="0" fontId="12" fillId="0" borderId="0" applyAlignment="1" applyProtection="1" pivotButton="0" quotePrefix="0" xfId="0">
      <alignment horizontal="left" vertical="center"/>
      <protection locked="1" hidden="1"/>
    </xf>
    <xf numFmtId="168" fontId="9" fillId="0" borderId="6" applyAlignment="1" pivotButton="0" quotePrefix="0" xfId="0">
      <alignment horizontal="center" vertical="center" wrapText="1"/>
    </xf>
    <xf numFmtId="168" fontId="9" fillId="0" borderId="14" applyAlignment="1" pivotButton="0" quotePrefix="0" xfId="0">
      <alignment horizontal="center" vertical="center" wrapText="1"/>
    </xf>
    <xf numFmtId="3" fontId="12" fillId="0" borderId="9" applyAlignment="1" pivotButton="0" quotePrefix="0" xfId="0">
      <alignment horizontal="right" vertical="center"/>
    </xf>
    <xf numFmtId="3" fontId="12" fillId="0" borderId="10" applyAlignment="1" pivotButton="0" quotePrefix="0" xfId="0">
      <alignment horizontal="right" vertical="center"/>
    </xf>
    <xf numFmtId="3" fontId="12" fillId="3" borderId="6" applyAlignment="1" applyProtection="1" pivotButton="0" quotePrefix="0" xfId="0">
      <alignment horizontal="right" vertical="center"/>
      <protection locked="0" hidden="0"/>
    </xf>
    <xf numFmtId="3" fontId="9" fillId="0" borderId="14" applyAlignment="1" pivotButton="0" quotePrefix="0" xfId="0">
      <alignment horizontal="right" vertical="center"/>
    </xf>
    <xf numFmtId="3" fontId="18" fillId="0" borderId="19" applyAlignment="1" pivotButton="0" quotePrefix="0" xfId="0">
      <alignment horizontal="right" vertical="center"/>
    </xf>
    <xf numFmtId="3" fontId="18" fillId="0" borderId="20" applyAlignment="1" pivotButton="0" quotePrefix="0" xfId="0">
      <alignment horizontal="right" vertical="center"/>
    </xf>
    <xf numFmtId="3" fontId="12" fillId="0" borderId="3" applyAlignment="1" pivotButton="0" quotePrefix="0" xfId="0">
      <alignment horizontal="right" vertical="center"/>
    </xf>
    <xf numFmtId="3" fontId="9" fillId="0" borderId="22" applyAlignment="1" pivotButton="0" quotePrefix="0" xfId="0">
      <alignment horizontal="right" vertical="center"/>
    </xf>
    <xf numFmtId="49" fontId="9" fillId="0" borderId="0" applyAlignment="1" pivotButton="0" quotePrefix="0" xfId="0">
      <alignment horizontal="right" vertical="center" wrapText="1"/>
    </xf>
    <xf numFmtId="49" fontId="14" fillId="0" borderId="0" applyAlignment="1" pivotButton="0" quotePrefix="0" xfId="0">
      <alignment horizontal="left" vertical="top" wrapText="1"/>
    </xf>
    <xf numFmtId="49" fontId="12" fillId="0" borderId="0" applyAlignment="1" pivotButton="0" quotePrefix="0" xfId="0">
      <alignment horizontal="general" vertical="center" wrapText="1"/>
    </xf>
    <xf numFmtId="0" fontId="12" fillId="0" borderId="0" applyAlignment="1" applyProtection="1" pivotButton="0" quotePrefix="0" xfId="0">
      <alignment horizontal="general" vertical="center"/>
      <protection locked="0" hidden="0"/>
    </xf>
    <xf numFmtId="0" fontId="12" fillId="0" borderId="0" applyAlignment="1" applyProtection="1" pivotButton="0" quotePrefix="0" xfId="0">
      <alignment horizontal="left" vertical="center"/>
      <protection locked="0" hidden="0"/>
    </xf>
    <xf numFmtId="0" fontId="0" fillId="0" borderId="0" applyAlignment="1" pivotButton="0" quotePrefix="0" xfId="0">
      <alignment horizontal="general" vertical="bottom"/>
    </xf>
    <xf numFmtId="0" fontId="25" fillId="0" borderId="0" applyAlignment="1" pivotButton="0" quotePrefix="0" xfId="0">
      <alignment horizontal="center" vertical="bottom"/>
    </xf>
    <xf numFmtId="0" fontId="12" fillId="0" borderId="0" applyAlignment="1" applyProtection="1" pivotButton="0" quotePrefix="0" xfId="0">
      <alignment horizontal="general" vertical="bottom"/>
      <protection locked="1" hidden="1"/>
    </xf>
    <xf numFmtId="0" fontId="9" fillId="0" borderId="0" applyAlignment="1" applyProtection="1" pivotButton="0" quotePrefix="0" xfId="0">
      <alignment horizontal="general" vertical="bottom"/>
      <protection locked="1" hidden="1"/>
    </xf>
    <xf numFmtId="0" fontId="26" fillId="6" borderId="34" applyAlignment="1" pivotButton="0" quotePrefix="0" xfId="0">
      <alignment horizontal="center" vertical="center"/>
    </xf>
    <xf numFmtId="0" fontId="26" fillId="7" borderId="34" applyAlignment="1" pivotButton="0" quotePrefix="0" xfId="0">
      <alignment horizontal="center" vertical="center"/>
    </xf>
    <xf numFmtId="0" fontId="26" fillId="8" borderId="34" applyAlignment="1" pivotButton="0" quotePrefix="0" xfId="0">
      <alignment horizontal="center" vertical="center"/>
    </xf>
    <xf numFmtId="0" fontId="26" fillId="9" borderId="34" applyAlignment="1" pivotButton="0" quotePrefix="0" xfId="0">
      <alignment horizontal="center" vertical="center"/>
    </xf>
    <xf numFmtId="0" fontId="27" fillId="0" borderId="34" applyAlignment="1" pivotButton="0" quotePrefix="0" xfId="0">
      <alignment horizontal="center" vertical="center"/>
    </xf>
    <xf numFmtId="0" fontId="8" fillId="0" borderId="34" applyAlignment="1" pivotButton="0" quotePrefix="0" xfId="0">
      <alignment horizontal="center" vertical="center"/>
    </xf>
    <xf numFmtId="3" fontId="28" fillId="0" borderId="34" applyAlignment="1" pivotButton="0" quotePrefix="0" xfId="0">
      <alignment horizontal="right" vertical="center" indent="1"/>
    </xf>
    <xf numFmtId="4" fontId="28" fillId="4" borderId="34" applyAlignment="1" pivotButton="0" quotePrefix="0" xfId="0">
      <alignment horizontal="right" vertical="center" indent="1"/>
    </xf>
    <xf numFmtId="0" fontId="8" fillId="0" borderId="34" applyAlignment="1" pivotButton="0" quotePrefix="0" xfId="0">
      <alignment horizontal="center" vertical="center" wrapText="1"/>
    </xf>
    <xf numFmtId="0" fontId="27" fillId="0" borderId="34" applyAlignment="1" pivotButton="0" quotePrefix="0" xfId="0">
      <alignment horizontal="center" vertical="center" wrapText="1"/>
    </xf>
    <xf numFmtId="0" fontId="29" fillId="10" borderId="35" applyAlignment="1" pivotButton="0" quotePrefix="0" xfId="0">
      <alignment horizontal="center" vertical="center"/>
    </xf>
    <xf numFmtId="0" fontId="30" fillId="11" borderId="36" applyAlignment="1" pivotButton="0" quotePrefix="0" xfId="0">
      <alignment horizontal="left" vertical="bottom" indent="2"/>
    </xf>
    <xf numFmtId="0" fontId="31" fillId="11" borderId="37" applyAlignment="1" pivotButton="0" quotePrefix="0" xfId="0">
      <alignment horizontal="left" vertical="center"/>
    </xf>
    <xf numFmtId="0" fontId="31" fillId="11" borderId="38" applyAlignment="1" pivotButton="0" quotePrefix="0" xfId="0">
      <alignment horizontal="left" vertical="center"/>
    </xf>
    <xf numFmtId="0" fontId="32" fillId="11" borderId="35" applyAlignment="1" pivotButton="0" quotePrefix="0" xfId="0">
      <alignment horizontal="center" vertical="center" wrapText="1"/>
    </xf>
    <xf numFmtId="0" fontId="12" fillId="0" borderId="35" applyAlignment="1" pivotButton="0" quotePrefix="0" xfId="0">
      <alignment horizontal="general" vertical="center" wrapText="1"/>
    </xf>
    <xf numFmtId="0" fontId="12" fillId="0" borderId="35" applyAlignment="1" pivotButton="0" quotePrefix="0" xfId="0">
      <alignment horizontal="center" vertical="center" wrapText="1"/>
    </xf>
    <xf numFmtId="169" fontId="12" fillId="0" borderId="35" applyAlignment="1" pivotButton="0" quotePrefix="0" xfId="32">
      <alignment horizontal="right" vertical="center" wrapText="1" indent="1"/>
    </xf>
    <xf numFmtId="169" fontId="31" fillId="11" borderId="38" applyAlignment="1" pivotButton="0" quotePrefix="0" xfId="0">
      <alignment horizontal="left" vertical="center"/>
    </xf>
    <xf numFmtId="169" fontId="12" fillId="0" borderId="35" applyAlignment="1" pivotButton="0" quotePrefix="0" xfId="0">
      <alignment horizontal="right" vertical="center" wrapText="1" indent="1"/>
    </xf>
    <xf numFmtId="0" fontId="32" fillId="11" borderId="36" applyAlignment="1" pivotButton="0" quotePrefix="0" xfId="0">
      <alignment horizontal="center" vertical="center" wrapText="1"/>
    </xf>
    <xf numFmtId="3" fontId="0" fillId="0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general" vertical="bottom"/>
    </xf>
    <xf numFmtId="0" fontId="33" fillId="0" borderId="0" applyAlignment="1" pivotButton="0" quotePrefix="0" xfId="0">
      <alignment horizontal="general" vertical="bottom"/>
    </xf>
    <xf numFmtId="0" fontId="16" fillId="4" borderId="0" applyAlignment="1" pivotButton="0" quotePrefix="0" xfId="0">
      <alignment horizontal="general" vertical="bottom"/>
    </xf>
    <xf numFmtId="170" fontId="16" fillId="4" borderId="0" applyAlignment="1" pivotButton="0" quotePrefix="0" xfId="0">
      <alignment horizontal="general" vertical="bottom"/>
    </xf>
    <xf numFmtId="0" fontId="15" fillId="4" borderId="0" applyAlignment="1" pivotButton="0" quotePrefix="0" xfId="0">
      <alignment horizontal="general" vertical="bottom"/>
    </xf>
    <xf numFmtId="170" fontId="16" fillId="0" borderId="0" applyAlignment="1" pivotButton="0" quotePrefix="0" xfId="0">
      <alignment horizontal="general" vertical="bottom"/>
    </xf>
    <xf numFmtId="3" fontId="16" fillId="0" borderId="0" applyAlignment="1" pivotButton="0" quotePrefix="0" xfId="0">
      <alignment horizontal="general" vertical="bottom"/>
    </xf>
    <xf numFmtId="166" fontId="16" fillId="0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general" vertical="bottom" wrapText="1"/>
    </xf>
    <xf numFmtId="0" fontId="16" fillId="0" borderId="0" applyAlignment="1" pivotButton="0" quotePrefix="0" xfId="0">
      <alignment horizontal="left" vertical="top"/>
    </xf>
    <xf numFmtId="1" fontId="16" fillId="0" borderId="0" applyAlignment="1" pivotButton="0" quotePrefix="0" xfId="0">
      <alignment horizontal="general" vertical="bottom"/>
    </xf>
    <xf numFmtId="4" fontId="16" fillId="0" borderId="0" applyAlignment="1" pivotButton="0" quotePrefix="0" xfId="0">
      <alignment horizontal="general" vertical="bottom"/>
    </xf>
    <xf numFmtId="171" fontId="12" fillId="3" borderId="6" applyAlignment="1" applyProtection="1" pivotButton="0" quotePrefix="0" xfId="0">
      <alignment horizontal="center" vertical="center" wrapText="1"/>
      <protection locked="0" hidden="0"/>
    </xf>
  </cellXfs>
  <cellStyles count="20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Currency 2" xfId="6"/>
    <cellStyle name="Euro" xfId="7"/>
    <cellStyle name="Normal 16" xfId="8"/>
    <cellStyle name="Normal 2" xfId="9"/>
    <cellStyle name="Normal_El. 7.3" xfId="10"/>
    <cellStyle name="Normal_El. 7.4" xfId="11"/>
    <cellStyle name="Normal_El. 7.5" xfId="12"/>
    <cellStyle name="Normal_El.7.2" xfId="13"/>
    <cellStyle name="Normal_Spravki_kod" xfId="14"/>
    <cellStyle name="Normal_Баланс" xfId="15"/>
    <cellStyle name="Normal_Отч.парич.поток" xfId="16"/>
    <cellStyle name="Normal_Отч.прих-разх" xfId="17"/>
    <cellStyle name="Normal_Отч.собств.кап." xfId="18"/>
    <cellStyle name="Normal_Финансов отчет" xfId="19"/>
  </cellStyles>
  <dxfs count="1">
    <dxf>
      <font>
        <color rgb="FFFF0000"/>
      </font>
      <fill>
        <patternFill>
          <bgColor rgb="FFFFCC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7F7F7F"/>
      <rgbColor rgb="FF9999FF"/>
      <rgbColor rgb="FF993366"/>
      <rgbColor rgb="FFEBF1DE"/>
      <rgbColor rgb="FFE6DCFF"/>
      <rgbColor rgb="FF660066"/>
      <rgbColor rgb="FFFF8080"/>
      <rgbColor rgb="FF0066FF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7E4BD"/>
      <rgbColor rgb="FFCCFFCC"/>
      <rgbColor rgb="FFFFFF99"/>
      <rgbColor rgb="FF99CCFF"/>
      <rgbColor rgb="FFFF99CC"/>
      <rgbColor rgb="FFCC99FF"/>
      <rgbColor rgb="FFFFCCCC"/>
      <rgbColor rgb="FF5E6FC7"/>
      <rgbColor rgb="FF33CCCC"/>
      <rgbColor rgb="FF9BBB59"/>
      <rgbColor rgb="FFFFC000"/>
      <rgbColor rgb="FFFF9900"/>
      <rgbColor rgb="FFFF6600"/>
      <rgbColor rgb="FF8064A2"/>
      <rgbColor rgb="FF5E6FC2"/>
      <rgbColor rgb="FF003366"/>
      <rgbColor rgb="FF339966"/>
      <rgbColor rgb="FF003300"/>
      <rgbColor rgb="FF333300"/>
      <rgbColor rgb="FF993300"/>
      <rgbColor rgb="FF993366"/>
      <rgbColor rgb="FF374691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styles" Target="styles.xml" Id="rId14"/><Relationship Type="http://schemas.openxmlformats.org/officeDocument/2006/relationships/theme" Target="theme/theme1.xml" Id="rId15"/>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mailto:dimitarc@abv.bg" TargetMode="External" Id="rId1"/><Relationship Type="http://schemas.openxmlformats.org/officeDocument/2006/relationships/hyperlink" Target="http://www.big-adsic.com/" TargetMode="External" Id="rId2"/><Relationship Type="http://schemas.openxmlformats.org/officeDocument/2006/relationships/hyperlink" Target="https://www.infostock.bg/" TargetMode="External" Id="rId3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1"/>
  </sheetPr>
  <dimension ref="A1:AA54"/>
  <sheetViews>
    <sheetView showFormulas="0" showGridLines="1" showRowColHeaders="1" showZeros="1" rightToLeft="0" tabSelected="1" showOutlineSymbols="1" defaultGridColor="1" view="pageBreakPreview" topLeftCell="A1" colorId="64" zoomScale="100" zoomScaleNormal="100" zoomScalePageLayoutView="100" workbookViewId="0">
      <selection pane="topLeft" activeCell="B12" activeCellId="0" sqref="B12"/>
    </sheetView>
  </sheetViews>
  <sheetFormatPr baseColWidth="8" defaultColWidth="9.18359375" defaultRowHeight="15" customHeight="1" zeroHeight="0" outlineLevelRow="0"/>
  <cols>
    <col width="30.73" customWidth="1" style="499" min="1" max="1"/>
    <col width="65.73" customWidth="1" style="499" min="2" max="2"/>
    <col width="4.18" customWidth="1" style="499" min="3" max="3"/>
    <col width="4" customWidth="1" style="499" min="4" max="4"/>
    <col width="9.18" customWidth="1" style="499" min="5" max="26"/>
    <col width="9.82" customWidth="1" style="499" min="27" max="27"/>
    <col width="9.18" customWidth="1" style="499" min="28" max="16384"/>
  </cols>
  <sheetData>
    <row r="1" ht="15" customHeight="1" s="500">
      <c r="A1" s="501" t="inlineStr">
        <is>
          <t>СПРАВКИ</t>
        </is>
      </c>
      <c r="B1" s="502" t="n"/>
      <c r="Z1" s="503" t="n">
        <v>1</v>
      </c>
      <c r="AA1" s="504">
        <f>IF(ISBLANK(_endDate),"",_endDate)</f>
        <v/>
      </c>
    </row>
    <row r="2" ht="15" customHeight="1" s="500">
      <c r="A2" s="505" t="inlineStr">
        <is>
          <t>годишни и шестмесечни</t>
        </is>
      </c>
      <c r="B2" s="506" t="n"/>
      <c r="D2" s="507" t="n"/>
      <c r="E2" s="507" t="n"/>
      <c r="F2" s="507" t="n"/>
      <c r="G2" s="507" t="n"/>
      <c r="H2" s="507" t="n"/>
      <c r="I2" s="507" t="n"/>
      <c r="J2" s="507" t="n"/>
      <c r="K2" s="507" t="n"/>
      <c r="L2" s="507" t="n"/>
      <c r="M2" s="507" t="n"/>
      <c r="N2" s="507" t="n"/>
      <c r="O2" s="507" t="n"/>
      <c r="P2" s="507" t="n"/>
      <c r="Q2" s="507" t="n"/>
      <c r="R2" s="507" t="n"/>
      <c r="S2" s="507" t="n"/>
      <c r="T2" s="507" t="n"/>
      <c r="U2" s="507" t="n"/>
      <c r="V2" s="507" t="n"/>
      <c r="W2" s="507" t="n"/>
      <c r="Z2" s="503" t="n">
        <v>2</v>
      </c>
      <c r="AA2" s="504">
        <f>IF(ISBLANK(_pdeReportingDate),"",_pdeReportingDate)</f>
        <v/>
      </c>
    </row>
    <row r="3" ht="15" customHeight="1" s="500">
      <c r="A3" s="508" t="inlineStr">
        <is>
          <t>на индивидуална основа</t>
        </is>
      </c>
      <c r="B3" s="506" t="n"/>
      <c r="D3" s="509" t="n"/>
      <c r="E3" s="509" t="n"/>
      <c r="F3" s="509" t="n"/>
      <c r="G3" s="509" t="n"/>
      <c r="H3" s="509" t="n"/>
      <c r="I3" s="509" t="n"/>
      <c r="J3" s="509" t="n"/>
      <c r="K3" s="509" t="n"/>
      <c r="L3" s="509" t="n"/>
      <c r="M3" s="509" t="n"/>
      <c r="N3" s="509" t="n"/>
      <c r="O3" s="509" t="n"/>
      <c r="P3" s="509" t="n"/>
      <c r="Q3" s="509" t="n"/>
      <c r="R3" s="509" t="n"/>
      <c r="S3" s="509" t="n"/>
      <c r="T3" s="509" t="n"/>
      <c r="U3" s="509" t="n"/>
      <c r="V3" s="509" t="n"/>
      <c r="W3" s="507" t="n"/>
      <c r="Z3" s="503" t="n">
        <v>3</v>
      </c>
      <c r="AA3" s="510">
        <f>IF(ISBLANK(_authorName),"",_authorName)</f>
        <v/>
      </c>
    </row>
    <row r="4" ht="15" customHeight="1" s="500">
      <c r="A4" s="511" t="inlineStr">
        <is>
          <t>по чл. 10, т. 3 и чл. 12, ал. 1, т. 3 от Наредба № 2</t>
        </is>
      </c>
      <c r="B4" s="506" t="n"/>
      <c r="D4" s="509" t="n"/>
      <c r="E4" s="509" t="n"/>
      <c r="F4" s="509" t="n"/>
      <c r="G4" s="509" t="n"/>
      <c r="H4" s="509" t="n"/>
      <c r="I4" s="509" t="n"/>
      <c r="J4" s="509" t="n"/>
      <c r="K4" s="509" t="n"/>
      <c r="L4" s="509" t="n"/>
      <c r="M4" s="509" t="n"/>
      <c r="N4" s="509" t="n"/>
      <c r="O4" s="509" t="n"/>
      <c r="P4" s="509" t="n"/>
      <c r="Q4" s="509" t="n"/>
      <c r="R4" s="509" t="n"/>
      <c r="S4" s="509" t="n"/>
      <c r="T4" s="509" t="n"/>
      <c r="U4" s="509" t="n"/>
      <c r="V4" s="509" t="n"/>
      <c r="W4" s="507" t="n"/>
    </row>
    <row r="5" ht="45" customHeight="1" s="500">
      <c r="A5" s="512" t="inlineStr">
        <is>
          <t>за публични дружества, други емитенти на ценни книжа, 
акционерни дружества със специална инвестиционна цел и 
лица по §1д от ЗППЦК</t>
        </is>
      </c>
      <c r="B5" s="513" t="n"/>
      <c r="D5" s="509" t="n"/>
      <c r="E5" s="509" t="n"/>
      <c r="F5" s="509" t="n"/>
      <c r="G5" s="509" t="n"/>
      <c r="H5" s="509" t="n"/>
      <c r="I5" s="509" t="n"/>
      <c r="J5" s="509" t="n"/>
      <c r="K5" s="509" t="n"/>
      <c r="L5" s="509" t="n"/>
      <c r="M5" s="509" t="n"/>
      <c r="N5" s="509" t="n"/>
      <c r="O5" s="509" t="n"/>
      <c r="P5" s="509" t="n"/>
      <c r="Q5" s="509" t="n"/>
      <c r="R5" s="509" t="n"/>
      <c r="S5" s="509" t="n"/>
      <c r="T5" s="509" t="n"/>
      <c r="U5" s="509" t="n"/>
      <c r="V5" s="509" t="n"/>
      <c r="W5" s="507" t="n"/>
      <c r="X5" s="509" t="n"/>
    </row>
    <row r="6" ht="15" customHeight="1" s="500">
      <c r="D6" s="509" t="n"/>
      <c r="E6" s="509" t="n"/>
      <c r="F6" s="509" t="n"/>
      <c r="G6" s="509" t="n"/>
      <c r="H6" s="509" t="n"/>
      <c r="I6" s="509" t="n"/>
      <c r="J6" s="509" t="n"/>
      <c r="K6" s="509" t="n"/>
      <c r="L6" s="509" t="n"/>
      <c r="M6" s="509" t="n"/>
      <c r="N6" s="509" t="n"/>
      <c r="O6" s="509" t="n"/>
      <c r="P6" s="509" t="n"/>
      <c r="Q6" s="509" t="n"/>
      <c r="R6" s="509" t="n"/>
      <c r="S6" s="509" t="n"/>
      <c r="T6" s="509" t="n"/>
      <c r="U6" s="509" t="n"/>
      <c r="V6" s="509" t="n"/>
      <c r="W6" s="507" t="n"/>
    </row>
    <row r="7" ht="15" customHeight="1" s="500">
      <c r="A7" s="514" t="n"/>
      <c r="B7" s="515" t="n"/>
      <c r="D7" s="509" t="n"/>
      <c r="E7" s="509" t="n"/>
      <c r="F7" s="509" t="n"/>
      <c r="G7" s="509" t="n"/>
      <c r="H7" s="509" t="n"/>
      <c r="I7" s="509" t="n"/>
      <c r="J7" s="509" t="n"/>
      <c r="K7" s="509" t="n"/>
      <c r="L7" s="509" t="n"/>
      <c r="M7" s="509" t="n"/>
      <c r="N7" s="509" t="n"/>
      <c r="O7" s="509" t="n"/>
      <c r="P7" s="509" t="n"/>
      <c r="Q7" s="509" t="n"/>
      <c r="R7" s="509" t="n"/>
      <c r="S7" s="509" t="n"/>
      <c r="T7" s="509" t="n"/>
      <c r="U7" s="509" t="n"/>
      <c r="V7" s="509" t="n"/>
      <c r="W7" s="507" t="n"/>
    </row>
    <row r="8" ht="15" customHeight="1" s="500">
      <c r="A8" s="516" t="inlineStr">
        <is>
          <t>Данни за отчетния период</t>
        </is>
      </c>
      <c r="B8" s="513" t="n"/>
      <c r="E8" s="509" t="n"/>
      <c r="F8" s="509" t="n"/>
      <c r="G8" s="509" t="n"/>
      <c r="H8" s="509" t="n"/>
      <c r="I8" s="509" t="n"/>
      <c r="J8" s="509" t="n"/>
      <c r="K8" s="509" t="n"/>
      <c r="L8" s="509" t="n"/>
      <c r="N8" s="509" t="n"/>
      <c r="O8" s="509" t="n"/>
      <c r="P8" s="509" t="n"/>
      <c r="Q8" s="509" t="n"/>
      <c r="R8" s="509" t="n"/>
      <c r="S8" s="509" t="n"/>
      <c r="T8" s="509" t="n"/>
      <c r="U8" s="509" t="n"/>
      <c r="V8" s="509" t="n"/>
    </row>
    <row r="9" ht="15" customHeight="1" s="500">
      <c r="A9" s="517" t="inlineStr">
        <is>
          <t>Начална дата:</t>
        </is>
      </c>
      <c r="B9" s="1005" t="n">
        <v>46023</v>
      </c>
      <c r="C9" s="519" t="n"/>
      <c r="D9" s="509" t="n"/>
      <c r="E9" s="509" t="n"/>
      <c r="F9" s="509" t="n"/>
      <c r="G9" s="509" t="n"/>
      <c r="H9" s="509" t="n"/>
      <c r="I9" s="509" t="n"/>
      <c r="J9" s="509" t="n"/>
      <c r="K9" s="509" t="n"/>
      <c r="L9" s="509" t="n"/>
      <c r="M9" s="509" t="n"/>
      <c r="N9" s="509" t="n"/>
      <c r="O9" s="509" t="n"/>
      <c r="P9" s="509" t="n"/>
      <c r="Q9" s="509" t="n"/>
      <c r="R9" s="509" t="n"/>
      <c r="S9" s="509" t="n"/>
      <c r="T9" s="509" t="n"/>
      <c r="U9" s="509" t="n"/>
      <c r="V9" s="509" t="n"/>
    </row>
    <row r="10" ht="15" customHeight="1" s="500">
      <c r="A10" s="517" t="inlineStr">
        <is>
          <t>Крайна дата:</t>
        </is>
      </c>
      <c r="B10" s="1005" t="n">
        <v>46112</v>
      </c>
      <c r="C10" s="519" t="n"/>
      <c r="D10" s="509" t="n"/>
      <c r="E10" s="509" t="n"/>
      <c r="F10" s="509" t="n"/>
      <c r="G10" s="509" t="n"/>
      <c r="H10" s="509" t="n"/>
      <c r="I10" s="509" t="n"/>
      <c r="J10" s="509" t="n"/>
      <c r="K10" s="509" t="n"/>
      <c r="L10" s="509" t="n"/>
      <c r="M10" s="509" t="n"/>
      <c r="N10" s="509" t="n"/>
      <c r="O10" s="509" t="n"/>
      <c r="P10" s="509" t="n"/>
      <c r="Q10" s="509" t="n"/>
      <c r="R10" s="509" t="n"/>
      <c r="S10" s="509" t="n"/>
      <c r="T10" s="509" t="n"/>
      <c r="U10" s="509" t="n"/>
      <c r="V10" s="509" t="n"/>
    </row>
    <row r="11" ht="15" customHeight="1" s="500">
      <c r="A11" s="517" t="inlineStr">
        <is>
          <t>Дата на съставяне:</t>
        </is>
      </c>
      <c r="B11" s="1005" t="n">
        <v>46132</v>
      </c>
      <c r="C11" s="520" t="n"/>
      <c r="E11" s="509" t="n"/>
      <c r="F11" s="509" t="n"/>
      <c r="G11" s="509" t="n"/>
      <c r="H11" s="509" t="n"/>
      <c r="I11" s="509" t="n"/>
      <c r="J11" s="509" t="n"/>
      <c r="K11" s="509" t="n"/>
      <c r="L11" s="509" t="n"/>
      <c r="M11" s="509" t="n"/>
      <c r="N11" s="509" t="n"/>
      <c r="O11" s="509" t="n"/>
      <c r="P11" s="509" t="n"/>
      <c r="Q11" s="509" t="n"/>
      <c r="R11" s="509" t="n"/>
      <c r="S11" s="509" t="n"/>
      <c r="T11" s="509" t="n"/>
      <c r="U11" s="509" t="n"/>
      <c r="V11" s="509" t="n"/>
    </row>
    <row r="12" ht="15" customHeight="1" s="500">
      <c r="A12" s="521" t="n"/>
      <c r="B12" s="522" t="n"/>
      <c r="D12" s="509" t="n"/>
      <c r="E12" s="509" t="n"/>
      <c r="F12" s="509" t="n"/>
      <c r="G12" s="509" t="n"/>
      <c r="H12" s="509" t="n"/>
      <c r="I12" s="509" t="n"/>
      <c r="J12" s="509" t="n"/>
      <c r="K12" s="509" t="n"/>
      <c r="L12" s="509" t="n"/>
      <c r="M12" s="509" t="n"/>
      <c r="N12" s="509" t="n"/>
      <c r="O12" s="509" t="n"/>
      <c r="P12" s="509" t="n"/>
      <c r="Q12" s="509" t="n"/>
      <c r="R12" s="509" t="n"/>
      <c r="S12" s="509" t="n"/>
      <c r="T12" s="509" t="n"/>
      <c r="U12" s="509" t="n"/>
      <c r="V12" s="509" t="n"/>
    </row>
    <row r="13" ht="15" customHeight="1" s="500">
      <c r="A13" s="512" t="inlineStr">
        <is>
          <t>Данни за лицето</t>
        </is>
      </c>
      <c r="B13" s="513" t="n"/>
      <c r="D13" s="509" t="n"/>
      <c r="E13" s="509" t="n"/>
      <c r="F13" s="509" t="n"/>
      <c r="G13" s="509" t="n"/>
      <c r="H13" s="509" t="n"/>
      <c r="I13" s="509" t="n"/>
      <c r="J13" s="509" t="n"/>
      <c r="K13" s="509" t="n"/>
      <c r="L13" s="509" t="n"/>
      <c r="M13" s="509" t="n"/>
      <c r="N13" s="509" t="n"/>
      <c r="O13" s="509" t="n"/>
      <c r="P13" s="509" t="n"/>
      <c r="Q13" s="509" t="n"/>
      <c r="R13" s="509" t="n"/>
      <c r="S13" s="509" t="n"/>
      <c r="T13" s="509" t="n"/>
      <c r="U13" s="509" t="n"/>
      <c r="V13" s="509" t="n"/>
    </row>
    <row r="14" ht="15" customHeight="1" s="500">
      <c r="A14" s="517" t="inlineStr">
        <is>
          <t>Наименование на лицето:</t>
        </is>
      </c>
      <c r="B14" s="523" t="inlineStr">
        <is>
          <t>ВЗЕМАНИЯ СИПИАЙ БЪЛГАРИЯ</t>
        </is>
      </c>
      <c r="D14" s="509" t="n"/>
      <c r="E14" s="509" t="n"/>
      <c r="F14" s="509" t="n"/>
      <c r="G14" s="509" t="n"/>
      <c r="H14" s="509" t="n"/>
      <c r="I14" s="509" t="n"/>
      <c r="J14" s="509" t="n"/>
      <c r="K14" s="509" t="n"/>
      <c r="L14" s="509" t="n"/>
      <c r="M14" s="509" t="n"/>
      <c r="N14" s="509" t="n"/>
      <c r="O14" s="509" t="n"/>
      <c r="P14" s="509" t="n"/>
      <c r="Q14" s="509" t="n"/>
      <c r="R14" s="509" t="n"/>
      <c r="S14" s="509" t="n"/>
      <c r="T14" s="509" t="n"/>
      <c r="U14" s="509" t="n"/>
      <c r="V14" s="509" t="n"/>
    </row>
    <row r="15" ht="15" customHeight="1" s="500">
      <c r="A15" s="524" t="inlineStr">
        <is>
          <t>Тип лице:</t>
        </is>
      </c>
      <c r="B15" s="525" t="inlineStr">
        <is>
          <t>АДСИЦ</t>
        </is>
      </c>
      <c r="D15" s="509" t="n"/>
      <c r="E15" s="509" t="n"/>
      <c r="F15" s="509" t="n"/>
      <c r="G15" s="509" t="n"/>
      <c r="H15" s="509" t="n"/>
      <c r="I15" s="509" t="n"/>
      <c r="J15" s="509" t="n"/>
      <c r="K15" s="509" t="n"/>
      <c r="L15" s="509" t="n"/>
      <c r="M15" s="509" t="n"/>
      <c r="N15" s="509" t="n"/>
      <c r="O15" s="509" t="n"/>
      <c r="P15" s="509" t="n"/>
      <c r="Q15" s="509" t="n"/>
      <c r="R15" s="509" t="n"/>
      <c r="S15" s="509" t="n"/>
      <c r="T15" s="509" t="n"/>
      <c r="U15" s="509" t="n"/>
      <c r="V15" s="509" t="n"/>
    </row>
    <row r="16" ht="15" customHeight="1" s="500">
      <c r="A16" s="517" t="inlineStr">
        <is>
          <t>ЕИК:</t>
        </is>
      </c>
      <c r="B16" s="523" t="inlineStr">
        <is>
          <t>175322105</t>
        </is>
      </c>
      <c r="D16" s="509" t="n"/>
      <c r="E16" s="509" t="n"/>
      <c r="F16" s="509" t="n"/>
      <c r="G16" s="509" t="n"/>
      <c r="H16" s="509" t="n"/>
      <c r="I16" s="509" t="n"/>
      <c r="J16" s="509" t="n"/>
      <c r="K16" s="509" t="n"/>
      <c r="L16" s="509" t="n"/>
      <c r="M16" s="509" t="n"/>
      <c r="N16" s="509" t="n"/>
      <c r="O16" s="509" t="n"/>
      <c r="P16" s="509" t="n"/>
      <c r="Q16" s="509" t="n"/>
      <c r="R16" s="509" t="n"/>
      <c r="S16" s="509" t="n"/>
      <c r="T16" s="509" t="n"/>
      <c r="U16" s="509" t="n"/>
      <c r="V16" s="509" t="n"/>
    </row>
    <row r="17" ht="15" customHeight="1" s="500">
      <c r="A17" s="517" t="inlineStr">
        <is>
          <t>Представляващ/и:</t>
        </is>
      </c>
      <c r="B17" s="523" t="inlineStr">
        <is>
          <t>СТОЯН ТОШКОВ БУЮКЛИЕВ</t>
        </is>
      </c>
      <c r="D17" s="509" t="n"/>
      <c r="E17" s="509" t="n"/>
      <c r="F17" s="509" t="n"/>
      <c r="G17" s="509" t="n"/>
      <c r="H17" s="509" t="n"/>
      <c r="I17" s="509" t="n"/>
      <c r="J17" s="509" t="n"/>
      <c r="K17" s="509" t="n"/>
      <c r="L17" s="509" t="n"/>
      <c r="M17" s="509" t="n"/>
      <c r="N17" s="509" t="n"/>
      <c r="O17" s="509" t="n"/>
      <c r="P17" s="509" t="n"/>
      <c r="Q17" s="509" t="n"/>
      <c r="R17" s="509" t="n"/>
      <c r="S17" s="509" t="n"/>
      <c r="T17" s="509" t="n"/>
      <c r="U17" s="509" t="n"/>
      <c r="V17" s="509" t="n"/>
    </row>
    <row r="18" ht="15" customHeight="1" s="500">
      <c r="A18" s="517" t="inlineStr">
        <is>
          <t>Начин на представляване:</t>
        </is>
      </c>
      <c r="B18" s="523" t="inlineStr">
        <is>
          <t>изпълнителен член на СД</t>
        </is>
      </c>
      <c r="D18" s="509" t="n"/>
      <c r="E18" s="509" t="n"/>
      <c r="F18" s="509" t="n"/>
      <c r="G18" s="509" t="n"/>
      <c r="H18" s="509" t="n"/>
      <c r="I18" s="509" t="n"/>
      <c r="J18" s="509" t="n"/>
      <c r="K18" s="509" t="n"/>
      <c r="L18" s="509" t="n"/>
      <c r="M18" s="509" t="n"/>
      <c r="N18" s="509" t="n"/>
      <c r="O18" s="509" t="n"/>
      <c r="P18" s="509" t="n"/>
      <c r="Q18" s="509" t="n"/>
      <c r="R18" s="509" t="n"/>
      <c r="S18" s="509" t="n"/>
      <c r="T18" s="509" t="n"/>
      <c r="U18" s="509" t="n"/>
      <c r="V18" s="509" t="n"/>
    </row>
    <row r="19" ht="30.75" customHeight="1" s="500">
      <c r="A19" s="517" t="inlineStr">
        <is>
          <t>Адрес на управление:</t>
        </is>
      </c>
      <c r="B19" s="523" t="inlineStr">
        <is>
          <t>БЪЛГАРИЯ, Област: София (столица), Община: Столична, гр. София, п.к. 1510, район Подуене, ж.к. „Хаджи Димитър“, ул. „Д-р Алберт Лонг“ № 9, ет. партерен, офис 1</t>
        </is>
      </c>
      <c r="D19" s="509" t="n"/>
      <c r="E19" s="509" t="n"/>
      <c r="F19" s="509" t="n"/>
      <c r="G19" s="509" t="n"/>
      <c r="H19" s="509" t="n"/>
      <c r="I19" s="509" t="n"/>
      <c r="J19" s="509" t="n"/>
      <c r="K19" s="509" t="n"/>
      <c r="L19" s="509" t="n"/>
      <c r="M19" s="509" t="n"/>
      <c r="N19" s="509" t="n"/>
      <c r="O19" s="509" t="n"/>
      <c r="P19" s="509" t="n"/>
      <c r="Q19" s="509" t="n"/>
      <c r="R19" s="509" t="n"/>
      <c r="S19" s="509" t="n"/>
      <c r="T19" s="509" t="n"/>
      <c r="U19" s="509" t="n"/>
      <c r="V19" s="509" t="n"/>
    </row>
    <row r="20" ht="30.75" customHeight="1" s="500">
      <c r="A20" s="517" t="inlineStr">
        <is>
          <t>Адрес за кореспонденция:</t>
        </is>
      </c>
      <c r="B20" s="523" t="inlineStr">
        <is>
          <t>БЪЛГАРИЯ, Област: София (столица), Община: Столична, гр. София, п.к. 1510, район Подуене, ж.к. „Хаджи Димитър“, ул. „Д-р Алберт Лонг“ № 9, ет. партерен, офис 1</t>
        </is>
      </c>
      <c r="D20" s="509" t="n"/>
      <c r="E20" s="509" t="n"/>
      <c r="F20" s="509" t="n"/>
      <c r="G20" s="509" t="n"/>
      <c r="H20" s="509" t="n"/>
      <c r="I20" s="509" t="n"/>
      <c r="J20" s="509" t="n"/>
      <c r="K20" s="509" t="n"/>
      <c r="L20" s="509" t="n"/>
      <c r="M20" s="509" t="n"/>
      <c r="N20" s="509" t="n"/>
      <c r="O20" s="509" t="n"/>
      <c r="P20" s="509" t="n"/>
      <c r="Q20" s="509" t="n"/>
      <c r="R20" s="509" t="n"/>
      <c r="S20" s="509" t="n"/>
      <c r="T20" s="509" t="n"/>
      <c r="U20" s="509" t="n"/>
      <c r="V20" s="509" t="n"/>
    </row>
    <row r="21" ht="15" customHeight="1" s="500">
      <c r="A21" s="524" t="inlineStr">
        <is>
          <t>Телефон:</t>
        </is>
      </c>
      <c r="B21" s="525" t="inlineStr">
        <is>
          <t>+359897889493</t>
        </is>
      </c>
      <c r="D21" s="509" t="n"/>
      <c r="E21" s="509" t="n"/>
      <c r="F21" s="509" t="n"/>
      <c r="G21" s="509" t="n"/>
      <c r="H21" s="509" t="n"/>
      <c r="I21" s="509" t="n"/>
      <c r="J21" s="509" t="n"/>
      <c r="K21" s="509" t="n"/>
      <c r="L21" s="509" t="n"/>
      <c r="M21" s="509" t="n"/>
      <c r="N21" s="509" t="n"/>
      <c r="O21" s="509" t="n"/>
      <c r="P21" s="509" t="n"/>
      <c r="Q21" s="509" t="n"/>
      <c r="R21" s="509" t="n"/>
      <c r="S21" s="509" t="n"/>
      <c r="T21" s="509" t="n"/>
      <c r="U21" s="509" t="n"/>
      <c r="V21" s="509" t="n"/>
    </row>
    <row r="22" ht="15" customHeight="1" s="500">
      <c r="A22" s="524" t="inlineStr">
        <is>
          <t>Факс:</t>
        </is>
      </c>
      <c r="B22" s="525" t="inlineStr">
        <is>
          <t>няма</t>
        </is>
      </c>
      <c r="D22" s="509" t="n"/>
      <c r="E22" s="509" t="n"/>
      <c r="F22" s="509" t="n"/>
      <c r="G22" s="509" t="n"/>
      <c r="H22" s="509" t="n"/>
      <c r="I22" s="509" t="n"/>
      <c r="J22" s="509" t="n"/>
      <c r="K22" s="509" t="n"/>
      <c r="L22" s="509" t="n"/>
      <c r="M22" s="509" t="n"/>
      <c r="N22" s="509" t="n"/>
      <c r="O22" s="509" t="n"/>
      <c r="P22" s="509" t="n"/>
      <c r="Q22" s="509" t="n"/>
      <c r="R22" s="509" t="n"/>
      <c r="S22" s="509" t="n"/>
      <c r="T22" s="509" t="n"/>
      <c r="U22" s="509" t="n"/>
      <c r="V22" s="509" t="n"/>
    </row>
    <row r="23" ht="15" customHeight="1" s="500">
      <c r="A23" s="524" t="inlineStr">
        <is>
          <t>E-mail:</t>
        </is>
      </c>
      <c r="B23" s="526" t="inlineStr">
        <is>
          <t>office@levinvest.com</t>
        </is>
      </c>
      <c r="D23" s="509" t="n"/>
      <c r="E23" s="509" t="n"/>
      <c r="F23" s="509" t="n"/>
      <c r="G23" s="509" t="n"/>
      <c r="H23" s="509" t="n"/>
      <c r="I23" s="509" t="n"/>
      <c r="J23" s="509" t="n"/>
      <c r="K23" s="509" t="n"/>
      <c r="L23" s="509" t="n"/>
      <c r="M23" s="509" t="n"/>
      <c r="N23" s="509" t="n"/>
      <c r="O23" s="509" t="n"/>
      <c r="P23" s="509" t="n"/>
      <c r="Q23" s="509" t="n"/>
      <c r="R23" s="509" t="n"/>
      <c r="S23" s="509" t="n"/>
      <c r="T23" s="509" t="n"/>
      <c r="U23" s="509" t="n"/>
      <c r="V23" s="509" t="n"/>
    </row>
    <row r="24" ht="15" customHeight="1" s="500">
      <c r="A24" s="524" t="inlineStr">
        <is>
          <t>Уеб сайт:</t>
        </is>
      </c>
      <c r="B24" s="527" t="inlineStr">
        <is>
          <t>https://www.levinvest.com/</t>
        </is>
      </c>
      <c r="D24" s="509" t="n"/>
      <c r="E24" s="509" t="n"/>
      <c r="F24" s="509" t="n"/>
      <c r="G24" s="509" t="n"/>
      <c r="H24" s="509" t="n"/>
      <c r="I24" s="509" t="n"/>
      <c r="J24" s="509" t="n"/>
      <c r="K24" s="509" t="n"/>
      <c r="L24" s="509" t="n"/>
      <c r="M24" s="509" t="n"/>
      <c r="N24" s="509" t="n"/>
      <c r="O24" s="509" t="n"/>
      <c r="P24" s="509" t="n"/>
      <c r="Q24" s="509" t="n"/>
      <c r="R24" s="509" t="n"/>
      <c r="S24" s="509" t="n"/>
      <c r="T24" s="509" t="n"/>
      <c r="U24" s="509" t="n"/>
      <c r="V24" s="509" t="n"/>
    </row>
    <row r="25" ht="15" customHeight="1" s="500">
      <c r="A25" s="517" t="inlineStr">
        <is>
          <t>Медия:</t>
        </is>
      </c>
      <c r="B25" s="528" t="inlineStr">
        <is>
          <t>https://www.infostock.bg/</t>
        </is>
      </c>
      <c r="D25" s="509" t="n"/>
      <c r="E25" s="509" t="n"/>
      <c r="F25" s="509" t="n"/>
      <c r="G25" s="509" t="n"/>
      <c r="H25" s="509" t="n"/>
      <c r="I25" s="509" t="n"/>
      <c r="J25" s="509" t="n"/>
      <c r="K25" s="509" t="n"/>
      <c r="L25" s="509" t="n"/>
      <c r="M25" s="509" t="n"/>
      <c r="N25" s="509" t="n"/>
      <c r="O25" s="509" t="n"/>
      <c r="P25" s="509" t="n"/>
      <c r="Q25" s="509" t="n"/>
      <c r="R25" s="509" t="n"/>
      <c r="S25" s="509" t="n"/>
      <c r="T25" s="509" t="n"/>
      <c r="U25" s="509" t="n"/>
      <c r="V25" s="509" t="n"/>
    </row>
    <row r="26" ht="15" customHeight="1" s="500">
      <c r="A26" s="524" t="inlineStr">
        <is>
          <t>Съставител на отчета:</t>
        </is>
      </c>
      <c r="B26" s="525" t="inlineStr">
        <is>
          <t>ЕМИЛ ИВАНОВ ШОШЕВ</t>
        </is>
      </c>
      <c r="D26" s="509" t="n"/>
      <c r="E26" s="509" t="n"/>
      <c r="F26" s="509" t="n"/>
      <c r="G26" s="509" t="n"/>
      <c r="H26" s="509" t="n"/>
      <c r="I26" s="509" t="n"/>
      <c r="J26" s="509" t="n"/>
      <c r="K26" s="509" t="n"/>
      <c r="L26" s="509" t="n"/>
      <c r="M26" s="509" t="n"/>
      <c r="N26" s="509" t="n"/>
      <c r="O26" s="509" t="n"/>
      <c r="P26" s="509" t="n"/>
      <c r="Q26" s="509" t="n"/>
      <c r="R26" s="509" t="n"/>
      <c r="S26" s="509" t="n"/>
      <c r="T26" s="509" t="n"/>
      <c r="U26" s="509" t="n"/>
      <c r="V26" s="509" t="n"/>
    </row>
    <row r="27" ht="15" customHeight="1" s="500">
      <c r="A27" s="524" t="inlineStr">
        <is>
          <t>Длъжност на съставителя:</t>
        </is>
      </c>
      <c r="B27" s="525" t="inlineStr">
        <is>
          <t>управител на „ЛЕВА ГРУП“ ЕООД</t>
        </is>
      </c>
      <c r="D27" s="509" t="n"/>
      <c r="E27" s="509" t="n"/>
      <c r="F27" s="509" t="n"/>
      <c r="G27" s="509" t="n"/>
      <c r="H27" s="509" t="n"/>
      <c r="I27" s="509" t="n"/>
      <c r="J27" s="509" t="n"/>
      <c r="K27" s="509" t="n"/>
      <c r="L27" s="509" t="n"/>
      <c r="M27" s="509" t="n"/>
      <c r="N27" s="509" t="n"/>
      <c r="O27" s="509" t="n"/>
      <c r="P27" s="509" t="n"/>
      <c r="Q27" s="509" t="n"/>
      <c r="R27" s="509" t="n"/>
      <c r="S27" s="509" t="n"/>
      <c r="T27" s="509" t="n"/>
      <c r="U27" s="509" t="n"/>
      <c r="V27" s="509" t="n"/>
    </row>
    <row r="28" ht="15" customHeight="1" s="500">
      <c r="A28" s="529" t="inlineStr">
        <is>
          <t>Версия на шаблона:</t>
        </is>
      </c>
      <c r="B28" s="530" t="inlineStr">
        <is>
          <t>1.0</t>
        </is>
      </c>
      <c r="D28" s="509" t="n"/>
      <c r="E28" s="509" t="n"/>
      <c r="F28" s="509" t="n"/>
      <c r="G28" s="509" t="n"/>
      <c r="H28" s="509" t="n"/>
      <c r="I28" s="509" t="n"/>
      <c r="J28" s="509" t="n"/>
      <c r="K28" s="509" t="n"/>
      <c r="L28" s="509" t="n"/>
      <c r="M28" s="509" t="n"/>
      <c r="N28" s="509" t="n"/>
      <c r="O28" s="509" t="n"/>
      <c r="P28" s="509" t="n"/>
      <c r="Q28" s="509" t="n"/>
      <c r="R28" s="509" t="n"/>
      <c r="S28" s="509" t="n"/>
      <c r="T28" s="509" t="n"/>
      <c r="U28" s="509" t="n"/>
      <c r="V28" s="509" t="n"/>
    </row>
    <row r="29" ht="15" customHeight="1" s="500">
      <c r="A29" s="507" t="n"/>
      <c r="B29" s="507" t="n"/>
      <c r="D29" s="509" t="n"/>
      <c r="E29" s="509" t="n"/>
      <c r="F29" s="509" t="n"/>
      <c r="G29" s="509" t="n"/>
      <c r="H29" s="509" t="n"/>
      <c r="I29" s="509" t="n"/>
      <c r="J29" s="509" t="n"/>
      <c r="K29" s="509" t="n"/>
      <c r="L29" s="509" t="n"/>
      <c r="M29" s="509" t="n"/>
      <c r="N29" s="509" t="n"/>
      <c r="O29" s="509" t="n"/>
      <c r="P29" s="509" t="n"/>
      <c r="Q29" s="509" t="n"/>
      <c r="R29" s="509" t="n"/>
      <c r="S29" s="509" t="n"/>
      <c r="T29" s="509" t="n"/>
      <c r="U29" s="509" t="n"/>
      <c r="V29" s="509" t="n"/>
    </row>
    <row r="30" ht="39" customHeight="1" s="500">
      <c r="A30" s="531" t="inlineStr">
        <is>
          <t>* Последна актуализация месец декември 2021г.</t>
        </is>
      </c>
      <c r="B30" s="532" t="n"/>
      <c r="D30" s="509" t="n"/>
      <c r="E30" s="509" t="n"/>
      <c r="F30" s="509" t="n"/>
      <c r="G30" s="509" t="n"/>
      <c r="H30" s="509" t="n"/>
      <c r="I30" s="509" t="n"/>
      <c r="J30" s="509" t="n"/>
      <c r="K30" s="509" t="n"/>
      <c r="L30" s="509" t="n"/>
      <c r="M30" s="509" t="n"/>
      <c r="N30" s="509" t="n"/>
      <c r="O30" s="509" t="n"/>
      <c r="P30" s="509" t="n"/>
      <c r="Q30" s="509" t="n"/>
      <c r="R30" s="509" t="n"/>
      <c r="S30" s="509" t="n"/>
      <c r="T30" s="509" t="n"/>
      <c r="U30" s="509" t="n"/>
      <c r="V30" s="509" t="n"/>
    </row>
    <row r="31" ht="15" customHeight="1" s="500">
      <c r="D31" s="509" t="n"/>
      <c r="E31" s="509" t="n"/>
      <c r="F31" s="509" t="n"/>
      <c r="G31" s="509" t="n"/>
      <c r="H31" s="509" t="n"/>
      <c r="I31" s="509" t="n"/>
      <c r="J31" s="509" t="n"/>
      <c r="K31" s="509" t="n"/>
      <c r="L31" s="509" t="n"/>
      <c r="M31" s="509" t="n"/>
      <c r="N31" s="509" t="n"/>
      <c r="O31" s="509" t="n"/>
      <c r="P31" s="509" t="n"/>
      <c r="Q31" s="509" t="n"/>
      <c r="R31" s="509" t="n"/>
      <c r="S31" s="509" t="n"/>
      <c r="T31" s="509" t="n"/>
      <c r="U31" s="509" t="n"/>
      <c r="V31" s="509" t="n"/>
    </row>
    <row r="32" ht="15" customHeight="1" s="500">
      <c r="D32" s="509" t="n"/>
      <c r="E32" s="509" t="n"/>
      <c r="F32" s="509" t="n"/>
      <c r="G32" s="509" t="n"/>
      <c r="H32" s="509" t="n"/>
      <c r="I32" s="509" t="n"/>
      <c r="J32" s="509" t="n"/>
      <c r="K32" s="509" t="n"/>
      <c r="L32" s="509" t="n"/>
      <c r="M32" s="509" t="n"/>
      <c r="N32" s="509" t="n"/>
      <c r="O32" s="509" t="n"/>
      <c r="P32" s="509" t="n"/>
      <c r="Q32" s="509" t="n"/>
      <c r="R32" s="509" t="n"/>
      <c r="S32" s="509" t="n"/>
      <c r="T32" s="509" t="n"/>
      <c r="U32" s="509" t="n"/>
      <c r="V32" s="509" t="n"/>
    </row>
    <row r="33" ht="15" customHeight="1" s="500">
      <c r="D33" s="509" t="n"/>
      <c r="E33" s="509" t="n"/>
      <c r="F33" s="509" t="n"/>
      <c r="G33" s="509" t="n"/>
      <c r="H33" s="509" t="n"/>
      <c r="I33" s="509" t="n"/>
      <c r="J33" s="509" t="n"/>
      <c r="K33" s="509" t="n"/>
      <c r="L33" s="509" t="n"/>
      <c r="M33" s="509" t="n"/>
      <c r="N33" s="509" t="n"/>
      <c r="O33" s="509" t="n"/>
      <c r="P33" s="509" t="n"/>
      <c r="Q33" s="509" t="n"/>
      <c r="R33" s="509" t="n"/>
      <c r="S33" s="509" t="n"/>
      <c r="T33" s="509" t="n"/>
      <c r="U33" s="509" t="n"/>
      <c r="V33" s="509" t="n"/>
    </row>
    <row r="34" ht="15" customHeight="1" s="500">
      <c r="D34" s="509" t="n"/>
      <c r="E34" s="509" t="n"/>
      <c r="F34" s="509" t="n"/>
      <c r="G34" s="509" t="n"/>
      <c r="H34" s="509" t="n"/>
      <c r="I34" s="509" t="n"/>
      <c r="J34" s="509" t="n"/>
      <c r="K34" s="509" t="n"/>
      <c r="L34" s="509" t="n"/>
      <c r="M34" s="509" t="n"/>
      <c r="N34" s="509" t="n"/>
      <c r="O34" s="509" t="n"/>
      <c r="P34" s="509" t="n"/>
      <c r="Q34" s="509" t="n"/>
      <c r="R34" s="509" t="n"/>
      <c r="S34" s="509" t="n"/>
      <c r="T34" s="509" t="n"/>
      <c r="U34" s="509" t="n"/>
      <c r="V34" s="509" t="n"/>
    </row>
    <row r="35" ht="15" customHeight="1" s="500">
      <c r="D35" s="509" t="n"/>
      <c r="E35" s="509" t="n"/>
      <c r="F35" s="509" t="n"/>
      <c r="G35" s="509" t="n"/>
      <c r="H35" s="509" t="n"/>
      <c r="I35" s="509" t="n"/>
      <c r="J35" s="509" t="n"/>
      <c r="K35" s="509" t="n"/>
      <c r="L35" s="509" t="n"/>
      <c r="M35" s="509" t="n"/>
      <c r="N35" s="509" t="n"/>
      <c r="O35" s="509" t="n"/>
      <c r="P35" s="509" t="n"/>
      <c r="Q35" s="509" t="n"/>
      <c r="R35" s="509" t="n"/>
      <c r="S35" s="509" t="n"/>
      <c r="T35" s="509" t="n"/>
      <c r="U35" s="509" t="n"/>
      <c r="V35" s="509" t="n"/>
    </row>
    <row r="36" ht="15" customHeight="1" s="500">
      <c r="D36" s="509" t="n"/>
      <c r="E36" s="509" t="n"/>
      <c r="F36" s="509" t="n"/>
      <c r="G36" s="509" t="n"/>
      <c r="H36" s="509" t="n"/>
      <c r="I36" s="509" t="n"/>
      <c r="J36" s="509" t="n"/>
      <c r="K36" s="509" t="n"/>
      <c r="L36" s="509" t="n"/>
      <c r="M36" s="509" t="n"/>
      <c r="N36" s="509" t="n"/>
      <c r="O36" s="509" t="n"/>
      <c r="P36" s="509" t="n"/>
      <c r="Q36" s="509" t="n"/>
      <c r="R36" s="509" t="n"/>
      <c r="S36" s="509" t="n"/>
      <c r="T36" s="509" t="n"/>
      <c r="U36" s="509" t="n"/>
      <c r="V36" s="509" t="n"/>
    </row>
    <row r="37" ht="15" customHeight="1" s="500">
      <c r="D37" s="509" t="n"/>
      <c r="E37" s="509" t="n"/>
      <c r="F37" s="509" t="n"/>
      <c r="G37" s="509" t="n"/>
      <c r="H37" s="509" t="n"/>
      <c r="I37" s="509" t="n"/>
      <c r="J37" s="509" t="n"/>
      <c r="K37" s="509" t="n"/>
      <c r="L37" s="509" t="n"/>
      <c r="M37" s="509" t="n"/>
      <c r="N37" s="509" t="n"/>
      <c r="O37" s="509" t="n"/>
      <c r="P37" s="509" t="n"/>
      <c r="Q37" s="509" t="n"/>
      <c r="R37" s="509" t="n"/>
      <c r="S37" s="509" t="n"/>
      <c r="T37" s="509" t="n"/>
      <c r="U37" s="509" t="n"/>
      <c r="V37" s="509" t="n"/>
    </row>
    <row r="38" ht="15" customHeight="1" s="500">
      <c r="D38" s="509" t="n"/>
      <c r="E38" s="509" t="n"/>
      <c r="F38" s="509" t="n"/>
      <c r="G38" s="509" t="n"/>
      <c r="H38" s="509" t="n"/>
      <c r="I38" s="509" t="n"/>
      <c r="J38" s="509" t="n"/>
      <c r="K38" s="509" t="n"/>
      <c r="L38" s="509" t="n"/>
      <c r="M38" s="509" t="n"/>
      <c r="N38" s="509" t="n"/>
      <c r="O38" s="509" t="n"/>
      <c r="P38" s="509" t="n"/>
      <c r="Q38" s="509" t="n"/>
      <c r="R38" s="509" t="n"/>
      <c r="S38" s="509" t="n"/>
      <c r="T38" s="509" t="n"/>
      <c r="U38" s="509" t="n"/>
      <c r="V38" s="509" t="n"/>
    </row>
    <row r="39" ht="15" customHeight="1" s="500">
      <c r="D39" s="509" t="n"/>
      <c r="E39" s="509" t="n"/>
      <c r="F39" s="509" t="n"/>
      <c r="G39" s="509" t="n"/>
      <c r="H39" s="509" t="n"/>
      <c r="I39" s="509" t="n"/>
      <c r="J39" s="509" t="n"/>
      <c r="K39" s="509" t="n"/>
      <c r="L39" s="509" t="n"/>
      <c r="M39" s="509" t="n"/>
      <c r="N39" s="509" t="n"/>
      <c r="O39" s="509" t="n"/>
      <c r="P39" s="509" t="n"/>
      <c r="Q39" s="509" t="n"/>
      <c r="R39" s="509" t="n"/>
      <c r="S39" s="509" t="n"/>
      <c r="T39" s="509" t="n"/>
      <c r="U39" s="509" t="n"/>
      <c r="V39" s="509" t="n"/>
    </row>
    <row r="40" ht="15" customHeight="1" s="500">
      <c r="D40" s="509" t="n"/>
      <c r="E40" s="509" t="n"/>
      <c r="F40" s="509" t="n"/>
      <c r="G40" s="509" t="n"/>
      <c r="H40" s="509" t="n"/>
      <c r="I40" s="509" t="n"/>
      <c r="J40" s="509" t="n"/>
      <c r="K40" s="509" t="n"/>
      <c r="L40" s="509" t="n"/>
      <c r="M40" s="509" t="n"/>
      <c r="N40" s="509" t="n"/>
      <c r="O40" s="509" t="n"/>
      <c r="P40" s="509" t="n"/>
      <c r="Q40" s="509" t="n"/>
      <c r="R40" s="509" t="n"/>
      <c r="S40" s="509" t="n"/>
      <c r="T40" s="509" t="n"/>
      <c r="U40" s="509" t="n"/>
      <c r="V40" s="509" t="n"/>
    </row>
    <row r="41" ht="15" customHeight="1" s="500">
      <c r="D41" s="509" t="n"/>
      <c r="E41" s="509" t="n"/>
      <c r="F41" s="509" t="n"/>
      <c r="G41" s="509" t="n"/>
      <c r="H41" s="509" t="n"/>
      <c r="I41" s="509" t="n"/>
      <c r="J41" s="509" t="n"/>
      <c r="K41" s="509" t="n"/>
      <c r="L41" s="509" t="n"/>
      <c r="M41" s="509" t="n"/>
      <c r="N41" s="509" t="n"/>
      <c r="O41" s="509" t="n"/>
      <c r="P41" s="509" t="n"/>
      <c r="Q41" s="509" t="n"/>
      <c r="R41" s="509" t="n"/>
      <c r="S41" s="509" t="n"/>
      <c r="T41" s="509" t="n"/>
      <c r="U41" s="509" t="n"/>
      <c r="V41" s="509" t="n"/>
    </row>
    <row r="42" ht="15" customHeight="1" s="500">
      <c r="D42" s="509" t="n"/>
      <c r="E42" s="509" t="n"/>
      <c r="F42" s="509" t="n"/>
      <c r="G42" s="509" t="n"/>
      <c r="H42" s="509" t="n"/>
      <c r="I42" s="509" t="n"/>
      <c r="J42" s="509" t="n"/>
      <c r="K42" s="509" t="n"/>
      <c r="L42" s="509" t="n"/>
      <c r="M42" s="509" t="n"/>
      <c r="N42" s="509" t="n"/>
      <c r="O42" s="509" t="n"/>
      <c r="P42" s="509" t="n"/>
      <c r="Q42" s="509" t="n"/>
      <c r="R42" s="509" t="n"/>
      <c r="S42" s="509" t="n"/>
      <c r="T42" s="509" t="n"/>
      <c r="U42" s="509" t="n"/>
      <c r="V42" s="509" t="n"/>
    </row>
    <row r="43" ht="15" customHeight="1" s="500">
      <c r="D43" s="509" t="n"/>
      <c r="E43" s="509" t="n"/>
      <c r="F43" s="509" t="n"/>
      <c r="G43" s="509" t="n"/>
      <c r="H43" s="509" t="n"/>
      <c r="I43" s="509" t="n"/>
      <c r="J43" s="509" t="n"/>
      <c r="K43" s="509" t="n"/>
      <c r="L43" s="509" t="n"/>
      <c r="M43" s="509" t="n"/>
      <c r="N43" s="509" t="n"/>
      <c r="O43" s="509" t="n"/>
      <c r="P43" s="509" t="n"/>
      <c r="Q43" s="509" t="n"/>
      <c r="R43" s="509" t="n"/>
      <c r="S43" s="509" t="n"/>
      <c r="T43" s="509" t="n"/>
      <c r="U43" s="509" t="n"/>
      <c r="V43" s="509" t="n"/>
    </row>
    <row r="44" ht="15" customHeight="1" s="500">
      <c r="D44" s="509" t="n"/>
      <c r="E44" s="509" t="n"/>
      <c r="F44" s="509" t="n"/>
      <c r="G44" s="509" t="n"/>
      <c r="H44" s="509" t="n"/>
      <c r="I44" s="509" t="n"/>
      <c r="J44" s="509" t="n"/>
      <c r="K44" s="509" t="n"/>
      <c r="L44" s="509" t="n"/>
      <c r="M44" s="509" t="n"/>
      <c r="N44" s="509" t="n"/>
      <c r="O44" s="509" t="n"/>
      <c r="P44" s="509" t="n"/>
      <c r="Q44" s="509" t="n"/>
      <c r="R44" s="509" t="n"/>
      <c r="S44" s="509" t="n"/>
      <c r="T44" s="509" t="n"/>
      <c r="U44" s="509" t="n"/>
      <c r="V44" s="509" t="n"/>
    </row>
    <row r="45" ht="15" customHeight="1" s="500">
      <c r="D45" s="509" t="n"/>
      <c r="E45" s="509" t="n"/>
      <c r="F45" s="509" t="n"/>
      <c r="G45" s="509" t="n"/>
      <c r="H45" s="509" t="n"/>
      <c r="I45" s="509" t="n"/>
      <c r="J45" s="509" t="n"/>
      <c r="K45" s="509" t="n"/>
      <c r="L45" s="509" t="n"/>
      <c r="M45" s="509" t="n"/>
      <c r="N45" s="509" t="n"/>
      <c r="O45" s="509" t="n"/>
      <c r="P45" s="509" t="n"/>
      <c r="Q45" s="509" t="n"/>
      <c r="R45" s="509" t="n"/>
      <c r="S45" s="509" t="n"/>
      <c r="T45" s="509" t="n"/>
      <c r="U45" s="509" t="n"/>
      <c r="V45" s="509" t="n"/>
    </row>
    <row r="46" ht="15" customHeight="1" s="500">
      <c r="D46" s="509" t="n"/>
      <c r="E46" s="509" t="n"/>
      <c r="F46" s="509" t="n"/>
      <c r="G46" s="509" t="n"/>
      <c r="H46" s="509" t="n"/>
      <c r="I46" s="509" t="n"/>
      <c r="J46" s="509" t="n"/>
      <c r="K46" s="509" t="n"/>
      <c r="L46" s="509" t="n"/>
      <c r="M46" s="509" t="n"/>
      <c r="N46" s="509" t="n"/>
      <c r="O46" s="509" t="n"/>
      <c r="P46" s="509" t="n"/>
      <c r="Q46" s="509" t="n"/>
      <c r="R46" s="509" t="n"/>
      <c r="S46" s="509" t="n"/>
      <c r="T46" s="509" t="n"/>
      <c r="U46" s="509" t="n"/>
      <c r="V46" s="509" t="n"/>
    </row>
    <row r="47" ht="15" customHeight="1" s="500">
      <c r="D47" s="509" t="n"/>
      <c r="E47" s="509" t="n"/>
      <c r="F47" s="509" t="n"/>
      <c r="G47" s="509" t="n"/>
      <c r="H47" s="509" t="n"/>
      <c r="I47" s="509" t="n"/>
      <c r="J47" s="509" t="n"/>
      <c r="K47" s="509" t="n"/>
      <c r="L47" s="509" t="n"/>
      <c r="M47" s="509" t="n"/>
      <c r="N47" s="509" t="n"/>
      <c r="O47" s="509" t="n"/>
      <c r="P47" s="509" t="n"/>
      <c r="Q47" s="509" t="n"/>
      <c r="R47" s="509" t="n"/>
      <c r="S47" s="509" t="n"/>
      <c r="T47" s="509" t="n"/>
      <c r="U47" s="509" t="n"/>
      <c r="V47" s="509" t="n"/>
    </row>
    <row r="48" ht="15" customHeight="1" s="500">
      <c r="D48" s="509" t="n"/>
      <c r="E48" s="509" t="n"/>
      <c r="F48" s="509" t="n"/>
      <c r="G48" s="509" t="n"/>
      <c r="H48" s="509" t="n"/>
      <c r="I48" s="509" t="n"/>
      <c r="J48" s="509" t="n"/>
      <c r="K48" s="509" t="n"/>
      <c r="L48" s="509" t="n"/>
      <c r="M48" s="509" t="n"/>
      <c r="N48" s="509" t="n"/>
      <c r="O48" s="509" t="n"/>
      <c r="P48" s="509" t="n"/>
      <c r="Q48" s="509" t="n"/>
      <c r="R48" s="509" t="n"/>
      <c r="S48" s="509" t="n"/>
      <c r="T48" s="509" t="n"/>
      <c r="U48" s="509" t="n"/>
      <c r="V48" s="509" t="n"/>
    </row>
    <row r="49" ht="15" customHeight="1" s="500">
      <c r="D49" s="509" t="n"/>
      <c r="E49" s="509" t="n"/>
      <c r="F49" s="509" t="n"/>
      <c r="G49" s="509" t="n"/>
      <c r="H49" s="509" t="n"/>
      <c r="I49" s="509" t="n"/>
      <c r="J49" s="509" t="n"/>
      <c r="K49" s="509" t="n"/>
      <c r="L49" s="509" t="n"/>
      <c r="M49" s="509" t="n"/>
      <c r="N49" s="509" t="n"/>
      <c r="O49" s="509" t="n"/>
      <c r="P49" s="509" t="n"/>
      <c r="Q49" s="509" t="n"/>
      <c r="R49" s="509" t="n"/>
      <c r="S49" s="509" t="n"/>
      <c r="T49" s="509" t="n"/>
      <c r="U49" s="509" t="n"/>
      <c r="V49" s="509" t="n"/>
    </row>
    <row r="50" ht="15" customHeight="1" s="500">
      <c r="D50" s="509" t="n"/>
      <c r="E50" s="509" t="n"/>
      <c r="F50" s="509" t="n"/>
      <c r="G50" s="509" t="n"/>
      <c r="H50" s="509" t="n"/>
      <c r="I50" s="509" t="n"/>
      <c r="J50" s="509" t="n"/>
      <c r="K50" s="509" t="n"/>
      <c r="L50" s="509" t="n"/>
      <c r="M50" s="509" t="n"/>
      <c r="N50" s="509" t="n"/>
      <c r="O50" s="509" t="n"/>
      <c r="P50" s="509" t="n"/>
      <c r="Q50" s="509" t="n"/>
      <c r="R50" s="509" t="n"/>
      <c r="S50" s="509" t="n"/>
      <c r="T50" s="509" t="n"/>
      <c r="U50" s="509" t="n"/>
      <c r="V50" s="509" t="n"/>
    </row>
    <row r="51" ht="15" customHeight="1" s="500">
      <c r="D51" s="509" t="n"/>
      <c r="E51" s="509" t="n"/>
      <c r="F51" s="509" t="n"/>
      <c r="G51" s="509" t="n"/>
      <c r="H51" s="509" t="n"/>
      <c r="I51" s="509" t="n"/>
      <c r="J51" s="509" t="n"/>
      <c r="K51" s="509" t="n"/>
      <c r="L51" s="509" t="n"/>
      <c r="M51" s="509" t="n"/>
      <c r="N51" s="509" t="n"/>
      <c r="O51" s="509" t="n"/>
      <c r="P51" s="509" t="n"/>
      <c r="Q51" s="509" t="n"/>
      <c r="R51" s="509" t="n"/>
      <c r="S51" s="509" t="n"/>
      <c r="T51" s="509" t="n"/>
      <c r="U51" s="509" t="n"/>
      <c r="V51" s="509" t="n"/>
    </row>
    <row r="52" ht="15" customHeight="1" s="500">
      <c r="D52" s="509" t="n"/>
      <c r="E52" s="509" t="n"/>
      <c r="F52" s="509" t="n"/>
      <c r="G52" s="509" t="n"/>
      <c r="H52" s="509" t="n"/>
      <c r="I52" s="509" t="n"/>
      <c r="J52" s="509" t="n"/>
      <c r="K52" s="509" t="n"/>
      <c r="L52" s="509" t="n"/>
      <c r="M52" s="509" t="n"/>
      <c r="N52" s="509" t="n"/>
      <c r="O52" s="509" t="n"/>
      <c r="P52" s="509" t="n"/>
      <c r="Q52" s="509" t="n"/>
      <c r="R52" s="509" t="n"/>
      <c r="S52" s="509" t="n"/>
      <c r="T52" s="509" t="n"/>
      <c r="U52" s="509" t="n"/>
      <c r="V52" s="509" t="n"/>
    </row>
    <row r="53" ht="15" customHeight="1" s="500">
      <c r="D53" s="509" t="n"/>
      <c r="E53" s="509" t="n"/>
      <c r="F53" s="509" t="n"/>
      <c r="G53" s="509" t="n"/>
      <c r="H53" s="509" t="n"/>
      <c r="I53" s="509" t="n"/>
      <c r="J53" s="509" t="n"/>
      <c r="K53" s="509" t="n"/>
      <c r="L53" s="509" t="n"/>
      <c r="M53" s="509" t="n"/>
      <c r="N53" s="509" t="n"/>
      <c r="O53" s="509" t="n"/>
      <c r="P53" s="509" t="n"/>
      <c r="Q53" s="509" t="n"/>
      <c r="R53" s="509" t="n"/>
      <c r="S53" s="509" t="n"/>
      <c r="T53" s="509" t="n"/>
      <c r="U53" s="509" t="n"/>
      <c r="V53" s="509" t="n"/>
    </row>
    <row r="54" ht="15" customHeight="1" s="500">
      <c r="D54" s="509" t="n"/>
      <c r="E54" s="509" t="n"/>
      <c r="F54" s="509" t="n"/>
      <c r="G54" s="509" t="n"/>
      <c r="H54" s="509" t="n"/>
      <c r="I54" s="509" t="n"/>
      <c r="J54" s="509" t="n"/>
      <c r="K54" s="509" t="n"/>
      <c r="L54" s="509" t="n"/>
      <c r="M54" s="509" t="n"/>
      <c r="N54" s="509" t="n"/>
      <c r="O54" s="509" t="n"/>
      <c r="P54" s="509" t="n"/>
      <c r="Q54" s="509" t="n"/>
      <c r="R54" s="509" t="n"/>
      <c r="S54" s="509" t="n"/>
      <c r="T54" s="509" t="n"/>
      <c r="U54" s="509" t="n"/>
      <c r="V54" s="509" t="n"/>
    </row>
  </sheetData>
  <mergeCells count="7">
    <mergeCell ref="A4:B4"/>
    <mergeCell ref="A2:B2"/>
    <mergeCell ref="A5:B5"/>
    <mergeCell ref="A13:B13"/>
    <mergeCell ref="A1:B1"/>
    <mergeCell ref="A8:B8"/>
    <mergeCell ref="A3:B3"/>
  </mergeCells>
  <dataValidations count="2">
    <dataValidation sqref="B15" showDropDown="0" showInputMessage="1" showErrorMessage="1" allowBlank="1" type="list" errorStyle="stop" operator="between">
      <formula1>_pdeTypeList</formula1>
      <formula2>0</formula2>
    </dataValidation>
    <dataValidation sqref="A3" showDropDown="0" showInputMessage="0" showErrorMessage="1" allowBlank="1" errorTitle="Основа за финансовите отчети" error="Изберете една от двете възможни опции: на консолидирана основа или на неконсолидирана основа.&#10;За да продължите към избора, натиснете ...." type="list" errorStyle="stop" operator="between">
      <formula1>_consolidation</formula1>
      <formula2>0</formula2>
    </dataValidation>
  </dataValidations>
  <hyperlinks>
    <hyperlink xmlns:r="http://schemas.openxmlformats.org/officeDocument/2006/relationships" ref="B23" display="dimitarc@abv.bg" r:id="rId1"/>
    <hyperlink xmlns:r="http://schemas.openxmlformats.org/officeDocument/2006/relationships" ref="B24" display="http://www.big-adsic.com/" r:id="rId2"/>
    <hyperlink xmlns:r="http://schemas.openxmlformats.org/officeDocument/2006/relationships" ref="B25" display="https://www.infostock.bg/" r:id="rId3"/>
  </hyperlinks>
  <printOptions horizontalCentered="0" verticalCentered="0" headings="0" gridLines="0" gridLinesSet="1"/>
  <pageMargins left="0.708333333333333" right="0.708333333333333" top="1.18125" bottom="0.747916666666667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0.xml><?xml version="1.0" encoding="utf-8"?>
<worksheet xmlns="http://schemas.openxmlformats.org/spreadsheetml/2006/main">
  <sheetPr filterMode="0">
    <tabColor rgb="FF00B0F0"/>
    <outlinePr summaryBelow="1" summaryRight="1"/>
    <pageSetUpPr fitToPage="1"/>
  </sheetPr>
  <dimension ref="A1:J20"/>
  <sheetViews>
    <sheetView showFormulas="0" showGridLines="1" showRowColHeaders="1" showZeros="1" rightToLeft="0" tabSelected="0" showOutlineSymbols="1" defaultGridColor="1" view="pageBreakPreview" topLeftCell="A1" colorId="64" zoomScale="115" zoomScaleNormal="85" zoomScalePageLayoutView="115" workbookViewId="0">
      <selection pane="topLeft" activeCell="C20" activeCellId="0" sqref="C20"/>
    </sheetView>
  </sheetViews>
  <sheetFormatPr baseColWidth="8" defaultColWidth="8.6796875" defaultRowHeight="14.25" customHeight="1" zeroHeight="0" outlineLevelRow="0"/>
  <cols>
    <col width="11.45" customWidth="1" style="967" min="1" max="1"/>
    <col width="52" customWidth="1" style="967" min="2" max="2"/>
    <col width="20.82" customWidth="1" style="967" min="3" max="3"/>
    <col width="23.73" customWidth="1" style="967" min="4" max="4"/>
    <col width="19.27" customWidth="1" style="967" min="5" max="5"/>
    <col width="52.27" customWidth="1" style="967" min="6" max="6"/>
    <col width="14.54" customWidth="1" style="967" min="7" max="7"/>
  </cols>
  <sheetData>
    <row r="1" ht="20.25" customHeight="1" s="500">
      <c r="A1" s="968" t="inlineStr">
        <is>
          <t xml:space="preserve">ФОРМАЛЕН КОНТРОЛ </t>
        </is>
      </c>
      <c r="J1" s="969" t="n"/>
    </row>
    <row r="2" ht="15" customHeight="1" s="500">
      <c r="A2" s="949">
        <f>CONCATENATE("на информацията, въведена в справките на ",UPPER(pdeName))</f>
        <v/>
      </c>
      <c r="J2" s="969" t="n"/>
    </row>
    <row r="3" ht="15" customHeight="1" s="500">
      <c r="A3" s="949">
        <f>CONCATENATE("за периода от ",TEXT(startDate,"dd.mm.yyyy г.")," до ",TEXT(endDate,"dd.mm.yyyy г."))</f>
        <v/>
      </c>
      <c r="J3" s="970" t="n"/>
    </row>
    <row r="5" ht="25.5" customHeight="1" s="500">
      <c r="A5" s="971" t="inlineStr">
        <is>
          <t>Справка 1</t>
        </is>
      </c>
      <c r="B5" s="972" t="inlineStr">
        <is>
          <t>Показател 1</t>
        </is>
      </c>
      <c r="C5" s="973" t="inlineStr">
        <is>
          <t>Стойност 1</t>
        </is>
      </c>
      <c r="D5" s="974" t="inlineStr">
        <is>
          <t>РАЗЛИКА</t>
        </is>
      </c>
      <c r="E5" s="973" t="inlineStr">
        <is>
          <t>Стойност 2</t>
        </is>
      </c>
      <c r="F5" s="972" t="inlineStr">
        <is>
          <t>Показател 2</t>
        </is>
      </c>
      <c r="G5" s="971" t="inlineStr">
        <is>
          <t>Справка 2</t>
        </is>
      </c>
    </row>
    <row r="6" ht="18.75" customHeight="1" s="500">
      <c r="A6" s="975" t="inlineStr">
        <is>
          <t>[1-Баланс]</t>
        </is>
      </c>
      <c r="B6" s="976" t="inlineStr">
        <is>
          <t>Общо активи</t>
        </is>
      </c>
      <c r="C6" s="977">
        <f>'1-Баланс'!C95</f>
        <v/>
      </c>
      <c r="D6" s="978">
        <f>C6-E6</f>
        <v/>
      </c>
      <c r="E6" s="977">
        <f>'1-Баланс'!G95</f>
        <v/>
      </c>
      <c r="F6" s="979" t="inlineStr">
        <is>
          <t>Собствен капитал и пасиви</t>
        </is>
      </c>
      <c r="G6" s="975" t="inlineStr">
        <is>
          <t>[1-Баланс]</t>
        </is>
      </c>
    </row>
    <row r="7" ht="18.75" customHeight="1" s="500">
      <c r="A7" s="975" t="inlineStr">
        <is>
          <t>[1-Баланс]</t>
        </is>
      </c>
      <c r="B7" s="976" t="inlineStr">
        <is>
          <t>Собствен капитал / ОСК</t>
        </is>
      </c>
      <c r="C7" s="977">
        <f>'1-Баланс'!G37</f>
        <v/>
      </c>
      <c r="D7" s="978">
        <f>C7-E7</f>
        <v/>
      </c>
      <c r="E7" s="977">
        <f>'4-Отчет за собствения капитал'!L34</f>
        <v/>
      </c>
      <c r="F7" s="979" t="inlineStr">
        <is>
          <t>Основен капитал</t>
        </is>
      </c>
      <c r="G7" s="975" t="inlineStr">
        <is>
          <t>[1-Баланс]</t>
        </is>
      </c>
    </row>
    <row r="8" ht="18.75" customHeight="1" s="500">
      <c r="A8" s="975" t="inlineStr">
        <is>
          <t>[1-Баланс]</t>
        </is>
      </c>
      <c r="B8" s="976" t="inlineStr">
        <is>
          <t>Текуща печалба/загуба</t>
        </is>
      </c>
      <c r="C8" s="977">
        <f>ABS('1-Баланс'!G32)-ABS('1-Баланс'!G33)</f>
        <v/>
      </c>
      <c r="D8" s="978">
        <f>C8-E8</f>
        <v/>
      </c>
      <c r="E8" s="977">
        <f>ABS('2-Отчет за доходите'!C44)-ABS('2-Отчет за доходите'!G44)</f>
        <v/>
      </c>
      <c r="F8" s="979" t="inlineStr">
        <is>
          <t>Нетна печалба/загуба за периода</t>
        </is>
      </c>
      <c r="G8" s="980" t="inlineStr">
        <is>
          <t>[2-ОД]</t>
        </is>
      </c>
    </row>
    <row r="9" ht="18.75" customHeight="1" s="500">
      <c r="A9" s="975" t="inlineStr">
        <is>
          <t>[1-Баланс]</t>
        </is>
      </c>
      <c r="B9" s="976" t="inlineStr">
        <is>
          <t>Парични средства (предходен период)</t>
        </is>
      </c>
      <c r="C9" s="977">
        <f>'1-Баланс'!D92</f>
        <v/>
      </c>
      <c r="D9" s="978">
        <f>C9-E9</f>
        <v/>
      </c>
      <c r="E9" s="977">
        <f>'3-Отчет за паричния поток'!C45</f>
        <v/>
      </c>
      <c r="F9" s="979" t="inlineStr">
        <is>
          <t>Парични средства в началото на периода</t>
        </is>
      </c>
      <c r="G9" s="980" t="inlineStr">
        <is>
          <t>[3-ОПП]</t>
        </is>
      </c>
    </row>
    <row r="10" ht="18.75" customHeight="1" s="500">
      <c r="A10" s="975" t="inlineStr">
        <is>
          <t>[1-Баланс]</t>
        </is>
      </c>
      <c r="B10" s="976" t="inlineStr">
        <is>
          <t>Парични средства (текущ период)</t>
        </is>
      </c>
      <c r="C10" s="977">
        <f>'1-Баланс'!C92</f>
        <v/>
      </c>
      <c r="D10" s="978">
        <f>C10-E10</f>
        <v/>
      </c>
      <c r="E10" s="977">
        <f>'3-Отчет за паричния поток'!C46</f>
        <v/>
      </c>
      <c r="F10" s="979" t="inlineStr">
        <is>
          <t xml:space="preserve">Парични средства в края на периода </t>
        </is>
      </c>
      <c r="G10" s="980" t="inlineStr">
        <is>
          <t>[3-ОПП]</t>
        </is>
      </c>
    </row>
    <row r="11" ht="18.75" customHeight="1" s="500">
      <c r="A11" s="975" t="inlineStr">
        <is>
          <t>[1-Баланс]</t>
        </is>
      </c>
      <c r="B11" s="976" t="inlineStr">
        <is>
          <t>Собствен капитал</t>
        </is>
      </c>
      <c r="C11" s="977">
        <f>'1-Баланс'!G37</f>
        <v/>
      </c>
      <c r="D11" s="978">
        <f>C11-E11</f>
        <v/>
      </c>
      <c r="E11" s="977">
        <f>'4-Отчет за собствения капитал'!L34</f>
        <v/>
      </c>
      <c r="F11" s="979" t="inlineStr">
        <is>
          <t>Собствен капитал към края на отчетния период</t>
        </is>
      </c>
      <c r="G11" s="980" t="inlineStr">
        <is>
          <t>[4-ОСК]</t>
        </is>
      </c>
    </row>
    <row r="12" ht="18.75" customHeight="1" s="500">
      <c r="A12" s="975" t="inlineStr">
        <is>
          <t>[1-Баланс]</t>
        </is>
      </c>
      <c r="B12" s="976" t="inlineStr">
        <is>
          <t>Нетекущи инвестиции в дъщерни предприятия</t>
        </is>
      </c>
      <c r="C12" s="977" t="n">
        <v>0</v>
      </c>
      <c r="D12" s="978">
        <f>C12-E12</f>
        <v/>
      </c>
      <c r="E12" s="977" t="n">
        <v>0</v>
      </c>
      <c r="F12" s="979" t="inlineStr">
        <is>
          <t>Инвестиции в дъщерни предприятия</t>
        </is>
      </c>
      <c r="G12" s="980" t="inlineStr">
        <is>
          <t>[Справка 5]</t>
        </is>
      </c>
    </row>
    <row r="13" ht="18.75" customHeight="1" s="500">
      <c r="A13" s="975" t="inlineStr">
        <is>
          <t>[1-Баланс]</t>
        </is>
      </c>
      <c r="B13" s="976" t="inlineStr">
        <is>
          <t>Нетекущи инвестиции в смесени предприятия</t>
        </is>
      </c>
      <c r="C13" s="977" t="n">
        <v>0</v>
      </c>
      <c r="D13" s="978">
        <f>C13-E13</f>
        <v/>
      </c>
      <c r="E13" s="977" t="n">
        <v>0</v>
      </c>
      <c r="F13" s="979" t="inlineStr">
        <is>
          <t>Инвестиции в смесени предприятия</t>
        </is>
      </c>
      <c r="G13" s="980" t="inlineStr">
        <is>
          <t>[Справка 5]</t>
        </is>
      </c>
    </row>
    <row r="14" ht="18.75" customHeight="1" s="500">
      <c r="A14" s="975" t="inlineStr">
        <is>
          <t>[1-Баланс]</t>
        </is>
      </c>
      <c r="B14" s="976" t="inlineStr">
        <is>
          <t>Нетекущи инвестиции в асоциирани предприятия</t>
        </is>
      </c>
      <c r="C14" s="977" t="n">
        <v>0</v>
      </c>
      <c r="D14" s="978">
        <f>C14-E14</f>
        <v/>
      </c>
      <c r="E14" s="977" t="n">
        <v>0</v>
      </c>
      <c r="F14" s="979" t="inlineStr">
        <is>
          <t>Инвестиции в асоциирани предприятия</t>
        </is>
      </c>
      <c r="G14" s="980" t="inlineStr">
        <is>
          <t>[Справка 5]</t>
        </is>
      </c>
    </row>
    <row r="15" ht="18.75" customHeight="1" s="500">
      <c r="A15" s="975" t="inlineStr">
        <is>
          <t>[1-Баланс]</t>
        </is>
      </c>
      <c r="B15" s="976" t="inlineStr">
        <is>
          <t>Нетекущи инвестиции в други предприятия</t>
        </is>
      </c>
      <c r="C15" s="977" t="n">
        <v>0</v>
      </c>
      <c r="D15" s="978">
        <f>C15-E15</f>
        <v/>
      </c>
      <c r="E15" s="977" t="n">
        <v>0</v>
      </c>
      <c r="F15" s="979" t="inlineStr">
        <is>
          <t>Инвестиции в други предприятия</t>
        </is>
      </c>
      <c r="G15" s="980" t="inlineStr">
        <is>
          <t>[Справка 5]</t>
        </is>
      </c>
    </row>
    <row r="20" ht="15" customHeight="1" s="500">
      <c r="C20" s="509" t="n"/>
    </row>
  </sheetData>
  <mergeCells count="3">
    <mergeCell ref="A1:I1"/>
    <mergeCell ref="A2:I2"/>
    <mergeCell ref="A3:I3"/>
  </mergeCells>
  <conditionalFormatting sqref="C7 C11">
    <cfRule type="cellIs" rank="0" priority="2" equalAverage="0" operator="lessThanOrEqual" aboveAverage="0" dxfId="0" text="" percent="0" bottom="0">
      <formula>0</formula>
    </cfRule>
  </conditionalFormatting>
  <printOptions horizontalCentered="0" verticalCentered="0" headings="0" gridLines="0" gridLinesSet="1"/>
  <pageMargins left="0.708333333333333" right="0.708333333333333" top="1.37013888888889" bottom="1.32013888888889" header="0.511811023622047" footer="0.511811023622047"/>
  <pageSetup orientation="landscape" paperSize="9" scale="100" fitToHeight="1" fitToWidth="1" pageOrder="downThenOver" blackAndWhite="0" draft="0" horizontalDpi="300" verticalDpi="300" copies="1"/>
</worksheet>
</file>

<file path=xl/worksheets/sheet11.xml><?xml version="1.0" encoding="utf-8"?>
<worksheet xmlns="http://schemas.openxmlformats.org/spreadsheetml/2006/main">
  <sheetPr filterMode="0">
    <tabColor rgb="FF8064A2"/>
    <outlinePr summaryBelow="1" summaryRight="1"/>
    <pageSetUpPr fitToPage="1"/>
  </sheetPr>
  <dimension ref="A1:F24"/>
  <sheetViews>
    <sheetView showFormulas="0" showGridLines="1" showRowColHeaders="1" showZeros="1" rightToLeft="0" tabSelected="0" showOutlineSymbols="1" defaultGridColor="1" view="pageBreakPreview" topLeftCell="A1" colorId="64" zoomScale="90" zoomScaleNormal="100" zoomScalePageLayoutView="90" workbookViewId="0">
      <selection pane="topLeft" activeCell="F13" activeCellId="0" sqref="F13"/>
    </sheetView>
  </sheetViews>
  <sheetFormatPr baseColWidth="8" defaultColWidth="8.6796875" defaultRowHeight="14.25" customHeight="1" zeroHeight="0" outlineLevelRow="0"/>
  <cols>
    <col width="4.27" customWidth="1" style="967" min="1" max="1"/>
    <col width="31.18" customWidth="1" style="967" min="2" max="2"/>
    <col width="40" customWidth="1" style="967" min="3" max="3"/>
    <col width="18.54" customWidth="1" style="967" min="4" max="5"/>
  </cols>
  <sheetData>
    <row r="1" ht="24" customHeight="1" s="500">
      <c r="A1" s="981" t="inlineStr">
        <is>
          <t>#</t>
        </is>
      </c>
      <c r="B1" s="981" t="inlineStr">
        <is>
          <t>Показател</t>
        </is>
      </c>
      <c r="C1" s="981" t="inlineStr">
        <is>
          <t>Коефициент</t>
        </is>
      </c>
      <c r="D1" s="981" t="inlineStr">
        <is>
          <t>Стойност</t>
        </is>
      </c>
    </row>
    <row r="2" ht="24" customHeight="1" s="500">
      <c r="A2" s="982" t="inlineStr">
        <is>
          <t>Показатели за рентабилност</t>
        </is>
      </c>
      <c r="B2" s="983" t="n"/>
      <c r="C2" s="983" t="n"/>
      <c r="D2" s="984" t="n"/>
    </row>
    <row r="3" ht="30.75" customHeight="1" s="500">
      <c r="A3" s="985" t="n">
        <v>1</v>
      </c>
      <c r="B3" s="986" t="inlineStr">
        <is>
          <t>Рентабилност на приходите от продажби</t>
        </is>
      </c>
      <c r="C3" s="987" t="inlineStr">
        <is>
          <t>Финансов резултат / 
Нетни приходи от продажби</t>
        </is>
      </c>
      <c r="D3" s="988">
        <f>IFERROR((ABS('1-Баланс'!G32)-ABS('1-Баланс'!G33))/'2-Отчет за доходите'!G16,0)</f>
        <v/>
      </c>
      <c r="E3" s="509" t="n"/>
    </row>
    <row r="4" ht="30.75" customHeight="1" s="500">
      <c r="A4" s="985" t="n">
        <v>2</v>
      </c>
      <c r="B4" s="986" t="inlineStr">
        <is>
          <t>Рентабилност на собствения капитал (ROE)</t>
        </is>
      </c>
      <c r="C4" s="987" t="inlineStr">
        <is>
          <t>Финансов резултат / 
Собствен капитал</t>
        </is>
      </c>
      <c r="D4" s="988">
        <f>IFERROR((ABS('1-Баланс'!G32)-ABS('1-Баланс'!G33))/'1-Баланс'!G37,0)</f>
        <v/>
      </c>
    </row>
    <row r="5" ht="30.75" customHeight="1" s="500">
      <c r="A5" s="985" t="n">
        <v>3</v>
      </c>
      <c r="B5" s="986" t="inlineStr">
        <is>
          <t>Рентабилност на пасивите</t>
        </is>
      </c>
      <c r="C5" s="987" t="inlineStr">
        <is>
          <t>Финансов резултат / 
Пасиви</t>
        </is>
      </c>
      <c r="D5" s="988">
        <f>IFERROR((ABS('1-Баланс'!G32)-ABS('1-Баланс'!G33))/('1-Баланс'!G56+'1-Баланс'!G79),0)</f>
        <v/>
      </c>
    </row>
    <row r="6" ht="30.75" customHeight="1" s="500">
      <c r="A6" s="985" t="n">
        <v>4</v>
      </c>
      <c r="B6" s="986" t="inlineStr">
        <is>
          <t>Рентабилност на активите (ROA)</t>
        </is>
      </c>
      <c r="C6" s="987" t="inlineStr">
        <is>
          <t>Финансов резултат / 
Активи</t>
        </is>
      </c>
      <c r="D6" s="988">
        <f>IFERROR((ABS('1-Баланс'!G32)-ABS('1-Баланс'!G33))/'1-Баланс'!C95,0)</f>
        <v/>
      </c>
    </row>
    <row r="7" ht="24" customHeight="1" s="500">
      <c r="A7" s="982" t="inlineStr">
        <is>
          <t>Показатели за ефективност</t>
        </is>
      </c>
      <c r="B7" s="983" t="n"/>
      <c r="C7" s="983" t="n"/>
      <c r="D7" s="989" t="n"/>
    </row>
    <row r="8" ht="30.75" customHeight="1" s="500">
      <c r="A8" s="985" t="n">
        <v>5</v>
      </c>
      <c r="B8" s="986" t="inlineStr">
        <is>
          <t>Ефективност на разходите</t>
        </is>
      </c>
      <c r="C8" s="987" t="inlineStr">
        <is>
          <t>Приходи /
Разходи</t>
        </is>
      </c>
      <c r="D8" s="990">
        <f>IFERROR('2-Отчет за доходите'!G36/'2-Отчет за доходите'!C36,0)</f>
        <v/>
      </c>
      <c r="F8" s="509" t="n"/>
    </row>
    <row r="9" ht="24" customHeight="1" s="500">
      <c r="A9" s="982" t="inlineStr">
        <is>
          <t>Показатели за ликвидност</t>
        </is>
      </c>
      <c r="B9" s="983" t="n"/>
      <c r="C9" s="983" t="n"/>
      <c r="D9" s="989" t="n"/>
    </row>
    <row r="10" ht="30.75" customHeight="1" s="500">
      <c r="A10" s="985" t="n">
        <v>6</v>
      </c>
      <c r="B10" s="986" t="inlineStr">
        <is>
          <t>Обща ликвидност</t>
        </is>
      </c>
      <c r="C10" s="987" t="inlineStr">
        <is>
          <t>Текущи активи / 
Текущи пасиви</t>
        </is>
      </c>
      <c r="D10" s="990">
        <f>IFERROR('1-Баланс'!C94/'1-Баланс'!G79,0)</f>
        <v/>
      </c>
    </row>
    <row r="11" ht="61.5" customHeight="1" s="500">
      <c r="A11" s="985" t="n">
        <v>7</v>
      </c>
      <c r="B11" s="986" t="inlineStr">
        <is>
          <t>Бърза ликвидност</t>
        </is>
      </c>
      <c r="C11" s="987" t="inlineStr">
        <is>
          <t>(Краткосрочни вземания + 
Краткосрочни инвестиции + 
Парични средства) /
 Текущи пасиви</t>
        </is>
      </c>
      <c r="D11" s="990">
        <f>IFERROR(('1-Баланс'!C76+'1-Баланс'!C85+'1-Баланс'!C92)/'1-Баланс'!G79,0)</f>
        <v/>
      </c>
    </row>
    <row r="12" ht="46.5" customHeight="1" s="500">
      <c r="A12" s="985" t="n">
        <v>8</v>
      </c>
      <c r="B12" s="986" t="inlineStr">
        <is>
          <t>Незабавна ликвидност</t>
        </is>
      </c>
      <c r="C12" s="987" t="inlineStr">
        <is>
          <t>(Краткосрочни инвестиции + 
Парични средства) /
 Текущи пасиви</t>
        </is>
      </c>
      <c r="D12" s="990">
        <f>IFERROR(('1-Баланс'!C85+'1-Баланс'!C92)/'1-Баланс'!G79,0)</f>
        <v/>
      </c>
    </row>
    <row r="13" ht="30.75" customHeight="1" s="500">
      <c r="A13" s="985" t="n">
        <v>9</v>
      </c>
      <c r="B13" s="986" t="inlineStr">
        <is>
          <t>Абсолютна ликвидност</t>
        </is>
      </c>
      <c r="C13" s="987" t="inlineStr">
        <is>
          <t>Парични средства /
 Текущи пасиви</t>
        </is>
      </c>
      <c r="D13" s="990">
        <f>IFERROR('1-Баланс'!C92/'1-Баланс'!G79,0)</f>
        <v/>
      </c>
      <c r="F13" s="509" t="n"/>
    </row>
    <row r="14" ht="24" customHeight="1" s="500">
      <c r="A14" s="982" t="inlineStr">
        <is>
          <t>Обръщаемост на активите</t>
        </is>
      </c>
      <c r="B14" s="983" t="n"/>
      <c r="C14" s="983" t="n"/>
      <c r="D14" s="989" t="n"/>
    </row>
    <row r="15" ht="30.75" customHeight="1" s="500">
      <c r="A15" s="985" t="n">
        <v>10</v>
      </c>
      <c r="B15" s="986" t="inlineStr">
        <is>
          <t>Обръщаемост на материалните активи</t>
        </is>
      </c>
      <c r="C15" s="987" t="inlineStr">
        <is>
          <t>Нетни приходи от продажби /
Материални активи</t>
        </is>
      </c>
      <c r="D15" s="990">
        <f>IFERROR('2-Отчет за доходите'!G16/('1-Баланс'!C20+'1-Баланс'!C21+'1-Баланс'!C22+'1-Баланс'!C28+'1-Баланс'!C65),0)</f>
        <v/>
      </c>
    </row>
    <row r="16" ht="30.75" customHeight="1" s="500">
      <c r="A16" s="991" t="n">
        <v>11</v>
      </c>
      <c r="B16" s="986" t="inlineStr">
        <is>
          <t>Обръщаемост на активите</t>
        </is>
      </c>
      <c r="C16" s="987" t="inlineStr">
        <is>
          <t>Нетни приходи от продажби /
Общи активи</t>
        </is>
      </c>
      <c r="D16" s="988">
        <f>IFERROR('2-Отчет за доходите'!G16/'1-Баланс'!C95,0)</f>
        <v/>
      </c>
    </row>
    <row r="17" ht="24" customHeight="1" s="500">
      <c r="A17" s="982" t="inlineStr">
        <is>
          <t>Финансов ливъридж (Задлъжнялост)</t>
        </is>
      </c>
      <c r="B17" s="983" t="n"/>
      <c r="C17" s="983" t="n"/>
      <c r="D17" s="989" t="n"/>
    </row>
    <row r="18" ht="30.75" customHeight="1" s="500">
      <c r="A18" s="985" t="n">
        <v>12</v>
      </c>
      <c r="B18" s="986" t="inlineStr">
        <is>
          <t>Капиталова структура</t>
        </is>
      </c>
      <c r="C18" s="987" t="inlineStr">
        <is>
          <t>Дългосрочен дълг / 
Сума на дългосрочното финансиране</t>
        </is>
      </c>
      <c r="D18" s="990">
        <f>IFERROR('1-Баланс'!G56/('1-Баланс'!G37+'1-Баланс'!G56),0)</f>
        <v/>
      </c>
    </row>
    <row r="19" ht="30.75" customHeight="1" s="500">
      <c r="A19" s="985" t="n">
        <v>13</v>
      </c>
      <c r="B19" s="986" t="inlineStr">
        <is>
          <t>Дълг / Собствен капитал</t>
        </is>
      </c>
      <c r="C19" s="987" t="inlineStr">
        <is>
          <t>Текущи пасиви + Нетекущи пасиви /
Собствен капитал</t>
        </is>
      </c>
      <c r="D19" s="990">
        <f>IFERROR(('1-Баланс'!G56+'1-Баланс'!G79)/'1-Баланс'!G37,0)</f>
        <v/>
      </c>
    </row>
    <row r="20" ht="30.75" customHeight="1" s="500">
      <c r="A20" s="985" t="n">
        <v>14</v>
      </c>
      <c r="B20" s="986" t="inlineStr">
        <is>
          <t>Дълг / Активи</t>
        </is>
      </c>
      <c r="C20" s="987" t="inlineStr">
        <is>
          <t>Текущи пасиви + Нетекущи пасиви /
Активи</t>
        </is>
      </c>
      <c r="D20" s="990">
        <f>IFERROR(('1-Баланс'!G56+'1-Баланс'!G79)/'1-Баланс'!C95,0)</f>
        <v/>
      </c>
    </row>
    <row r="21" ht="38.25" customHeight="1" s="500">
      <c r="A21" s="985" t="n">
        <v>15</v>
      </c>
      <c r="B21" s="986" t="inlineStr">
        <is>
          <t>Оперативна печалба (EBIT)</t>
        </is>
      </c>
      <c r="C21" s="987" t="inlineStr">
        <is>
          <t>Печалба преди данъци + Р-ди за лихви</t>
        </is>
      </c>
      <c r="D21" s="990">
        <f>IFERROR('2-Отчет за доходите'!C37+'2-Отчет за доходите'!C25,0)</f>
        <v/>
      </c>
      <c r="E21" s="992" t="n"/>
    </row>
    <row r="22" ht="46.5" customHeight="1" s="500">
      <c r="A22" s="985" t="n">
        <v>16</v>
      </c>
      <c r="B22" s="986" t="inlineStr">
        <is>
          <t>Възвръщаемост на собствения капитал чрез оперативната печалба (ROE using EBIT)</t>
        </is>
      </c>
      <c r="C22" s="987" t="inlineStr">
        <is>
          <t>Оперативна печалба /
Собствен капитал</t>
        </is>
      </c>
      <c r="D22" s="990">
        <f>IFERROR(D21/'1-Баланс'!G37,0)</f>
        <v/>
      </c>
    </row>
    <row r="23" ht="30.75" customHeight="1" s="500">
      <c r="A23" s="985" t="n">
        <v>17</v>
      </c>
      <c r="B23" s="986" t="inlineStr">
        <is>
          <t>EBITDA margin</t>
        </is>
      </c>
      <c r="C23" s="987" t="inlineStr">
        <is>
          <t>Оперативна печалба + Амортизации /
Приходи от дейността</t>
        </is>
      </c>
      <c r="D23" s="990">
        <f>IFERROR((D21+'2-Отчет за доходите'!C14)/'2-Отчет за доходите'!G31,0)</f>
        <v/>
      </c>
    </row>
    <row r="24" ht="30.75" customHeight="1" s="500">
      <c r="A24" s="985" t="n">
        <v>18</v>
      </c>
      <c r="B24" s="986" t="inlineStr">
        <is>
          <t>Дълг / EBITDA</t>
        </is>
      </c>
      <c r="C24" s="987" t="inlineStr">
        <is>
          <t>Текущи пасиви + Нетекущи пасиви /
EBITDA</t>
        </is>
      </c>
      <c r="D24" s="990">
        <f>IFERROR(('1-Баланс'!G56+'1-Баланс'!G79)/(D21+'2-Отчет за доходите'!C14),0)</f>
        <v/>
      </c>
    </row>
  </sheetData>
  <printOptions horizontalCentered="0" verticalCentered="0" headings="0" gridLines="0" gridLinesSet="1"/>
  <pageMargins left="0.708333333333333" right="0.708333333333333" top="0.747916666666667" bottom="0.747916666666667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N1335"/>
  <sheetViews>
    <sheetView showFormulas="0" showGridLines="1" showRowColHeaders="1" showZeros="1" rightToLeft="0" tabSelected="0" showOutlineSymbols="1" defaultGridColor="1" view="pageBreakPreview" topLeftCell="C1" colorId="64" zoomScale="100" zoomScaleNormal="100" zoomScalePageLayoutView="100" workbookViewId="0">
      <selection pane="topLeft" activeCell="J4" activeCellId="0" sqref="J4"/>
    </sheetView>
  </sheetViews>
  <sheetFormatPr baseColWidth="8" defaultColWidth="9.18359375" defaultRowHeight="15" customHeight="1" zeroHeight="0" outlineLevelRow="0"/>
  <cols>
    <col width="16.54" customWidth="1" style="993" min="1" max="1"/>
    <col width="12.18" customWidth="1" style="993" min="2" max="2"/>
    <col width="14.27" customWidth="1" style="993" min="3" max="3"/>
    <col width="14.18" customWidth="1" style="993" min="4" max="4"/>
    <col width="16.73" customWidth="1" style="993" min="5" max="5"/>
    <col width="53.18" customWidth="1" style="993" min="6" max="6"/>
    <col width="16" customWidth="1" style="993" min="7" max="7"/>
    <col width="15.73" customWidth="1" style="993" min="8" max="8"/>
    <col width="9.18" customWidth="1" style="993" min="9" max="16384"/>
  </cols>
  <sheetData>
    <row r="1" ht="15" customHeight="1" s="500">
      <c r="A1" s="818" t="inlineStr">
        <is>
          <t>Наименование</t>
        </is>
      </c>
      <c r="B1" s="818" t="inlineStr">
        <is>
          <t>ЕИК</t>
        </is>
      </c>
      <c r="C1" s="818" t="inlineStr">
        <is>
          <t>Дата</t>
        </is>
      </c>
      <c r="D1" s="820" t="inlineStr">
        <is>
          <t>Код на ред</t>
        </is>
      </c>
      <c r="E1" s="820" t="inlineStr">
        <is>
          <t>Код на колона</t>
        </is>
      </c>
      <c r="F1" s="820" t="inlineStr">
        <is>
          <t>Индикатор</t>
        </is>
      </c>
      <c r="G1" s="820" t="inlineStr">
        <is>
          <t>Подиндикатор</t>
        </is>
      </c>
      <c r="H1" s="820" t="inlineStr">
        <is>
          <t>Сума</t>
        </is>
      </c>
      <c r="N1" s="994" t="inlineStr">
        <is>
          <t>На консолидирана основа</t>
        </is>
      </c>
    </row>
    <row r="2" ht="15" customFormat="1" customHeight="1" s="995">
      <c r="C2" s="996" t="n"/>
      <c r="F2" s="997" t="inlineStr">
        <is>
          <t>Баланс</t>
        </is>
      </c>
    </row>
    <row r="3" ht="15" customHeight="1" s="500">
      <c r="A3" s="993">
        <f>pdeName</f>
        <v/>
      </c>
      <c r="B3" s="993">
        <f>pdeBulstat</f>
        <v/>
      </c>
      <c r="C3" s="998">
        <f>endDate</f>
        <v/>
      </c>
      <c r="D3" s="993" t="inlineStr">
        <is>
          <t>1-0011</t>
        </is>
      </c>
      <c r="E3" s="993" t="n">
        <v>1</v>
      </c>
      <c r="F3" s="993" t="inlineStr">
        <is>
          <t>1. Земи (терени )</t>
        </is>
      </c>
      <c r="G3" s="993" t="inlineStr">
        <is>
          <t>Активи</t>
        </is>
      </c>
      <c r="H3" s="999">
        <f>'1-Баланс'!C12</f>
        <v/>
      </c>
    </row>
    <row r="4" ht="15" customHeight="1" s="500">
      <c r="A4" s="993">
        <f>pdeName</f>
        <v/>
      </c>
      <c r="B4" s="993">
        <f>pdeBulstat</f>
        <v/>
      </c>
      <c r="C4" s="998">
        <f>endDate</f>
        <v/>
      </c>
      <c r="D4" s="993" t="inlineStr">
        <is>
          <t>1-0012</t>
        </is>
      </c>
      <c r="E4" s="993" t="n">
        <v>1</v>
      </c>
      <c r="F4" s="993" t="inlineStr">
        <is>
          <t>2. Сгради и конструкции</t>
        </is>
      </c>
      <c r="G4" s="993" t="inlineStr">
        <is>
          <t>Активи</t>
        </is>
      </c>
      <c r="H4" s="999">
        <f>'1-Баланс'!C13</f>
        <v/>
      </c>
      <c r="J4" s="509" t="n"/>
    </row>
    <row r="5" ht="15" customHeight="1" s="500">
      <c r="A5" s="993">
        <f>pdeName</f>
        <v/>
      </c>
      <c r="B5" s="993">
        <f>pdeBulstat</f>
        <v/>
      </c>
      <c r="C5" s="998">
        <f>endDate</f>
        <v/>
      </c>
      <c r="D5" s="993" t="inlineStr">
        <is>
          <t>1-0013</t>
        </is>
      </c>
      <c r="E5" s="993" t="n">
        <v>1</v>
      </c>
      <c r="F5" s="993" t="inlineStr">
        <is>
          <t xml:space="preserve">3. Машини и оборудване </t>
        </is>
      </c>
      <c r="G5" s="993" t="inlineStr">
        <is>
          <t>Активи</t>
        </is>
      </c>
      <c r="H5" s="999">
        <f>'1-Баланс'!C14</f>
        <v/>
      </c>
    </row>
    <row r="6" ht="15" customHeight="1" s="500">
      <c r="A6" s="993">
        <f>pdeName</f>
        <v/>
      </c>
      <c r="B6" s="993">
        <f>pdeBulstat</f>
        <v/>
      </c>
      <c r="C6" s="998">
        <f>endDate</f>
        <v/>
      </c>
      <c r="D6" s="993" t="inlineStr">
        <is>
          <t>1-0014</t>
        </is>
      </c>
      <c r="E6" s="993" t="n">
        <v>1</v>
      </c>
      <c r="F6" s="993" t="inlineStr">
        <is>
          <t>4. Съоръжения</t>
        </is>
      </c>
      <c r="G6" s="993" t="inlineStr">
        <is>
          <t>Активи</t>
        </is>
      </c>
      <c r="H6" s="999">
        <f>'1-Баланс'!C15</f>
        <v/>
      </c>
    </row>
    <row r="7" ht="15" customHeight="1" s="500">
      <c r="A7" s="993">
        <f>pdeName</f>
        <v/>
      </c>
      <c r="B7" s="993">
        <f>pdeBulstat</f>
        <v/>
      </c>
      <c r="C7" s="998">
        <f>endDate</f>
        <v/>
      </c>
      <c r="D7" s="993" t="inlineStr">
        <is>
          <t>1-0015</t>
        </is>
      </c>
      <c r="E7" s="993" t="n">
        <v>1</v>
      </c>
      <c r="F7" s="993" t="inlineStr">
        <is>
          <t xml:space="preserve">5. Транспортни средства </t>
        </is>
      </c>
      <c r="G7" s="993" t="inlineStr">
        <is>
          <t>Активи</t>
        </is>
      </c>
      <c r="H7" s="999">
        <f>'1-Баланс'!C16</f>
        <v/>
      </c>
    </row>
    <row r="8" ht="15" customHeight="1" s="500">
      <c r="A8" s="993">
        <f>pdeName</f>
        <v/>
      </c>
      <c r="B8" s="993">
        <f>pdeBulstat</f>
        <v/>
      </c>
      <c r="C8" s="998">
        <f>endDate</f>
        <v/>
      </c>
      <c r="D8" s="993" t="inlineStr">
        <is>
          <t>1-0017-1</t>
        </is>
      </c>
      <c r="E8" s="993" t="n">
        <v>1</v>
      </c>
      <c r="F8" s="993" t="inlineStr">
        <is>
          <t>6. Стопански инвентар</t>
        </is>
      </c>
      <c r="G8" s="993" t="inlineStr">
        <is>
          <t>Активи</t>
        </is>
      </c>
      <c r="H8" s="999">
        <f>'1-Баланс'!C17</f>
        <v/>
      </c>
    </row>
    <row r="9" ht="15" customHeight="1" s="500">
      <c r="A9" s="993">
        <f>pdeName</f>
        <v/>
      </c>
      <c r="B9" s="993">
        <f>pdeBulstat</f>
        <v/>
      </c>
      <c r="C9" s="998">
        <f>endDate</f>
        <v/>
      </c>
      <c r="D9" s="993" t="inlineStr">
        <is>
          <t>1-0018</t>
        </is>
      </c>
      <c r="E9" s="993" t="n">
        <v>1</v>
      </c>
      <c r="F9" s="993" t="inlineStr">
        <is>
          <t>7. Разходи за придобиване и ликвидация на дълготрайни материални активи</t>
        </is>
      </c>
      <c r="G9" s="993" t="inlineStr">
        <is>
          <t>Активи</t>
        </is>
      </c>
      <c r="H9" s="999">
        <f>'1-Баланс'!C18</f>
        <v/>
      </c>
    </row>
    <row r="10" ht="15" customHeight="1" s="500">
      <c r="A10" s="993">
        <f>pdeName</f>
        <v/>
      </c>
      <c r="B10" s="993">
        <f>pdeBulstat</f>
        <v/>
      </c>
      <c r="C10" s="998">
        <f>endDate</f>
        <v/>
      </c>
      <c r="D10" s="993" t="inlineStr">
        <is>
          <t>1-0017</t>
        </is>
      </c>
      <c r="E10" s="993" t="n">
        <v>1</v>
      </c>
      <c r="F10" s="993" t="inlineStr">
        <is>
          <t xml:space="preserve">8. Други </t>
        </is>
      </c>
      <c r="G10" s="993" t="inlineStr">
        <is>
          <t>Активи</t>
        </is>
      </c>
      <c r="H10" s="999">
        <f>'1-Баланс'!C19</f>
        <v/>
      </c>
    </row>
    <row r="11" ht="15" customHeight="1" s="500">
      <c r="A11" s="993">
        <f>pdeName</f>
        <v/>
      </c>
      <c r="B11" s="993">
        <f>pdeBulstat</f>
        <v/>
      </c>
      <c r="C11" s="998">
        <f>endDate</f>
        <v/>
      </c>
      <c r="D11" s="993" t="inlineStr">
        <is>
          <t>1-0010</t>
        </is>
      </c>
      <c r="E11" s="993" t="n">
        <v>1</v>
      </c>
      <c r="F11" s="993" t="inlineStr">
        <is>
          <t>I. Имоти, машини, съоръжения и оборудване</t>
        </is>
      </c>
      <c r="G11" s="993" t="inlineStr">
        <is>
          <t>Активи</t>
        </is>
      </c>
      <c r="H11" s="999">
        <f>'1-Баланс'!C20</f>
        <v/>
      </c>
    </row>
    <row r="12" ht="15" customHeight="1" s="500">
      <c r="A12" s="993">
        <f>pdeName</f>
        <v/>
      </c>
      <c r="B12" s="993">
        <f>pdeBulstat</f>
        <v/>
      </c>
      <c r="C12" s="998">
        <f>endDate</f>
        <v/>
      </c>
      <c r="D12" s="993" t="inlineStr">
        <is>
          <t>1-0041</t>
        </is>
      </c>
      <c r="E12" s="993" t="n">
        <v>1</v>
      </c>
      <c r="F12" s="993" t="inlineStr">
        <is>
          <t xml:space="preserve">II. Инвестиционни имоти </t>
        </is>
      </c>
      <c r="G12" s="993" t="inlineStr">
        <is>
          <t>Активи</t>
        </is>
      </c>
      <c r="H12" s="1000">
        <f>'1-Баланс'!C21</f>
        <v/>
      </c>
    </row>
    <row r="13" ht="15" customHeight="1" s="500">
      <c r="A13" s="993">
        <f>pdeName</f>
        <v/>
      </c>
      <c r="B13" s="993">
        <f>pdeBulstat</f>
        <v/>
      </c>
      <c r="C13" s="998">
        <f>endDate</f>
        <v/>
      </c>
      <c r="D13" s="993" t="inlineStr">
        <is>
          <t>1-0016</t>
        </is>
      </c>
      <c r="E13" s="993" t="n">
        <v>1</v>
      </c>
      <c r="F13" s="993" t="inlineStr">
        <is>
          <t xml:space="preserve">III. Биологични активи </t>
        </is>
      </c>
      <c r="G13" s="993" t="inlineStr">
        <is>
          <t>Активи</t>
        </is>
      </c>
      <c r="H13" s="999">
        <f>'1-Баланс'!C22</f>
        <v/>
      </c>
    </row>
    <row r="14" ht="15" customHeight="1" s="500">
      <c r="A14" s="993">
        <f>pdeName</f>
        <v/>
      </c>
      <c r="B14" s="993">
        <f>pdeBulstat</f>
        <v/>
      </c>
      <c r="C14" s="998">
        <f>endDate</f>
        <v/>
      </c>
      <c r="D14" s="993" t="inlineStr">
        <is>
          <t>1-0021</t>
        </is>
      </c>
      <c r="E14" s="993" t="n">
        <v>1</v>
      </c>
      <c r="F14" s="993" t="inlineStr">
        <is>
          <t>1. Права върху собственост</t>
        </is>
      </c>
      <c r="G14" s="993" t="inlineStr">
        <is>
          <t>Активи</t>
        </is>
      </c>
      <c r="H14" s="999">
        <f>'1-Баланс'!C24</f>
        <v/>
      </c>
    </row>
    <row r="15" ht="15" customHeight="1" s="500">
      <c r="A15" s="993">
        <f>pdeName</f>
        <v/>
      </c>
      <c r="B15" s="993">
        <f>pdeBulstat</f>
        <v/>
      </c>
      <c r="C15" s="998">
        <f>endDate</f>
        <v/>
      </c>
      <c r="D15" s="993" t="inlineStr">
        <is>
          <t>1-0022</t>
        </is>
      </c>
      <c r="E15" s="993" t="n">
        <v>1</v>
      </c>
      <c r="F15" s="993" t="inlineStr">
        <is>
          <t>2. Програмни продукти</t>
        </is>
      </c>
      <c r="G15" s="993" t="inlineStr">
        <is>
          <t>Активи</t>
        </is>
      </c>
      <c r="H15" s="999">
        <f>'1-Баланс'!C25</f>
        <v/>
      </c>
    </row>
    <row r="16" ht="15" customHeight="1" s="500">
      <c r="A16" s="993">
        <f>pdeName</f>
        <v/>
      </c>
      <c r="B16" s="993">
        <f>pdeBulstat</f>
        <v/>
      </c>
      <c r="C16" s="998">
        <f>endDate</f>
        <v/>
      </c>
      <c r="D16" s="993" t="inlineStr">
        <is>
          <t>1-0023</t>
        </is>
      </c>
      <c r="E16" s="993" t="n">
        <v>1</v>
      </c>
      <c r="F16" s="993" t="inlineStr">
        <is>
          <t>3. Продукти от развойна дейност</t>
        </is>
      </c>
      <c r="G16" s="993" t="inlineStr">
        <is>
          <t>Активи</t>
        </is>
      </c>
      <c r="H16" s="999">
        <f>'1-Баланс'!C26</f>
        <v/>
      </c>
    </row>
    <row r="17" ht="15" customHeight="1" s="500">
      <c r="A17" s="993">
        <f>pdeName</f>
        <v/>
      </c>
      <c r="B17" s="993">
        <f>pdeBulstat</f>
        <v/>
      </c>
      <c r="C17" s="998">
        <f>endDate</f>
        <v/>
      </c>
      <c r="D17" s="993" t="inlineStr">
        <is>
          <t>1-0024</t>
        </is>
      </c>
      <c r="E17" s="993" t="n">
        <v>1</v>
      </c>
      <c r="F17" s="993" t="inlineStr">
        <is>
          <t xml:space="preserve">4. Други </t>
        </is>
      </c>
      <c r="G17" s="993" t="inlineStr">
        <is>
          <t>Активи</t>
        </is>
      </c>
      <c r="H17" s="999">
        <f>'1-Баланс'!C27</f>
        <v/>
      </c>
    </row>
    <row r="18" ht="15" customHeight="1" s="500">
      <c r="A18" s="993">
        <f>pdeName</f>
        <v/>
      </c>
      <c r="B18" s="993">
        <f>pdeBulstat</f>
        <v/>
      </c>
      <c r="C18" s="998">
        <f>endDate</f>
        <v/>
      </c>
      <c r="D18" s="993" t="inlineStr">
        <is>
          <t>1-0020</t>
        </is>
      </c>
      <c r="E18" s="993" t="n">
        <v>1</v>
      </c>
      <c r="F18" s="993" t="inlineStr">
        <is>
          <t>IV. Нематериални активи</t>
        </is>
      </c>
      <c r="G18" s="993" t="inlineStr">
        <is>
          <t>Активи</t>
        </is>
      </c>
      <c r="H18" s="999">
        <f>'1-Баланс'!C28</f>
        <v/>
      </c>
    </row>
    <row r="19" ht="15" customHeight="1" s="500">
      <c r="A19" s="993">
        <f>pdeName</f>
        <v/>
      </c>
      <c r="B19" s="993">
        <f>pdeBulstat</f>
        <v/>
      </c>
      <c r="C19" s="998">
        <f>endDate</f>
        <v/>
      </c>
      <c r="D19" s="993" t="inlineStr">
        <is>
          <t>1-0051</t>
        </is>
      </c>
      <c r="E19" s="993" t="n">
        <v>1</v>
      </c>
      <c r="F19" s="993" t="inlineStr">
        <is>
          <t>1. Положителна репутация</t>
        </is>
      </c>
      <c r="G19" s="993" t="inlineStr">
        <is>
          <t>Активи</t>
        </is>
      </c>
      <c r="H19" s="999">
        <f>'1-Баланс'!C31</f>
        <v/>
      </c>
    </row>
    <row r="20" ht="15" customHeight="1" s="500">
      <c r="A20" s="993">
        <f>pdeName</f>
        <v/>
      </c>
      <c r="B20" s="993">
        <f>pdeBulstat</f>
        <v/>
      </c>
      <c r="C20" s="998">
        <f>endDate</f>
        <v/>
      </c>
      <c r="D20" s="993" t="inlineStr">
        <is>
          <t>1-0052</t>
        </is>
      </c>
      <c r="E20" s="993" t="n">
        <v>1</v>
      </c>
      <c r="F20" s="993" t="inlineStr">
        <is>
          <t>2. Отрицателна репутация</t>
        </is>
      </c>
      <c r="G20" s="993" t="inlineStr">
        <is>
          <t>Активи</t>
        </is>
      </c>
      <c r="H20" s="999">
        <f>'1-Баланс'!C32</f>
        <v/>
      </c>
    </row>
    <row r="21" ht="15" customHeight="1" s="500">
      <c r="A21" s="993">
        <f>pdeName</f>
        <v/>
      </c>
      <c r="B21" s="993">
        <f>pdeBulstat</f>
        <v/>
      </c>
      <c r="C21" s="998">
        <f>endDate</f>
        <v/>
      </c>
      <c r="D21" s="993" t="inlineStr">
        <is>
          <t>1-0050</t>
        </is>
      </c>
      <c r="E21" s="993" t="n">
        <v>1</v>
      </c>
      <c r="F21" s="993" t="inlineStr">
        <is>
          <t>V. Търговска репутация</t>
        </is>
      </c>
      <c r="G21" s="993" t="inlineStr">
        <is>
          <t>Активи</t>
        </is>
      </c>
      <c r="H21" s="999">
        <f>'1-Баланс'!C33</f>
        <v/>
      </c>
    </row>
    <row r="22" ht="15" customHeight="1" s="500">
      <c r="A22" s="993">
        <f>pdeName</f>
        <v/>
      </c>
      <c r="B22" s="993">
        <f>pdeBulstat</f>
        <v/>
      </c>
      <c r="C22" s="998">
        <f>endDate</f>
        <v/>
      </c>
      <c r="D22" s="993" t="inlineStr">
        <is>
          <t>1-0031</t>
        </is>
      </c>
      <c r="E22" s="993" t="n">
        <v>1</v>
      </c>
      <c r="F22" s="993" t="inlineStr">
        <is>
          <t xml:space="preserve">1. Инвестиции в: </t>
        </is>
      </c>
      <c r="G22" s="993" t="inlineStr">
        <is>
          <t>Активи</t>
        </is>
      </c>
      <c r="H22" s="999">
        <f>'1-Баланс'!C35</f>
        <v/>
      </c>
    </row>
    <row r="23" ht="15" customHeight="1" s="500">
      <c r="A23" s="993">
        <f>pdeName</f>
        <v/>
      </c>
      <c r="B23" s="993">
        <f>pdeBulstat</f>
        <v/>
      </c>
      <c r="C23" s="998">
        <f>endDate</f>
        <v/>
      </c>
      <c r="D23" s="993" t="inlineStr">
        <is>
          <t>1-0032</t>
        </is>
      </c>
      <c r="E23" s="993" t="n">
        <v>1</v>
      </c>
      <c r="F23" s="993" t="inlineStr">
        <is>
          <t>дъщерни предприятия</t>
        </is>
      </c>
      <c r="G23" s="993" t="inlineStr">
        <is>
          <t>Активи</t>
        </is>
      </c>
      <c r="H23" s="999">
        <f>'1-Баланс'!C36</f>
        <v/>
      </c>
    </row>
    <row r="24" ht="15" customHeight="1" s="500">
      <c r="A24" s="993">
        <f>pdeName</f>
        <v/>
      </c>
      <c r="B24" s="993">
        <f>pdeBulstat</f>
        <v/>
      </c>
      <c r="C24" s="998">
        <f>endDate</f>
        <v/>
      </c>
      <c r="D24" s="993" t="inlineStr">
        <is>
          <t>1-0033</t>
        </is>
      </c>
      <c r="E24" s="993" t="n">
        <v>1</v>
      </c>
      <c r="F24" s="993" t="inlineStr">
        <is>
          <t>смесени предприятия</t>
        </is>
      </c>
      <c r="G24" s="993" t="inlineStr">
        <is>
          <t>Активи</t>
        </is>
      </c>
      <c r="H24" s="999">
        <f>'1-Баланс'!C37</f>
        <v/>
      </c>
    </row>
    <row r="25" ht="15" customHeight="1" s="500">
      <c r="A25" s="993">
        <f>pdeName</f>
        <v/>
      </c>
      <c r="B25" s="993">
        <f>pdeBulstat</f>
        <v/>
      </c>
      <c r="C25" s="998">
        <f>endDate</f>
        <v/>
      </c>
      <c r="D25" s="993" t="inlineStr">
        <is>
          <t>1-0034</t>
        </is>
      </c>
      <c r="E25" s="993" t="n">
        <v>1</v>
      </c>
      <c r="F25" s="993" t="inlineStr">
        <is>
          <t>асоциирани предприятия</t>
        </is>
      </c>
      <c r="G25" s="993" t="inlineStr">
        <is>
          <t>Активи</t>
        </is>
      </c>
      <c r="H25" s="999">
        <f>'1-Баланс'!C38</f>
        <v/>
      </c>
    </row>
    <row r="26" ht="15" customHeight="1" s="500">
      <c r="A26" s="993">
        <f>pdeName</f>
        <v/>
      </c>
      <c r="B26" s="993">
        <f>pdeBulstat</f>
        <v/>
      </c>
      <c r="C26" s="998">
        <f>endDate</f>
        <v/>
      </c>
      <c r="D26" s="993" t="inlineStr">
        <is>
          <t>1-0035</t>
        </is>
      </c>
      <c r="E26" s="993" t="n">
        <v>1</v>
      </c>
      <c r="F26" s="993" t="inlineStr">
        <is>
          <t>други предприятия</t>
        </is>
      </c>
      <c r="G26" s="993" t="inlineStr">
        <is>
          <t>Активи</t>
        </is>
      </c>
      <c r="H26" s="999">
        <f>'1-Баланс'!C39</f>
        <v/>
      </c>
    </row>
    <row r="27" ht="15" customHeight="1" s="500">
      <c r="A27" s="993">
        <f>pdeName</f>
        <v/>
      </c>
      <c r="B27" s="993">
        <f>pdeBulstat</f>
        <v/>
      </c>
      <c r="C27" s="998">
        <f>endDate</f>
        <v/>
      </c>
      <c r="D27" s="993" t="inlineStr">
        <is>
          <t>1-0042</t>
        </is>
      </c>
      <c r="E27" s="993" t="n">
        <v>1</v>
      </c>
      <c r="F27" s="993" t="inlineStr">
        <is>
          <t xml:space="preserve">2. Държани до настъпване на падеж </t>
        </is>
      </c>
      <c r="G27" s="993" t="inlineStr">
        <is>
          <t>Активи</t>
        </is>
      </c>
      <c r="H27" s="999">
        <f>'1-Баланс'!C40</f>
        <v/>
      </c>
    </row>
    <row r="28" ht="15" customHeight="1" s="500">
      <c r="A28" s="993">
        <f>pdeName</f>
        <v/>
      </c>
      <c r="B28" s="993">
        <f>pdeBulstat</f>
        <v/>
      </c>
      <c r="C28" s="998">
        <f>endDate</f>
        <v/>
      </c>
      <c r="D28" s="993" t="inlineStr">
        <is>
          <t>1-0042-1</t>
        </is>
      </c>
      <c r="E28" s="993" t="n">
        <v>1</v>
      </c>
      <c r="F28" s="993" t="inlineStr">
        <is>
          <t xml:space="preserve">държавни ценни книжа </t>
        </is>
      </c>
      <c r="G28" s="993" t="inlineStr">
        <is>
          <t>Активи</t>
        </is>
      </c>
      <c r="H28" s="999">
        <f>'1-Баланс'!C41</f>
        <v/>
      </c>
    </row>
    <row r="29" ht="15" customHeight="1" s="500">
      <c r="A29" s="993">
        <f>pdeName</f>
        <v/>
      </c>
      <c r="B29" s="993">
        <f>pdeBulstat</f>
        <v/>
      </c>
      <c r="C29" s="998">
        <f>endDate</f>
        <v/>
      </c>
      <c r="D29" s="993" t="inlineStr">
        <is>
          <t>1-0042-2</t>
        </is>
      </c>
      <c r="E29" s="993" t="n">
        <v>1</v>
      </c>
      <c r="F29" s="993" t="inlineStr">
        <is>
          <t xml:space="preserve">облигации, в т.ч.: </t>
        </is>
      </c>
      <c r="G29" s="993" t="inlineStr">
        <is>
          <t>Активи</t>
        </is>
      </c>
      <c r="H29" s="999">
        <f>'1-Баланс'!C42</f>
        <v/>
      </c>
    </row>
    <row r="30" ht="15" customHeight="1" s="500">
      <c r="A30" s="993">
        <f>pdeName</f>
        <v/>
      </c>
      <c r="B30" s="993">
        <f>pdeBulstat</f>
        <v/>
      </c>
      <c r="C30" s="998">
        <f>endDate</f>
        <v/>
      </c>
      <c r="D30" s="993" t="inlineStr">
        <is>
          <t>1-0042-3</t>
        </is>
      </c>
      <c r="E30" s="993" t="n">
        <v>1</v>
      </c>
      <c r="F30" s="993" t="inlineStr">
        <is>
          <t xml:space="preserve">общински облигации </t>
        </is>
      </c>
      <c r="G30" s="993" t="inlineStr">
        <is>
          <t>Активи</t>
        </is>
      </c>
      <c r="H30" s="999">
        <f>'1-Баланс'!C43</f>
        <v/>
      </c>
    </row>
    <row r="31" ht="15" customHeight="1" s="500">
      <c r="A31" s="993">
        <f>pdeName</f>
        <v/>
      </c>
      <c r="B31" s="993">
        <f>pdeBulstat</f>
        <v/>
      </c>
      <c r="C31" s="998">
        <f>endDate</f>
        <v/>
      </c>
      <c r="D31" s="993" t="inlineStr">
        <is>
          <t>1-0042-4</t>
        </is>
      </c>
      <c r="E31" s="993" t="n">
        <v>1</v>
      </c>
      <c r="F31" s="993" t="inlineStr">
        <is>
          <t>други инвестиции, държани до настъпване на падеж</t>
        </is>
      </c>
      <c r="G31" s="993" t="inlineStr">
        <is>
          <t>Активи</t>
        </is>
      </c>
      <c r="H31" s="999">
        <f>'1-Баланс'!C44</f>
        <v/>
      </c>
    </row>
    <row r="32" ht="15" customHeight="1" s="500">
      <c r="A32" s="993">
        <f>pdeName</f>
        <v/>
      </c>
      <c r="B32" s="993">
        <f>pdeBulstat</f>
        <v/>
      </c>
      <c r="C32" s="998">
        <f>endDate</f>
        <v/>
      </c>
      <c r="D32" s="993" t="inlineStr">
        <is>
          <t>1-0042-5</t>
        </is>
      </c>
      <c r="E32" s="993" t="n">
        <v>1</v>
      </c>
      <c r="F32" s="993" t="inlineStr">
        <is>
          <t xml:space="preserve">3. Други </t>
        </is>
      </c>
      <c r="G32" s="993" t="inlineStr">
        <is>
          <t>Активи</t>
        </is>
      </c>
      <c r="H32" s="999">
        <f>'1-Баланс'!C45</f>
        <v/>
      </c>
    </row>
    <row r="33" ht="15" customHeight="1" s="500">
      <c r="A33" s="993">
        <f>pdeName</f>
        <v/>
      </c>
      <c r="B33" s="993">
        <f>pdeBulstat</f>
        <v/>
      </c>
      <c r="C33" s="998">
        <f>endDate</f>
        <v/>
      </c>
      <c r="D33" s="993" t="inlineStr">
        <is>
          <t>1-0040</t>
        </is>
      </c>
      <c r="E33" s="993" t="n">
        <v>1</v>
      </c>
      <c r="F33" s="993" t="inlineStr">
        <is>
          <t>Общо за група VI:</t>
        </is>
      </c>
      <c r="G33" s="993" t="inlineStr">
        <is>
          <t>Активи</t>
        </is>
      </c>
      <c r="H33" s="999">
        <f>'1-Баланс'!C46</f>
        <v/>
      </c>
    </row>
    <row r="34" ht="15" customHeight="1" s="500">
      <c r="A34" s="993">
        <f>pdeName</f>
        <v/>
      </c>
      <c r="B34" s="993">
        <f>pdeBulstat</f>
        <v/>
      </c>
      <c r="C34" s="998">
        <f>endDate</f>
        <v/>
      </c>
      <c r="D34" s="993" t="inlineStr">
        <is>
          <t>1-0044</t>
        </is>
      </c>
      <c r="E34" s="993" t="n">
        <v>1</v>
      </c>
      <c r="F34" s="993" t="inlineStr">
        <is>
          <t>1. Вземания от свързани предприятия</t>
        </is>
      </c>
      <c r="G34" s="993" t="inlineStr">
        <is>
          <t>Активи</t>
        </is>
      </c>
      <c r="H34" s="999">
        <f>'1-Баланс'!C48</f>
        <v/>
      </c>
    </row>
    <row r="35" ht="15" customHeight="1" s="500">
      <c r="A35" s="993">
        <f>pdeName</f>
        <v/>
      </c>
      <c r="B35" s="993">
        <f>pdeBulstat</f>
        <v/>
      </c>
      <c r="C35" s="998">
        <f>endDate</f>
        <v/>
      </c>
      <c r="D35" s="993" t="inlineStr">
        <is>
          <t>1-0045</t>
        </is>
      </c>
      <c r="E35" s="993" t="n">
        <v>1</v>
      </c>
      <c r="F35" s="993" t="inlineStr">
        <is>
          <t>2. Вземания по търговски заеми</t>
        </is>
      </c>
      <c r="G35" s="993" t="inlineStr">
        <is>
          <t>Активи</t>
        </is>
      </c>
      <c r="H35" s="999">
        <f>'1-Баланс'!C49</f>
        <v/>
      </c>
    </row>
    <row r="36" ht="15" customHeight="1" s="500">
      <c r="A36" s="993">
        <f>pdeName</f>
        <v/>
      </c>
      <c r="B36" s="993">
        <f>pdeBulstat</f>
        <v/>
      </c>
      <c r="C36" s="998">
        <f>endDate</f>
        <v/>
      </c>
      <c r="D36" s="993" t="inlineStr">
        <is>
          <t>1-0046-1</t>
        </is>
      </c>
      <c r="E36" s="993" t="n">
        <v>1</v>
      </c>
      <c r="F36" s="993" t="inlineStr">
        <is>
          <t xml:space="preserve">3. Вземания по финансов лизинг </t>
        </is>
      </c>
      <c r="G36" s="993" t="inlineStr">
        <is>
          <t>Активи</t>
        </is>
      </c>
      <c r="H36" s="999">
        <f>'1-Баланс'!C50</f>
        <v/>
      </c>
    </row>
    <row r="37" ht="15" customHeight="1" s="500">
      <c r="A37" s="993">
        <f>pdeName</f>
        <v/>
      </c>
      <c r="B37" s="993">
        <f>pdeBulstat</f>
        <v/>
      </c>
      <c r="C37" s="998">
        <f>endDate</f>
        <v/>
      </c>
      <c r="D37" s="993" t="inlineStr">
        <is>
          <t>1-0046</t>
        </is>
      </c>
      <c r="E37" s="993" t="n">
        <v>1</v>
      </c>
      <c r="F37" s="993" t="inlineStr">
        <is>
          <t xml:space="preserve">4. Други </t>
        </is>
      </c>
      <c r="G37" s="993" t="inlineStr">
        <is>
          <t>Активи</t>
        </is>
      </c>
      <c r="H37" s="999">
        <f>'1-Баланс'!C51</f>
        <v/>
      </c>
    </row>
    <row r="38" ht="15" customHeight="1" s="500">
      <c r="A38" s="993">
        <f>pdeName</f>
        <v/>
      </c>
      <c r="B38" s="993">
        <f>pdeBulstat</f>
        <v/>
      </c>
      <c r="C38" s="998">
        <f>endDate</f>
        <v/>
      </c>
      <c r="D38" s="993" t="inlineStr">
        <is>
          <t>1-0040-1</t>
        </is>
      </c>
      <c r="E38" s="993" t="n">
        <v>1</v>
      </c>
      <c r="F38" s="993" t="inlineStr">
        <is>
          <t>VI. Финансови активи</t>
        </is>
      </c>
      <c r="G38" s="993" t="inlineStr">
        <is>
          <t>Активи</t>
        </is>
      </c>
      <c r="H38" s="999">
        <f>'1-Баланс'!C52</f>
        <v/>
      </c>
    </row>
    <row r="39" ht="15" customHeight="1" s="500">
      <c r="A39" s="993">
        <f>pdeName</f>
        <v/>
      </c>
      <c r="B39" s="993">
        <f>pdeBulstat</f>
        <v/>
      </c>
      <c r="C39" s="998">
        <f>endDate</f>
        <v/>
      </c>
      <c r="D39" s="993" t="inlineStr">
        <is>
          <t>1-0060</t>
        </is>
      </c>
      <c r="E39" s="993" t="n">
        <v>1</v>
      </c>
      <c r="F39" s="993" t="inlineStr">
        <is>
          <t xml:space="preserve">VIII. Разходи за бъдещи периоди </t>
        </is>
      </c>
      <c r="G39" s="993" t="inlineStr">
        <is>
          <t>Активи</t>
        </is>
      </c>
      <c r="H39" s="999">
        <f>'1-Баланс'!C54</f>
        <v/>
      </c>
    </row>
    <row r="40" ht="15" customHeight="1" s="500">
      <c r="A40" s="993">
        <f>pdeName</f>
        <v/>
      </c>
      <c r="B40" s="993">
        <f>pdeBulstat</f>
        <v/>
      </c>
      <c r="C40" s="998">
        <f>endDate</f>
        <v/>
      </c>
      <c r="D40" s="993" t="inlineStr">
        <is>
          <t>1-0060-1</t>
        </is>
      </c>
      <c r="E40" s="993" t="n">
        <v>1</v>
      </c>
      <c r="F40" s="993" t="inlineStr">
        <is>
          <t xml:space="preserve">IX. Активи по отсрочени данъци  </t>
        </is>
      </c>
      <c r="G40" s="993" t="inlineStr">
        <is>
          <t>Активи</t>
        </is>
      </c>
      <c r="H40" s="999">
        <f>'1-Баланс'!C55</f>
        <v/>
      </c>
    </row>
    <row r="41" ht="15" customHeight="1" s="500">
      <c r="A41" s="993">
        <f>pdeName</f>
        <v/>
      </c>
      <c r="B41" s="993">
        <f>pdeBulstat</f>
        <v/>
      </c>
      <c r="C41" s="998">
        <f>endDate</f>
        <v/>
      </c>
      <c r="D41" s="993" t="inlineStr">
        <is>
          <t>1-0100</t>
        </is>
      </c>
      <c r="E41" s="993" t="n">
        <v>1</v>
      </c>
      <c r="F41" s="993" t="inlineStr">
        <is>
          <t xml:space="preserve">А. НЕТЕКУЩИ АКТИВИ </t>
        </is>
      </c>
      <c r="G41" s="993" t="inlineStr">
        <is>
          <t>Активи</t>
        </is>
      </c>
      <c r="H41" s="999">
        <f>'1-Баланс'!C56</f>
        <v/>
      </c>
    </row>
    <row r="42" ht="15" customHeight="1" s="500">
      <c r="A42" s="993">
        <f>pdeName</f>
        <v/>
      </c>
      <c r="B42" s="993">
        <f>pdeBulstat</f>
        <v/>
      </c>
      <c r="C42" s="998">
        <f>endDate</f>
        <v/>
      </c>
      <c r="D42" s="993" t="inlineStr">
        <is>
          <t>1-0071</t>
        </is>
      </c>
      <c r="E42" s="993" t="n">
        <v>1</v>
      </c>
      <c r="F42" s="993" t="inlineStr">
        <is>
          <t>1. Материали</t>
        </is>
      </c>
      <c r="G42" s="993" t="inlineStr">
        <is>
          <t>Активи</t>
        </is>
      </c>
      <c r="H42" s="999">
        <f>'1-Баланс'!C59</f>
        <v/>
      </c>
    </row>
    <row r="43" ht="15" customHeight="1" s="500">
      <c r="A43" s="993">
        <f>pdeName</f>
        <v/>
      </c>
      <c r="B43" s="993">
        <f>pdeBulstat</f>
        <v/>
      </c>
      <c r="C43" s="998">
        <f>endDate</f>
        <v/>
      </c>
      <c r="D43" s="993" t="inlineStr">
        <is>
          <t>1-0072</t>
        </is>
      </c>
      <c r="E43" s="993" t="n">
        <v>1</v>
      </c>
      <c r="F43" s="993" t="inlineStr">
        <is>
          <t>2. Продукция</t>
        </is>
      </c>
      <c r="G43" s="993" t="inlineStr">
        <is>
          <t>Активи</t>
        </is>
      </c>
      <c r="H43" s="999">
        <f>'1-Баланс'!C60</f>
        <v/>
      </c>
    </row>
    <row r="44" ht="15" customHeight="1" s="500">
      <c r="A44" s="993">
        <f>pdeName</f>
        <v/>
      </c>
      <c r="B44" s="993">
        <f>pdeBulstat</f>
        <v/>
      </c>
      <c r="C44" s="998">
        <f>endDate</f>
        <v/>
      </c>
      <c r="D44" s="993" t="inlineStr">
        <is>
          <t>1-0073</t>
        </is>
      </c>
      <c r="E44" s="993" t="n">
        <v>1</v>
      </c>
      <c r="F44" s="993" t="inlineStr">
        <is>
          <t>3. Стоки</t>
        </is>
      </c>
      <c r="G44" s="993" t="inlineStr">
        <is>
          <t>Активи</t>
        </is>
      </c>
      <c r="H44" s="999">
        <f>'1-Баланс'!C61</f>
        <v/>
      </c>
    </row>
    <row r="45" ht="15" customHeight="1" s="500">
      <c r="A45" s="993">
        <f>pdeName</f>
        <v/>
      </c>
      <c r="B45" s="993">
        <f>pdeBulstat</f>
        <v/>
      </c>
      <c r="C45" s="998">
        <f>endDate</f>
        <v/>
      </c>
      <c r="D45" s="993" t="inlineStr">
        <is>
          <t>1-0076</t>
        </is>
      </c>
      <c r="E45" s="993" t="n">
        <v>1</v>
      </c>
      <c r="F45" s="993" t="inlineStr">
        <is>
          <t>4. Незавършено производство</t>
        </is>
      </c>
      <c r="G45" s="993" t="inlineStr">
        <is>
          <t>Активи</t>
        </is>
      </c>
      <c r="H45" s="999">
        <f>'1-Баланс'!C62</f>
        <v/>
      </c>
    </row>
    <row r="46" ht="15" customHeight="1" s="500">
      <c r="A46" s="993">
        <f>pdeName</f>
        <v/>
      </c>
      <c r="B46" s="993">
        <f>pdeBulstat</f>
        <v/>
      </c>
      <c r="C46" s="998">
        <f>endDate</f>
        <v/>
      </c>
      <c r="D46" s="993" t="inlineStr">
        <is>
          <t>1-0074</t>
        </is>
      </c>
      <c r="E46" s="993" t="n">
        <v>1</v>
      </c>
      <c r="F46" s="993" t="inlineStr">
        <is>
          <t xml:space="preserve">5. Биологични активи </t>
        </is>
      </c>
      <c r="G46" s="993" t="inlineStr">
        <is>
          <t>Активи</t>
        </is>
      </c>
      <c r="H46" s="999">
        <f>'1-Баланс'!C63</f>
        <v/>
      </c>
    </row>
    <row r="47" ht="15" customHeight="1" s="500">
      <c r="A47" s="993">
        <f>pdeName</f>
        <v/>
      </c>
      <c r="B47" s="993">
        <f>pdeBulstat</f>
        <v/>
      </c>
      <c r="C47" s="998">
        <f>endDate</f>
        <v/>
      </c>
      <c r="D47" s="993" t="inlineStr">
        <is>
          <t>1-0077</t>
        </is>
      </c>
      <c r="E47" s="993" t="n">
        <v>1</v>
      </c>
      <c r="F47" s="993" t="inlineStr">
        <is>
          <t>6. Други</t>
        </is>
      </c>
      <c r="G47" s="993" t="inlineStr">
        <is>
          <t>Активи</t>
        </is>
      </c>
      <c r="H47" s="999">
        <f>'1-Баланс'!C64</f>
        <v/>
      </c>
    </row>
    <row r="48" ht="15" customHeight="1" s="500">
      <c r="A48" s="993">
        <f>pdeName</f>
        <v/>
      </c>
      <c r="B48" s="993">
        <f>pdeBulstat</f>
        <v/>
      </c>
      <c r="C48" s="998">
        <f>endDate</f>
        <v/>
      </c>
      <c r="D48" s="993" t="inlineStr">
        <is>
          <t>1-0070</t>
        </is>
      </c>
      <c r="E48" s="993" t="n">
        <v>1</v>
      </c>
      <c r="F48" s="993" t="inlineStr">
        <is>
          <t>I. Материални запаси</t>
        </is>
      </c>
      <c r="G48" s="993" t="inlineStr">
        <is>
          <t>Активи</t>
        </is>
      </c>
      <c r="H48" s="999">
        <f>'1-Баланс'!C65</f>
        <v/>
      </c>
    </row>
    <row r="49" ht="15" customHeight="1" s="500">
      <c r="A49" s="993">
        <f>pdeName</f>
        <v/>
      </c>
      <c r="B49" s="993">
        <f>pdeBulstat</f>
        <v/>
      </c>
      <c r="C49" s="998">
        <f>endDate</f>
        <v/>
      </c>
      <c r="D49" s="993" t="inlineStr">
        <is>
          <t>1-0081</t>
        </is>
      </c>
      <c r="E49" s="993" t="n">
        <v>1</v>
      </c>
      <c r="F49" s="993" t="inlineStr">
        <is>
          <t xml:space="preserve">1. Вземания от свързани предприятия </t>
        </is>
      </c>
      <c r="G49" s="993" t="inlineStr">
        <is>
          <t>Активи</t>
        </is>
      </c>
      <c r="H49" s="999">
        <f>'1-Баланс'!C68</f>
        <v/>
      </c>
    </row>
    <row r="50" ht="15" customHeight="1" s="500">
      <c r="A50" s="993">
        <f>pdeName</f>
        <v/>
      </c>
      <c r="B50" s="993">
        <f>pdeBulstat</f>
        <v/>
      </c>
      <c r="C50" s="998">
        <f>endDate</f>
        <v/>
      </c>
      <c r="D50" s="993" t="inlineStr">
        <is>
          <t>1-0082</t>
        </is>
      </c>
      <c r="E50" s="993" t="n">
        <v>1</v>
      </c>
      <c r="F50" s="993" t="inlineStr">
        <is>
          <t>2. Вземания от клиенти и доставчици</t>
        </is>
      </c>
      <c r="G50" s="993" t="inlineStr">
        <is>
          <t>Активи</t>
        </is>
      </c>
      <c r="H50" s="1000">
        <f>'1-Баланс'!C69</f>
        <v/>
      </c>
    </row>
    <row r="51" ht="15" customHeight="1" s="500">
      <c r="A51" s="993">
        <f>pdeName</f>
        <v/>
      </c>
      <c r="B51" s="993">
        <f>pdeBulstat</f>
        <v/>
      </c>
      <c r="C51" s="998">
        <f>endDate</f>
        <v/>
      </c>
      <c r="D51" s="993" t="inlineStr">
        <is>
          <t>1-0086-1</t>
        </is>
      </c>
      <c r="E51" s="993" t="n">
        <v>1</v>
      </c>
      <c r="F51" s="993" t="inlineStr">
        <is>
          <t xml:space="preserve">3. Предоставени аванси </t>
        </is>
      </c>
      <c r="G51" s="993" t="inlineStr">
        <is>
          <t>Активи</t>
        </is>
      </c>
      <c r="H51" s="999">
        <f>'1-Баланс'!C70</f>
        <v/>
      </c>
    </row>
    <row r="52" ht="15" customHeight="1" s="500">
      <c r="A52" s="993">
        <f>pdeName</f>
        <v/>
      </c>
      <c r="B52" s="993">
        <f>pdeBulstat</f>
        <v/>
      </c>
      <c r="C52" s="998">
        <f>endDate</f>
        <v/>
      </c>
      <c r="D52" s="993" t="inlineStr">
        <is>
          <t>1-0083</t>
        </is>
      </c>
      <c r="E52" s="993" t="n">
        <v>1</v>
      </c>
      <c r="F52" s="993" t="inlineStr">
        <is>
          <t>4. Вземания по предоставени търговски заеми</t>
        </is>
      </c>
      <c r="G52" s="993" t="inlineStr">
        <is>
          <t>Активи</t>
        </is>
      </c>
      <c r="H52" s="999">
        <f>'1-Баланс'!C71</f>
        <v/>
      </c>
    </row>
    <row r="53" ht="15" customHeight="1" s="500">
      <c r="A53" s="993">
        <f>pdeName</f>
        <v/>
      </c>
      <c r="B53" s="993">
        <f>pdeBulstat</f>
        <v/>
      </c>
      <c r="C53" s="998">
        <f>endDate</f>
        <v/>
      </c>
      <c r="D53" s="993" t="inlineStr">
        <is>
          <t>1-0084</t>
        </is>
      </c>
      <c r="E53" s="993" t="n">
        <v>1</v>
      </c>
      <c r="F53" s="993" t="inlineStr">
        <is>
          <t>5. Съдебни и присъдени вземания</t>
        </is>
      </c>
      <c r="G53" s="993" t="inlineStr">
        <is>
          <t>Активи</t>
        </is>
      </c>
      <c r="H53" s="1000">
        <f>'1-Баланс'!C72</f>
        <v/>
      </c>
    </row>
    <row r="54" ht="15" customHeight="1" s="500">
      <c r="A54" s="993">
        <f>pdeName</f>
        <v/>
      </c>
      <c r="B54" s="993">
        <f>pdeBulstat</f>
        <v/>
      </c>
      <c r="C54" s="998">
        <f>endDate</f>
        <v/>
      </c>
      <c r="D54" s="993" t="inlineStr">
        <is>
          <t>1-0085</t>
        </is>
      </c>
      <c r="E54" s="993" t="n">
        <v>1</v>
      </c>
      <c r="F54" s="993" t="inlineStr">
        <is>
          <t>6. Данъци за възстановяване</t>
        </is>
      </c>
      <c r="G54" s="993" t="inlineStr">
        <is>
          <t>Активи</t>
        </is>
      </c>
      <c r="H54" s="999">
        <f>'1-Баланс'!C73</f>
        <v/>
      </c>
    </row>
    <row r="55" ht="15" customHeight="1" s="500">
      <c r="A55" s="993">
        <f>pdeName</f>
        <v/>
      </c>
      <c r="B55" s="993">
        <f>pdeBulstat</f>
        <v/>
      </c>
      <c r="C55" s="998">
        <f>endDate</f>
        <v/>
      </c>
      <c r="D55" s="993" t="inlineStr">
        <is>
          <t>1-0086-2</t>
        </is>
      </c>
      <c r="E55" s="993" t="n">
        <v>1</v>
      </c>
      <c r="F55" s="993" t="inlineStr">
        <is>
          <t xml:space="preserve">7. Вземания от персонала </t>
        </is>
      </c>
      <c r="G55" s="993" t="inlineStr">
        <is>
          <t>Активи</t>
        </is>
      </c>
      <c r="H55" s="999">
        <f>'1-Баланс'!C74</f>
        <v/>
      </c>
    </row>
    <row r="56" ht="15" customHeight="1" s="500">
      <c r="A56" s="993">
        <f>pdeName</f>
        <v/>
      </c>
      <c r="B56" s="993">
        <f>pdeBulstat</f>
        <v/>
      </c>
      <c r="C56" s="998">
        <f>endDate</f>
        <v/>
      </c>
      <c r="D56" s="993" t="inlineStr">
        <is>
          <t>1-0086</t>
        </is>
      </c>
      <c r="E56" s="993" t="n">
        <v>1</v>
      </c>
      <c r="F56" s="993" t="inlineStr">
        <is>
          <t>8. Други</t>
        </is>
      </c>
      <c r="G56" s="993" t="inlineStr">
        <is>
          <t>Активи</t>
        </is>
      </c>
      <c r="H56" s="999">
        <f>'1-Баланс'!C75</f>
        <v/>
      </c>
    </row>
    <row r="57" ht="15" customHeight="1" s="500">
      <c r="A57" s="993">
        <f>pdeName</f>
        <v/>
      </c>
      <c r="B57" s="993">
        <f>pdeBulstat</f>
        <v/>
      </c>
      <c r="C57" s="998">
        <f>endDate</f>
        <v/>
      </c>
      <c r="D57" s="993" t="inlineStr">
        <is>
          <t>1-0080</t>
        </is>
      </c>
      <c r="E57" s="993" t="n">
        <v>1</v>
      </c>
      <c r="F57" s="993" t="inlineStr">
        <is>
          <t>II. Търговски и  други вземания</t>
        </is>
      </c>
      <c r="G57" s="993" t="inlineStr">
        <is>
          <t>Активи</t>
        </is>
      </c>
      <c r="H57" s="999">
        <f>'1-Баланс'!C76</f>
        <v/>
      </c>
    </row>
    <row r="58" ht="15" customHeight="1" s="500">
      <c r="A58" s="993">
        <f>pdeName</f>
        <v/>
      </c>
      <c r="B58" s="993">
        <f>pdeBulstat</f>
        <v/>
      </c>
      <c r="C58" s="998">
        <f>endDate</f>
        <v/>
      </c>
      <c r="D58" s="993" t="inlineStr">
        <is>
          <t>1-0093</t>
        </is>
      </c>
      <c r="E58" s="993" t="n">
        <v>1</v>
      </c>
      <c r="F58" s="993" t="inlineStr">
        <is>
          <t>1. Финансови активи, държани за търгуване в т. ч.</t>
        </is>
      </c>
      <c r="G58" s="993" t="inlineStr">
        <is>
          <t>Активи</t>
        </is>
      </c>
      <c r="H58" s="999">
        <f>'1-Баланс'!C79</f>
        <v/>
      </c>
    </row>
    <row r="59" ht="15" customHeight="1" s="500">
      <c r="A59" s="993">
        <f>pdeName</f>
        <v/>
      </c>
      <c r="B59" s="993">
        <f>pdeBulstat</f>
        <v/>
      </c>
      <c r="C59" s="998">
        <f>endDate</f>
        <v/>
      </c>
      <c r="D59" s="993" t="inlineStr">
        <is>
          <t>1-0093-1</t>
        </is>
      </c>
      <c r="E59" s="993" t="n">
        <v>1</v>
      </c>
      <c r="F59" s="993" t="inlineStr">
        <is>
          <t xml:space="preserve">дългови ценни книжа </t>
        </is>
      </c>
      <c r="G59" s="993" t="inlineStr">
        <is>
          <t>Активи</t>
        </is>
      </c>
      <c r="H59" s="999">
        <f>'1-Баланс'!C80</f>
        <v/>
      </c>
    </row>
    <row r="60" ht="15" customHeight="1" s="500">
      <c r="A60" s="993">
        <f>pdeName</f>
        <v/>
      </c>
      <c r="B60" s="993">
        <f>pdeBulstat</f>
        <v/>
      </c>
      <c r="C60" s="998">
        <f>endDate</f>
        <v/>
      </c>
      <c r="D60" s="993" t="inlineStr">
        <is>
          <t>1-0093-2</t>
        </is>
      </c>
      <c r="E60" s="993" t="n">
        <v>1</v>
      </c>
      <c r="F60" s="993" t="inlineStr">
        <is>
          <t>дeривативи</t>
        </is>
      </c>
      <c r="G60" s="993" t="inlineStr">
        <is>
          <t>Активи</t>
        </is>
      </c>
      <c r="H60" s="999">
        <f>'1-Баланс'!C81</f>
        <v/>
      </c>
    </row>
    <row r="61" ht="15" customHeight="1" s="500">
      <c r="A61" s="993">
        <f>pdeName</f>
        <v/>
      </c>
      <c r="B61" s="993">
        <f>pdeBulstat</f>
        <v/>
      </c>
      <c r="C61" s="998">
        <f>endDate</f>
        <v/>
      </c>
      <c r="D61" s="993" t="inlineStr">
        <is>
          <t>1-0093-3</t>
        </is>
      </c>
      <c r="E61" s="993" t="n">
        <v>1</v>
      </c>
      <c r="F61" s="993" t="inlineStr">
        <is>
          <t xml:space="preserve">други </t>
        </is>
      </c>
      <c r="G61" s="993" t="inlineStr">
        <is>
          <t>Активи</t>
        </is>
      </c>
      <c r="H61" s="999">
        <f>'1-Баланс'!C82</f>
        <v/>
      </c>
    </row>
    <row r="62" ht="15" customHeight="1" s="500">
      <c r="A62" s="993">
        <f>pdeName</f>
        <v/>
      </c>
      <c r="B62" s="993">
        <f>pdeBulstat</f>
        <v/>
      </c>
      <c r="C62" s="998">
        <f>endDate</f>
        <v/>
      </c>
      <c r="D62" s="993" t="inlineStr">
        <is>
          <t>1-0093-4</t>
        </is>
      </c>
      <c r="E62" s="993" t="n">
        <v>1</v>
      </c>
      <c r="F62" s="993" t="inlineStr">
        <is>
          <t xml:space="preserve">2. Финансови активи, обявени за продажба  </t>
        </is>
      </c>
      <c r="G62" s="993" t="inlineStr">
        <is>
          <t>Активи</t>
        </is>
      </c>
      <c r="H62" s="999">
        <f>'1-Баланс'!C83</f>
        <v/>
      </c>
    </row>
    <row r="63" ht="15" customHeight="1" s="500">
      <c r="A63" s="993">
        <f>pdeName</f>
        <v/>
      </c>
      <c r="B63" s="993">
        <f>pdeBulstat</f>
        <v/>
      </c>
      <c r="C63" s="998">
        <f>endDate</f>
        <v/>
      </c>
      <c r="D63" s="993" t="inlineStr">
        <is>
          <t>1-0095</t>
        </is>
      </c>
      <c r="E63" s="993" t="n">
        <v>1</v>
      </c>
      <c r="F63" s="993" t="inlineStr">
        <is>
          <t xml:space="preserve">3. Други </t>
        </is>
      </c>
      <c r="G63" s="993" t="inlineStr">
        <is>
          <t>Активи</t>
        </is>
      </c>
      <c r="H63" s="999">
        <f>'1-Баланс'!C84</f>
        <v/>
      </c>
    </row>
    <row r="64" ht="15" customHeight="1" s="500">
      <c r="A64" s="993">
        <f>pdeName</f>
        <v/>
      </c>
      <c r="B64" s="993">
        <f>pdeBulstat</f>
        <v/>
      </c>
      <c r="C64" s="998">
        <f>endDate</f>
        <v/>
      </c>
      <c r="D64" s="993" t="inlineStr">
        <is>
          <t>1-0090</t>
        </is>
      </c>
      <c r="E64" s="993" t="n">
        <v>1</v>
      </c>
      <c r="F64" s="993" t="inlineStr">
        <is>
          <t xml:space="preserve">III.Финансови активи </t>
        </is>
      </c>
      <c r="G64" s="993" t="inlineStr">
        <is>
          <t>Активи</t>
        </is>
      </c>
      <c r="H64" s="999">
        <f>'1-Баланс'!C85</f>
        <v/>
      </c>
    </row>
    <row r="65" ht="15" customHeight="1" s="500">
      <c r="A65" s="993">
        <f>pdeName</f>
        <v/>
      </c>
      <c r="B65" s="993">
        <f>pdeBulstat</f>
        <v/>
      </c>
      <c r="C65" s="998">
        <f>endDate</f>
        <v/>
      </c>
      <c r="D65" s="993" t="inlineStr">
        <is>
          <t>1-0151</t>
        </is>
      </c>
      <c r="E65" s="993" t="n">
        <v>1</v>
      </c>
      <c r="F65" s="993" t="inlineStr">
        <is>
          <t>1. Парични средства в брой</t>
        </is>
      </c>
      <c r="G65" s="993" t="inlineStr">
        <is>
          <t>Активи</t>
        </is>
      </c>
      <c r="H65" s="999">
        <f>'1-Баланс'!C88</f>
        <v/>
      </c>
    </row>
    <row r="66" ht="15" customHeight="1" s="500">
      <c r="A66" s="993">
        <f>pdeName</f>
        <v/>
      </c>
      <c r="B66" s="993">
        <f>pdeBulstat</f>
        <v/>
      </c>
      <c r="C66" s="998">
        <f>endDate</f>
        <v/>
      </c>
      <c r="D66" s="993" t="inlineStr">
        <is>
          <t>1-0153</t>
        </is>
      </c>
      <c r="E66" s="993" t="n">
        <v>1</v>
      </c>
      <c r="F66" s="993" t="inlineStr">
        <is>
          <t>2. Парични средства в безсрочни депозити</t>
        </is>
      </c>
      <c r="G66" s="993" t="inlineStr">
        <is>
          <t>Активи</t>
        </is>
      </c>
      <c r="H66" s="1000">
        <f>'1-Баланс'!C89</f>
        <v/>
      </c>
    </row>
    <row r="67" ht="15" customHeight="1" s="500">
      <c r="A67" s="993">
        <f>pdeName</f>
        <v/>
      </c>
      <c r="B67" s="993">
        <f>pdeBulstat</f>
        <v/>
      </c>
      <c r="C67" s="998">
        <f>endDate</f>
        <v/>
      </c>
      <c r="D67" s="993" t="inlineStr">
        <is>
          <t>1-0155</t>
        </is>
      </c>
      <c r="E67" s="993" t="n">
        <v>1</v>
      </c>
      <c r="F67" s="993" t="inlineStr">
        <is>
          <t xml:space="preserve">3. Блокирани парични средства </t>
        </is>
      </c>
      <c r="G67" s="993" t="inlineStr">
        <is>
          <t>Активи</t>
        </is>
      </c>
      <c r="H67" s="999">
        <f>'1-Баланс'!C90</f>
        <v/>
      </c>
    </row>
    <row r="68" ht="15" customHeight="1" s="500">
      <c r="A68" s="993">
        <f>pdeName</f>
        <v/>
      </c>
      <c r="B68" s="993">
        <f>pdeBulstat</f>
        <v/>
      </c>
      <c r="C68" s="998">
        <f>endDate</f>
        <v/>
      </c>
      <c r="D68" s="993" t="inlineStr">
        <is>
          <t>1-0157</t>
        </is>
      </c>
      <c r="E68" s="993" t="n">
        <v>1</v>
      </c>
      <c r="F68" s="993" t="inlineStr">
        <is>
          <t>4. Парични еквиваленти</t>
        </is>
      </c>
      <c r="G68" s="993" t="inlineStr">
        <is>
          <t>Активи</t>
        </is>
      </c>
      <c r="H68" s="999">
        <f>'1-Баланс'!C91</f>
        <v/>
      </c>
    </row>
    <row r="69" ht="15" customHeight="1" s="500">
      <c r="A69" s="993">
        <f>pdeName</f>
        <v/>
      </c>
      <c r="B69" s="993">
        <f>pdeBulstat</f>
        <v/>
      </c>
      <c r="C69" s="998">
        <f>endDate</f>
        <v/>
      </c>
      <c r="D69" s="993" t="inlineStr">
        <is>
          <t>1-0150</t>
        </is>
      </c>
      <c r="E69" s="993" t="n">
        <v>1</v>
      </c>
      <c r="F69" s="993" t="inlineStr">
        <is>
          <t>IV. Парични средства и парични еквиваленти</t>
        </is>
      </c>
      <c r="G69" s="993" t="inlineStr">
        <is>
          <t>Активи</t>
        </is>
      </c>
      <c r="H69" s="999">
        <f>'1-Баланс'!C92</f>
        <v/>
      </c>
    </row>
    <row r="70" ht="15" customHeight="1" s="500">
      <c r="A70" s="993">
        <f>pdeName</f>
        <v/>
      </c>
      <c r="B70" s="993">
        <f>pdeBulstat</f>
        <v/>
      </c>
      <c r="C70" s="998">
        <f>endDate</f>
        <v/>
      </c>
      <c r="D70" s="993" t="inlineStr">
        <is>
          <t>1-0160</t>
        </is>
      </c>
      <c r="E70" s="993" t="n">
        <v>1</v>
      </c>
      <c r="F70" s="993" t="inlineStr">
        <is>
          <t xml:space="preserve">V. Разходи за бъдещи периоди </t>
        </is>
      </c>
      <c r="G70" s="993" t="inlineStr">
        <is>
          <t>Активи</t>
        </is>
      </c>
      <c r="H70" s="999">
        <f>'1-Баланс'!C93</f>
        <v/>
      </c>
    </row>
    <row r="71" ht="15" customHeight="1" s="500">
      <c r="A71" s="993">
        <f>pdeName</f>
        <v/>
      </c>
      <c r="B71" s="993">
        <f>pdeBulstat</f>
        <v/>
      </c>
      <c r="C71" s="998">
        <f>endDate</f>
        <v/>
      </c>
      <c r="D71" s="993" t="inlineStr">
        <is>
          <t>1-0200</t>
        </is>
      </c>
      <c r="E71" s="993" t="n">
        <v>1</v>
      </c>
      <c r="F71" s="993" t="inlineStr">
        <is>
          <t xml:space="preserve">Б. ТЕКУЩИ АКТИВИ </t>
        </is>
      </c>
      <c r="G71" s="993" t="inlineStr">
        <is>
          <t>Активи</t>
        </is>
      </c>
      <c r="H71" s="999">
        <f>'1-Баланс'!C94</f>
        <v/>
      </c>
    </row>
    <row r="72" ht="15" customHeight="1" s="500">
      <c r="A72" s="993">
        <f>pdeName</f>
        <v/>
      </c>
      <c r="B72" s="993">
        <f>pdeBulstat</f>
        <v/>
      </c>
      <c r="C72" s="998">
        <f>endDate</f>
        <v/>
      </c>
      <c r="D72" s="993" t="inlineStr">
        <is>
          <t>1-0300</t>
        </is>
      </c>
      <c r="E72" s="993" t="n">
        <v>1</v>
      </c>
      <c r="F72" s="993" t="inlineStr">
        <is>
          <t>ОБЩО АКТИВИ (А + Б):</t>
        </is>
      </c>
      <c r="G72" s="993" t="inlineStr">
        <is>
          <t>Активи</t>
        </is>
      </c>
      <c r="H72" s="999">
        <f>'1-Баланс'!C95</f>
        <v/>
      </c>
    </row>
    <row r="73" ht="15" customHeight="1" s="500">
      <c r="A73" s="993">
        <f>pdeName</f>
        <v/>
      </c>
      <c r="B73" s="993">
        <f>pdeBulstat</f>
        <v/>
      </c>
      <c r="C73" s="998">
        <f>endDate</f>
        <v/>
      </c>
      <c r="D73" s="993" t="inlineStr">
        <is>
          <t>1-0411</t>
        </is>
      </c>
      <c r="E73" s="993" t="n">
        <v>1</v>
      </c>
      <c r="F73" s="993" t="inlineStr">
        <is>
          <t xml:space="preserve">Записан и внесен капитал т.ч.:  </t>
        </is>
      </c>
      <c r="G73" s="993" t="inlineStr">
        <is>
          <t>Пасиви</t>
        </is>
      </c>
      <c r="H73" s="1000">
        <f>'1-Баланс'!G12</f>
        <v/>
      </c>
    </row>
    <row r="74" ht="15" customHeight="1" s="500">
      <c r="A74" s="993">
        <f>pdeName</f>
        <v/>
      </c>
      <c r="B74" s="993">
        <f>pdeBulstat</f>
        <v/>
      </c>
      <c r="C74" s="998">
        <f>endDate</f>
        <v/>
      </c>
      <c r="D74" s="993" t="inlineStr">
        <is>
          <t>1-0411-1</t>
        </is>
      </c>
      <c r="E74" s="993" t="n">
        <v>1</v>
      </c>
      <c r="F74" s="993" t="inlineStr">
        <is>
          <t>обикновени акции</t>
        </is>
      </c>
      <c r="G74" s="993" t="inlineStr">
        <is>
          <t>Пасиви</t>
        </is>
      </c>
      <c r="H74" s="1000">
        <f>'1-Баланс'!G13</f>
        <v/>
      </c>
    </row>
    <row r="75" ht="15" customHeight="1" s="500">
      <c r="A75" s="993">
        <f>pdeName</f>
        <v/>
      </c>
      <c r="B75" s="993">
        <f>pdeBulstat</f>
        <v/>
      </c>
      <c r="C75" s="998">
        <f>endDate</f>
        <v/>
      </c>
      <c r="D75" s="993" t="inlineStr">
        <is>
          <t>1-0411-2</t>
        </is>
      </c>
      <c r="E75" s="993" t="n">
        <v>1</v>
      </c>
      <c r="F75" s="993" t="inlineStr">
        <is>
          <t>привилегировани акции</t>
        </is>
      </c>
      <c r="G75" s="993" t="inlineStr">
        <is>
          <t>Пасиви</t>
        </is>
      </c>
      <c r="H75" s="999">
        <f>'1-Баланс'!G14</f>
        <v/>
      </c>
    </row>
    <row r="76" ht="15" customHeight="1" s="500">
      <c r="A76" s="993">
        <f>pdeName</f>
        <v/>
      </c>
      <c r="B76" s="993">
        <f>pdeBulstat</f>
        <v/>
      </c>
      <c r="C76" s="998">
        <f>endDate</f>
        <v/>
      </c>
      <c r="D76" s="993" t="inlineStr">
        <is>
          <t>1-0417</t>
        </is>
      </c>
      <c r="E76" s="993" t="n">
        <v>1</v>
      </c>
      <c r="F76" s="993" t="inlineStr">
        <is>
          <t>Изкупени собствени обикновени акции</t>
        </is>
      </c>
      <c r="G76" s="993" t="inlineStr">
        <is>
          <t>Пасиви</t>
        </is>
      </c>
      <c r="H76" s="999">
        <f>'1-Баланс'!G15</f>
        <v/>
      </c>
    </row>
    <row r="77" ht="15" customHeight="1" s="500">
      <c r="A77" s="993">
        <f>pdeName</f>
        <v/>
      </c>
      <c r="B77" s="993">
        <f>pdeBulstat</f>
        <v/>
      </c>
      <c r="C77" s="998">
        <f>endDate</f>
        <v/>
      </c>
      <c r="D77" s="993" t="inlineStr">
        <is>
          <t>1-0417-1</t>
        </is>
      </c>
      <c r="E77" s="993" t="n">
        <v>1</v>
      </c>
      <c r="F77" s="993" t="inlineStr">
        <is>
          <t>Изкупени собствени привилегировани акции</t>
        </is>
      </c>
      <c r="G77" s="993" t="inlineStr">
        <is>
          <t>Пасиви</t>
        </is>
      </c>
      <c r="H77" s="999">
        <f>'1-Баланс'!G16</f>
        <v/>
      </c>
    </row>
    <row r="78" ht="15" customHeight="1" s="500">
      <c r="A78" s="993">
        <f>pdeName</f>
        <v/>
      </c>
      <c r="B78" s="993">
        <f>pdeBulstat</f>
        <v/>
      </c>
      <c r="C78" s="998">
        <f>endDate</f>
        <v/>
      </c>
      <c r="D78" s="993" t="inlineStr">
        <is>
          <t>1-0416</t>
        </is>
      </c>
      <c r="E78" s="993" t="n">
        <v>1</v>
      </c>
      <c r="F78" s="993" t="inlineStr">
        <is>
          <t>Невнесен капитал</t>
        </is>
      </c>
      <c r="G78" s="993" t="inlineStr">
        <is>
          <t>Пасиви</t>
        </is>
      </c>
      <c r="H78" s="999">
        <f>'1-Баланс'!G17</f>
        <v/>
      </c>
    </row>
    <row r="79" ht="15" customHeight="1" s="500">
      <c r="A79" s="993">
        <f>pdeName</f>
        <v/>
      </c>
      <c r="B79" s="993">
        <f>pdeBulstat</f>
        <v/>
      </c>
      <c r="C79" s="998">
        <f>endDate</f>
        <v/>
      </c>
      <c r="D79" s="993" t="inlineStr">
        <is>
          <t>1-0410</t>
        </is>
      </c>
      <c r="E79" s="993" t="n">
        <v>1</v>
      </c>
      <c r="F79" s="993" t="inlineStr">
        <is>
          <t xml:space="preserve">I. Основен капитал </t>
        </is>
      </c>
      <c r="G79" s="993" t="inlineStr">
        <is>
          <t>Пасиви</t>
        </is>
      </c>
      <c r="H79" s="999">
        <f>'1-Баланс'!G18</f>
        <v/>
      </c>
    </row>
    <row r="80" ht="15" customHeight="1" s="500">
      <c r="A80" s="993">
        <f>pdeName</f>
        <v/>
      </c>
      <c r="B80" s="993">
        <f>pdeBulstat</f>
        <v/>
      </c>
      <c r="C80" s="998">
        <f>endDate</f>
        <v/>
      </c>
      <c r="D80" s="993" t="inlineStr">
        <is>
          <t>1-0421</t>
        </is>
      </c>
      <c r="E80" s="993" t="n">
        <v>1</v>
      </c>
      <c r="F80" s="993" t="inlineStr">
        <is>
          <t xml:space="preserve">1. Премийни резерви  при емитиране на ценни книжа </t>
        </is>
      </c>
      <c r="G80" s="993" t="inlineStr">
        <is>
          <t>Пасиви</t>
        </is>
      </c>
      <c r="H80" s="999">
        <f>'1-Баланс'!G20</f>
        <v/>
      </c>
    </row>
    <row r="81" ht="15" customHeight="1" s="500">
      <c r="A81" s="993">
        <f>pdeName</f>
        <v/>
      </c>
      <c r="B81" s="993">
        <f>pdeBulstat</f>
        <v/>
      </c>
      <c r="C81" s="998">
        <f>endDate</f>
        <v/>
      </c>
      <c r="D81" s="993" t="inlineStr">
        <is>
          <t>1-0422</t>
        </is>
      </c>
      <c r="E81" s="993" t="n">
        <v>1</v>
      </c>
      <c r="F81" s="993" t="inlineStr">
        <is>
          <t>2. Резерв от последващи оценки на активите и пасивите</t>
        </is>
      </c>
      <c r="G81" s="993" t="inlineStr">
        <is>
          <t>Пасиви</t>
        </is>
      </c>
      <c r="H81" s="999">
        <f>'1-Баланс'!G21</f>
        <v/>
      </c>
    </row>
    <row r="82" ht="15" customHeight="1" s="500">
      <c r="A82" s="993">
        <f>pdeName</f>
        <v/>
      </c>
      <c r="B82" s="993">
        <f>pdeBulstat</f>
        <v/>
      </c>
      <c r="C82" s="998">
        <f>endDate</f>
        <v/>
      </c>
      <c r="D82" s="993" t="inlineStr">
        <is>
          <t>1-0423</t>
        </is>
      </c>
      <c r="E82" s="993" t="n">
        <v>1</v>
      </c>
      <c r="F82" s="993" t="inlineStr">
        <is>
          <t>3. Целеви резерви, в т.ч.:</t>
        </is>
      </c>
      <c r="G82" s="993" t="inlineStr">
        <is>
          <t>Пасиви</t>
        </is>
      </c>
      <c r="H82" s="999">
        <f>'1-Баланс'!G22</f>
        <v/>
      </c>
    </row>
    <row r="83" ht="15" customHeight="1" s="500">
      <c r="A83" s="993">
        <f>pdeName</f>
        <v/>
      </c>
      <c r="B83" s="993">
        <f>pdeBulstat</f>
        <v/>
      </c>
      <c r="C83" s="998">
        <f>endDate</f>
        <v/>
      </c>
      <c r="D83" s="993" t="inlineStr">
        <is>
          <t>1-0424</t>
        </is>
      </c>
      <c r="E83" s="993" t="n">
        <v>1</v>
      </c>
      <c r="F83" s="993" t="inlineStr">
        <is>
          <t>общи резерви</t>
        </is>
      </c>
      <c r="G83" s="993" t="inlineStr">
        <is>
          <t>Пасиви</t>
        </is>
      </c>
      <c r="H83" s="1000">
        <f>'1-Баланс'!G23</f>
        <v/>
      </c>
    </row>
    <row r="84" ht="15" customHeight="1" s="500">
      <c r="A84" s="993">
        <f>pdeName</f>
        <v/>
      </c>
      <c r="B84" s="993">
        <f>pdeBulstat</f>
        <v/>
      </c>
      <c r="C84" s="998">
        <f>endDate</f>
        <v/>
      </c>
      <c r="D84" s="993" t="inlineStr">
        <is>
          <t>1-0425</t>
        </is>
      </c>
      <c r="E84" s="993" t="n">
        <v>1</v>
      </c>
      <c r="F84" s="993" t="inlineStr">
        <is>
          <t>специализирани резерви</t>
        </is>
      </c>
      <c r="G84" s="993" t="inlineStr">
        <is>
          <t>Пасиви</t>
        </is>
      </c>
      <c r="H84" s="999">
        <f>'1-Баланс'!G24</f>
        <v/>
      </c>
    </row>
    <row r="85" ht="15" customHeight="1" s="500">
      <c r="A85" s="993">
        <f>pdeName</f>
        <v/>
      </c>
      <c r="B85" s="993">
        <f>pdeBulstat</f>
        <v/>
      </c>
      <c r="C85" s="998">
        <f>endDate</f>
        <v/>
      </c>
      <c r="D85" s="993" t="inlineStr">
        <is>
          <t>1-0426</t>
        </is>
      </c>
      <c r="E85" s="993" t="n">
        <v>1</v>
      </c>
      <c r="F85" s="993" t="inlineStr">
        <is>
          <t>други резерви</t>
        </is>
      </c>
      <c r="G85" s="993" t="inlineStr">
        <is>
          <t>Пасиви</t>
        </is>
      </c>
      <c r="H85" s="999">
        <f>'1-Баланс'!G25</f>
        <v/>
      </c>
    </row>
    <row r="86" ht="15" customHeight="1" s="500">
      <c r="A86" s="993">
        <f>pdeName</f>
        <v/>
      </c>
      <c r="B86" s="993">
        <f>pdeBulstat</f>
        <v/>
      </c>
      <c r="C86" s="998">
        <f>endDate</f>
        <v/>
      </c>
      <c r="D86" s="993" t="inlineStr">
        <is>
          <t>1-0420</t>
        </is>
      </c>
      <c r="E86" s="993" t="n">
        <v>1</v>
      </c>
      <c r="F86" s="993" t="inlineStr">
        <is>
          <t>II. Резерви</t>
        </is>
      </c>
      <c r="G86" s="993" t="inlineStr">
        <is>
          <t>Пасиви</t>
        </is>
      </c>
      <c r="H86" s="999">
        <f>'1-Баланс'!G26</f>
        <v/>
      </c>
    </row>
    <row r="87" ht="15" customHeight="1" s="500">
      <c r="A87" s="993">
        <f>pdeName</f>
        <v/>
      </c>
      <c r="B87" s="993">
        <f>pdeBulstat</f>
        <v/>
      </c>
      <c r="C87" s="998">
        <f>endDate</f>
        <v/>
      </c>
      <c r="D87" s="993" t="inlineStr">
        <is>
          <t>1-0451</t>
        </is>
      </c>
      <c r="E87" s="993" t="n">
        <v>1</v>
      </c>
      <c r="F87" s="993" t="inlineStr">
        <is>
          <t>1. Натрупана печалба  (загуба) в т.ч.:</t>
        </is>
      </c>
      <c r="G87" s="993" t="inlineStr">
        <is>
          <t>Пасиви</t>
        </is>
      </c>
      <c r="H87" s="999">
        <f>'1-Баланс'!G28</f>
        <v/>
      </c>
    </row>
    <row r="88" ht="15" customHeight="1" s="500">
      <c r="A88" s="993">
        <f>pdeName</f>
        <v/>
      </c>
      <c r="B88" s="993">
        <f>pdeBulstat</f>
        <v/>
      </c>
      <c r="C88" s="998">
        <f>endDate</f>
        <v/>
      </c>
      <c r="D88" s="993" t="inlineStr">
        <is>
          <t>1-0452</t>
        </is>
      </c>
      <c r="E88" s="993" t="n">
        <v>1</v>
      </c>
      <c r="F88" s="993" t="inlineStr">
        <is>
          <t>неразпределена печалба</t>
        </is>
      </c>
      <c r="G88" s="993" t="inlineStr">
        <is>
          <t>Пасиви</t>
        </is>
      </c>
      <c r="H88" s="999">
        <f>'1-Баланс'!G29</f>
        <v/>
      </c>
    </row>
    <row r="89" ht="15" customHeight="1" s="500">
      <c r="A89" s="993">
        <f>pdeName</f>
        <v/>
      </c>
      <c r="B89" s="993">
        <f>pdeBulstat</f>
        <v/>
      </c>
      <c r="C89" s="998">
        <f>endDate</f>
        <v/>
      </c>
      <c r="D89" s="993" t="inlineStr">
        <is>
          <t>1-0453</t>
        </is>
      </c>
      <c r="E89" s="993" t="n">
        <v>1</v>
      </c>
      <c r="F89" s="993" t="inlineStr">
        <is>
          <t>непокрита загуба</t>
        </is>
      </c>
      <c r="G89" s="993" t="inlineStr">
        <is>
          <t>Пасиви</t>
        </is>
      </c>
      <c r="H89" s="1000">
        <f>'1-Баланс'!G30</f>
        <v/>
      </c>
    </row>
    <row r="90" ht="15" customHeight="1" s="500">
      <c r="A90" s="993">
        <f>pdeName</f>
        <v/>
      </c>
      <c r="B90" s="993">
        <f>pdeBulstat</f>
        <v/>
      </c>
      <c r="C90" s="998">
        <f>endDate</f>
        <v/>
      </c>
      <c r="D90" s="993" t="inlineStr">
        <is>
          <t>1-0451-1</t>
        </is>
      </c>
      <c r="E90" s="993" t="n">
        <v>1</v>
      </c>
      <c r="F90" s="993" t="inlineStr">
        <is>
          <t xml:space="preserve">еднократен ефект от промени в счетоводната политика </t>
        </is>
      </c>
      <c r="G90" s="993" t="inlineStr">
        <is>
          <t>Пасиви</t>
        </is>
      </c>
      <c r="H90" s="999">
        <f>'1-Баланс'!G31</f>
        <v/>
      </c>
    </row>
    <row r="91" ht="15" customHeight="1" s="500">
      <c r="A91" s="993">
        <f>pdeName</f>
        <v/>
      </c>
      <c r="B91" s="993">
        <f>pdeBulstat</f>
        <v/>
      </c>
      <c r="C91" s="998">
        <f>endDate</f>
        <v/>
      </c>
      <c r="D91" s="993" t="inlineStr">
        <is>
          <t>1-0454</t>
        </is>
      </c>
      <c r="E91" s="993" t="n">
        <v>1</v>
      </c>
      <c r="F91" s="993" t="inlineStr">
        <is>
          <t>2. Текуща печалба</t>
        </is>
      </c>
      <c r="G91" s="993" t="inlineStr">
        <is>
          <t>Пасиви</t>
        </is>
      </c>
      <c r="H91" s="1000">
        <f>'1-Баланс'!G32</f>
        <v/>
      </c>
    </row>
    <row r="92" ht="15" customHeight="1" s="500">
      <c r="A92" s="993">
        <f>pdeName</f>
        <v/>
      </c>
      <c r="B92" s="993">
        <f>pdeBulstat</f>
        <v/>
      </c>
      <c r="C92" s="998">
        <f>endDate</f>
        <v/>
      </c>
      <c r="D92" s="993" t="inlineStr">
        <is>
          <t>1-0455</t>
        </is>
      </c>
      <c r="E92" s="993" t="n">
        <v>1</v>
      </c>
      <c r="F92" s="993" t="inlineStr">
        <is>
          <t>3. Текуща загуба</t>
        </is>
      </c>
      <c r="G92" s="993" t="inlineStr">
        <is>
          <t>Пасиви</t>
        </is>
      </c>
      <c r="H92" s="999">
        <f>'1-Баланс'!G33</f>
        <v/>
      </c>
    </row>
    <row r="93" ht="15" customHeight="1" s="500">
      <c r="A93" s="993">
        <f>pdeName</f>
        <v/>
      </c>
      <c r="B93" s="993">
        <f>pdeBulstat</f>
        <v/>
      </c>
      <c r="C93" s="998">
        <f>endDate</f>
        <v/>
      </c>
      <c r="D93" s="993" t="inlineStr">
        <is>
          <t>1-0450</t>
        </is>
      </c>
      <c r="E93" s="993" t="n">
        <v>1</v>
      </c>
      <c r="F93" s="993" t="inlineStr">
        <is>
          <t>III. Финансов резултат</t>
        </is>
      </c>
      <c r="G93" s="993" t="inlineStr">
        <is>
          <t>Пасиви</t>
        </is>
      </c>
      <c r="H93" s="999">
        <f>'1-Баланс'!G34</f>
        <v/>
      </c>
    </row>
    <row r="94" ht="15" customHeight="1" s="500">
      <c r="A94" s="993">
        <f>pdeName</f>
        <v/>
      </c>
      <c r="B94" s="993">
        <f>pdeBulstat</f>
        <v/>
      </c>
      <c r="C94" s="998">
        <f>endDate</f>
        <v/>
      </c>
      <c r="D94" s="993" t="inlineStr">
        <is>
          <t>1-0400</t>
        </is>
      </c>
      <c r="E94" s="993" t="n">
        <v>1</v>
      </c>
      <c r="F94" s="993" t="inlineStr">
        <is>
          <t>А. СОБСТВЕН КАПИТАЛ</t>
        </is>
      </c>
      <c r="G94" s="993" t="inlineStr">
        <is>
          <t>Пасиви</t>
        </is>
      </c>
      <c r="H94" s="999">
        <f>'1-Баланс'!G37</f>
        <v/>
      </c>
    </row>
    <row r="95" ht="15" customHeight="1" s="500">
      <c r="A95" s="993">
        <f>pdeName</f>
        <v/>
      </c>
      <c r="B95" s="993">
        <f>pdeBulstat</f>
        <v/>
      </c>
      <c r="C95" s="998">
        <f>endDate</f>
        <v/>
      </c>
      <c r="D95" s="993" t="inlineStr">
        <is>
          <t>1-0400-1</t>
        </is>
      </c>
      <c r="E95" s="993" t="n">
        <v>1</v>
      </c>
      <c r="F95" s="993" t="inlineStr">
        <is>
          <t>Б. МАЛЦИНСТВЕНО УЧАСТИЕ</t>
        </is>
      </c>
      <c r="G95" s="993" t="inlineStr">
        <is>
          <t>Пасиви</t>
        </is>
      </c>
      <c r="H95" s="999">
        <f>'1-Баланс'!G40</f>
        <v/>
      </c>
    </row>
    <row r="96" ht="15" customHeight="1" s="500">
      <c r="A96" s="993">
        <f>pdeName</f>
        <v/>
      </c>
      <c r="B96" s="993">
        <f>pdeBulstat</f>
        <v/>
      </c>
      <c r="C96" s="998">
        <f>endDate</f>
        <v/>
      </c>
      <c r="D96" s="993" t="inlineStr">
        <is>
          <t>1-0511</t>
        </is>
      </c>
      <c r="E96" s="993" t="n">
        <v>1</v>
      </c>
      <c r="F96" s="993" t="inlineStr">
        <is>
          <t>1. Задължения към свързани предприятия</t>
        </is>
      </c>
      <c r="G96" s="993" t="inlineStr">
        <is>
          <t>Пасиви</t>
        </is>
      </c>
      <c r="H96" s="999">
        <f>'1-Баланс'!G44</f>
        <v/>
      </c>
    </row>
    <row r="97" ht="15" customHeight="1" s="500">
      <c r="A97" s="993">
        <f>pdeName</f>
        <v/>
      </c>
      <c r="B97" s="993">
        <f>pdeBulstat</f>
        <v/>
      </c>
      <c r="C97" s="998">
        <f>endDate</f>
        <v/>
      </c>
      <c r="D97" s="993" t="inlineStr">
        <is>
          <t>1-0512</t>
        </is>
      </c>
      <c r="E97" s="993" t="n">
        <v>1</v>
      </c>
      <c r="F97" s="993" t="inlineStr">
        <is>
          <t>2.Задължения по получени заеми от банки и небанкови финансови институции</t>
        </is>
      </c>
      <c r="G97" s="993" t="inlineStr">
        <is>
          <t>Пасиви</t>
        </is>
      </c>
      <c r="H97" s="999">
        <f>'1-Баланс'!G45</f>
        <v/>
      </c>
    </row>
    <row r="98" ht="15" customHeight="1" s="500">
      <c r="A98" s="993">
        <f>pdeName</f>
        <v/>
      </c>
      <c r="B98" s="993">
        <f>pdeBulstat</f>
        <v/>
      </c>
      <c r="C98" s="998">
        <f>endDate</f>
        <v/>
      </c>
      <c r="D98" s="993" t="inlineStr">
        <is>
          <t>1-0512-1</t>
        </is>
      </c>
      <c r="E98" s="993" t="n">
        <v>1</v>
      </c>
      <c r="F98" s="993" t="inlineStr">
        <is>
          <t>3. Задължения по ЗУНК</t>
        </is>
      </c>
      <c r="G98" s="993" t="inlineStr">
        <is>
          <t>Пасиви</t>
        </is>
      </c>
      <c r="H98" s="999">
        <f>'1-Баланс'!G46</f>
        <v/>
      </c>
    </row>
    <row r="99" ht="15" customHeight="1" s="500">
      <c r="A99" s="993">
        <f>pdeName</f>
        <v/>
      </c>
      <c r="B99" s="993">
        <f>pdeBulstat</f>
        <v/>
      </c>
      <c r="C99" s="998">
        <f>endDate</f>
        <v/>
      </c>
      <c r="D99" s="993" t="inlineStr">
        <is>
          <t>1-0514</t>
        </is>
      </c>
      <c r="E99" s="993" t="n">
        <v>1</v>
      </c>
      <c r="F99" s="993" t="inlineStr">
        <is>
          <t>4. Задължения по получени търговски заеми</t>
        </is>
      </c>
      <c r="G99" s="993" t="inlineStr">
        <is>
          <t>Пасиви</t>
        </is>
      </c>
      <c r="H99" s="999">
        <f>'1-Баланс'!G47</f>
        <v/>
      </c>
    </row>
    <row r="100" ht="15" customHeight="1" s="500">
      <c r="A100" s="993">
        <f>pdeName</f>
        <v/>
      </c>
      <c r="B100" s="993">
        <f>pdeBulstat</f>
        <v/>
      </c>
      <c r="C100" s="998">
        <f>endDate</f>
        <v/>
      </c>
      <c r="D100" s="993" t="inlineStr">
        <is>
          <t>1-0515</t>
        </is>
      </c>
      <c r="E100" s="993" t="n">
        <v>1</v>
      </c>
      <c r="F100" s="993" t="inlineStr">
        <is>
          <t>5. Задължения по облигационни заеми</t>
        </is>
      </c>
      <c r="G100" s="993" t="inlineStr">
        <is>
          <t>Пасиви</t>
        </is>
      </c>
      <c r="H100" s="999">
        <f>'1-Баланс'!G48</f>
        <v/>
      </c>
    </row>
    <row r="101" ht="15" customHeight="1" s="500">
      <c r="A101" s="993">
        <f>pdeName</f>
        <v/>
      </c>
      <c r="B101" s="993">
        <f>pdeBulstat</f>
        <v/>
      </c>
      <c r="C101" s="998">
        <f>endDate</f>
        <v/>
      </c>
      <c r="D101" s="993" t="inlineStr">
        <is>
          <t>1-0517</t>
        </is>
      </c>
      <c r="E101" s="993" t="n">
        <v>1</v>
      </c>
      <c r="F101" s="993" t="inlineStr">
        <is>
          <t xml:space="preserve">6. Други </t>
        </is>
      </c>
      <c r="G101" s="993" t="inlineStr">
        <is>
          <t>Пасиви</t>
        </is>
      </c>
      <c r="H101" s="999">
        <f>'1-Баланс'!G49</f>
        <v/>
      </c>
    </row>
    <row r="102" ht="15" customHeight="1" s="500">
      <c r="A102" s="993">
        <f>pdeName</f>
        <v/>
      </c>
      <c r="B102" s="993">
        <f>pdeBulstat</f>
        <v/>
      </c>
      <c r="C102" s="998">
        <f>endDate</f>
        <v/>
      </c>
      <c r="D102" s="993" t="inlineStr">
        <is>
          <t>1-0510</t>
        </is>
      </c>
      <c r="E102" s="993" t="n">
        <v>1</v>
      </c>
      <c r="F102" s="993" t="inlineStr">
        <is>
          <t>I. Търговски и други задължения</t>
        </is>
      </c>
      <c r="G102" s="993" t="inlineStr">
        <is>
          <t>Пасиви</t>
        </is>
      </c>
      <c r="H102" s="999">
        <f>'1-Баланс'!G50</f>
        <v/>
      </c>
    </row>
    <row r="103" ht="15" customHeight="1" s="500">
      <c r="A103" s="993">
        <f>pdeName</f>
        <v/>
      </c>
      <c r="B103" s="993">
        <f>pdeBulstat</f>
        <v/>
      </c>
      <c r="C103" s="998">
        <f>endDate</f>
        <v/>
      </c>
      <c r="D103" s="993" t="inlineStr">
        <is>
          <t>1-0510-1</t>
        </is>
      </c>
      <c r="E103" s="993" t="n">
        <v>1</v>
      </c>
      <c r="F103" s="993" t="inlineStr">
        <is>
          <t xml:space="preserve">II. Други нетекущи пасиви </t>
        </is>
      </c>
      <c r="G103" s="993" t="inlineStr">
        <is>
          <t>Пасиви</t>
        </is>
      </c>
      <c r="H103" s="999">
        <f>'1-Баланс'!G52</f>
        <v/>
      </c>
    </row>
    <row r="104" ht="15" customHeight="1" s="500">
      <c r="A104" s="993">
        <f>pdeName</f>
        <v/>
      </c>
      <c r="B104" s="993">
        <f>pdeBulstat</f>
        <v/>
      </c>
      <c r="C104" s="998">
        <f>endDate</f>
        <v/>
      </c>
      <c r="D104" s="993" t="inlineStr">
        <is>
          <t>1-0520</t>
        </is>
      </c>
      <c r="E104" s="993" t="n">
        <v>1</v>
      </c>
      <c r="F104" s="993" t="inlineStr">
        <is>
          <t xml:space="preserve">III. Приходи за бъдещи периоди </t>
        </is>
      </c>
      <c r="G104" s="993" t="inlineStr">
        <is>
          <t>Пасиви</t>
        </is>
      </c>
      <c r="H104" s="999">
        <f>'1-Баланс'!G53</f>
        <v/>
      </c>
    </row>
    <row r="105" ht="15" customHeight="1" s="500">
      <c r="A105" s="993">
        <f>pdeName</f>
        <v/>
      </c>
      <c r="B105" s="993">
        <f>pdeBulstat</f>
        <v/>
      </c>
      <c r="C105" s="998">
        <f>endDate</f>
        <v/>
      </c>
      <c r="D105" s="993" t="inlineStr">
        <is>
          <t>1-0516</t>
        </is>
      </c>
      <c r="E105" s="993" t="n">
        <v>1</v>
      </c>
      <c r="F105" s="993" t="inlineStr">
        <is>
          <t xml:space="preserve">IV. Пасиви по отсрочени данъци </t>
        </is>
      </c>
      <c r="G105" s="993" t="inlineStr">
        <is>
          <t>Пасиви</t>
        </is>
      </c>
      <c r="H105" s="999">
        <f>'1-Баланс'!G54</f>
        <v/>
      </c>
    </row>
    <row r="106" ht="15" customHeight="1" s="500">
      <c r="A106" s="993">
        <f>pdeName</f>
        <v/>
      </c>
      <c r="B106" s="993">
        <f>pdeBulstat</f>
        <v/>
      </c>
      <c r="C106" s="998">
        <f>endDate</f>
        <v/>
      </c>
      <c r="D106" s="993" t="inlineStr">
        <is>
          <t>1-0520-1</t>
        </is>
      </c>
      <c r="E106" s="993" t="n">
        <v>1</v>
      </c>
      <c r="F106" s="993" t="inlineStr">
        <is>
          <t xml:space="preserve">V.Финансирания </t>
        </is>
      </c>
      <c r="G106" s="993" t="inlineStr">
        <is>
          <t>Пасиви</t>
        </is>
      </c>
      <c r="H106" s="999">
        <f>'1-Баланс'!G55</f>
        <v/>
      </c>
    </row>
    <row r="107" ht="15" customHeight="1" s="500">
      <c r="A107" s="993">
        <f>pdeName</f>
        <v/>
      </c>
      <c r="B107" s="993">
        <f>pdeBulstat</f>
        <v/>
      </c>
      <c r="C107" s="998">
        <f>endDate</f>
        <v/>
      </c>
      <c r="D107" s="993" t="inlineStr">
        <is>
          <t>1-0500</t>
        </is>
      </c>
      <c r="E107" s="993" t="n">
        <v>1</v>
      </c>
      <c r="F107" s="993" t="inlineStr">
        <is>
          <t xml:space="preserve">В. НЕТЕКУЩИ ПАСИВИ </t>
        </is>
      </c>
      <c r="G107" s="993" t="inlineStr">
        <is>
          <t>Пасиви</t>
        </is>
      </c>
      <c r="H107" s="999">
        <f>'1-Баланс'!G56</f>
        <v/>
      </c>
    </row>
    <row r="108" ht="15" customHeight="1" s="500">
      <c r="A108" s="993">
        <f>pdeName</f>
        <v/>
      </c>
      <c r="B108" s="993">
        <f>pdeBulstat</f>
        <v/>
      </c>
      <c r="C108" s="998">
        <f>endDate</f>
        <v/>
      </c>
      <c r="D108" s="993" t="inlineStr">
        <is>
          <t>1-0612</t>
        </is>
      </c>
      <c r="E108" s="993" t="n">
        <v>1</v>
      </c>
      <c r="F108" s="993" t="inlineStr">
        <is>
          <t>1. Задължения по получени заеми към банки и  небанкови финансови институции</t>
        </is>
      </c>
      <c r="G108" s="993" t="inlineStr">
        <is>
          <t>Пасиви</t>
        </is>
      </c>
      <c r="H108" s="999">
        <f>'1-Баланс'!G59</f>
        <v/>
      </c>
    </row>
    <row r="109" ht="15" customHeight="1" s="500">
      <c r="A109" s="993">
        <f>pdeName</f>
        <v/>
      </c>
      <c r="B109" s="993">
        <f>pdeBulstat</f>
        <v/>
      </c>
      <c r="C109" s="998">
        <f>endDate</f>
        <v/>
      </c>
      <c r="D109" s="993" t="inlineStr">
        <is>
          <t>1-0510-2</t>
        </is>
      </c>
      <c r="E109" s="993" t="n">
        <v>1</v>
      </c>
      <c r="F109" s="993" t="inlineStr">
        <is>
          <t xml:space="preserve">2. Текуща част от нетекущите задължения </t>
        </is>
      </c>
      <c r="G109" s="993" t="inlineStr">
        <is>
          <t>Пасиви</t>
        </is>
      </c>
      <c r="H109" s="999">
        <f>'1-Баланс'!G60</f>
        <v/>
      </c>
    </row>
    <row r="110" ht="15" customHeight="1" s="500">
      <c r="A110" s="993">
        <f>pdeName</f>
        <v/>
      </c>
      <c r="B110" s="993">
        <f>pdeBulstat</f>
        <v/>
      </c>
      <c r="C110" s="998">
        <f>endDate</f>
        <v/>
      </c>
      <c r="D110" s="993" t="inlineStr">
        <is>
          <t>1-0630</t>
        </is>
      </c>
      <c r="E110" s="993" t="n">
        <v>1</v>
      </c>
      <c r="F110" s="993" t="inlineStr">
        <is>
          <t xml:space="preserve">3. Текущи задължения, в т.ч.:  </t>
        </is>
      </c>
      <c r="G110" s="993" t="inlineStr">
        <is>
          <t>Пасиви</t>
        </is>
      </c>
      <c r="H110" s="999">
        <f>'1-Баланс'!G61</f>
        <v/>
      </c>
    </row>
    <row r="111" ht="15" customHeight="1" s="500">
      <c r="A111" s="993">
        <f>pdeName</f>
        <v/>
      </c>
      <c r="B111" s="993">
        <f>pdeBulstat</f>
        <v/>
      </c>
      <c r="C111" s="998">
        <f>endDate</f>
        <v/>
      </c>
      <c r="D111" s="993" t="inlineStr">
        <is>
          <t>1-0611</t>
        </is>
      </c>
      <c r="E111" s="993" t="n">
        <v>1</v>
      </c>
      <c r="F111" s="993" t="inlineStr">
        <is>
          <t>задължения към свързани предприятия</t>
        </is>
      </c>
      <c r="G111" s="993" t="inlineStr">
        <is>
          <t>Пасиви</t>
        </is>
      </c>
      <c r="H111" s="999">
        <f>'1-Баланс'!G62</f>
        <v/>
      </c>
    </row>
    <row r="112" ht="15" customHeight="1" s="500">
      <c r="A112" s="993">
        <f>pdeName</f>
        <v/>
      </c>
      <c r="B112" s="993">
        <f>pdeBulstat</f>
        <v/>
      </c>
      <c r="C112" s="998">
        <f>endDate</f>
        <v/>
      </c>
      <c r="D112" s="993" t="inlineStr">
        <is>
          <t>1-0614</t>
        </is>
      </c>
      <c r="E112" s="993" t="n">
        <v>1</v>
      </c>
      <c r="F112" s="993" t="inlineStr">
        <is>
          <t xml:space="preserve">задължения по получени търговски заеми </t>
        </is>
      </c>
      <c r="G112" s="993" t="inlineStr">
        <is>
          <t>Пасиви</t>
        </is>
      </c>
      <c r="H112" s="999">
        <f>'1-Баланс'!G63</f>
        <v/>
      </c>
    </row>
    <row r="113" ht="15" customHeight="1" s="500">
      <c r="A113" s="993">
        <f>pdeName</f>
        <v/>
      </c>
      <c r="B113" s="993">
        <f>pdeBulstat</f>
        <v/>
      </c>
      <c r="C113" s="998">
        <f>endDate</f>
        <v/>
      </c>
      <c r="D113" s="993" t="inlineStr">
        <is>
          <t>1-0613</t>
        </is>
      </c>
      <c r="E113" s="993" t="n">
        <v>1</v>
      </c>
      <c r="F113" s="993" t="inlineStr">
        <is>
          <t xml:space="preserve">задължения към доставчици и клиенти </t>
        </is>
      </c>
      <c r="G113" s="993" t="inlineStr">
        <is>
          <t>Пасиви</t>
        </is>
      </c>
      <c r="H113" s="999">
        <f>'1-Баланс'!G64</f>
        <v/>
      </c>
    </row>
    <row r="114" ht="15" customHeight="1" s="500">
      <c r="A114" s="993">
        <f>pdeName</f>
        <v/>
      </c>
      <c r="B114" s="993">
        <f>pdeBulstat</f>
        <v/>
      </c>
      <c r="C114" s="998">
        <f>endDate</f>
        <v/>
      </c>
      <c r="D114" s="993" t="inlineStr">
        <is>
          <t>1-0613-1</t>
        </is>
      </c>
      <c r="E114" s="993" t="n">
        <v>1</v>
      </c>
      <c r="F114" s="993" t="inlineStr">
        <is>
          <t>получени аванси</t>
        </is>
      </c>
      <c r="G114" s="993" t="inlineStr">
        <is>
          <t>Пасиви</t>
        </is>
      </c>
      <c r="H114" s="999">
        <f>'1-Баланс'!G65</f>
        <v/>
      </c>
    </row>
    <row r="115" ht="15" customHeight="1" s="500">
      <c r="A115" s="993">
        <f>pdeName</f>
        <v/>
      </c>
      <c r="B115" s="993">
        <f>pdeBulstat</f>
        <v/>
      </c>
      <c r="C115" s="998">
        <f>endDate</f>
        <v/>
      </c>
      <c r="D115" s="993" t="inlineStr">
        <is>
          <t>1-0615</t>
        </is>
      </c>
      <c r="E115" s="993" t="n">
        <v>1</v>
      </c>
      <c r="F115" s="993" t="inlineStr">
        <is>
          <t>задължения към персонала</t>
        </is>
      </c>
      <c r="G115" s="993" t="inlineStr">
        <is>
          <t>Пасиви</t>
        </is>
      </c>
      <c r="H115" s="1000">
        <f>'1-Баланс'!G66</f>
        <v/>
      </c>
    </row>
    <row r="116" ht="15" customHeight="1" s="500">
      <c r="A116" s="993">
        <f>pdeName</f>
        <v/>
      </c>
      <c r="B116" s="993">
        <f>pdeBulstat</f>
        <v/>
      </c>
      <c r="C116" s="998">
        <f>endDate</f>
        <v/>
      </c>
      <c r="D116" s="993" t="inlineStr">
        <is>
          <t>1-0616</t>
        </is>
      </c>
      <c r="E116" s="993" t="n">
        <v>1</v>
      </c>
      <c r="F116" s="993" t="inlineStr">
        <is>
          <t>задължения към осигурителни предприятия</t>
        </is>
      </c>
      <c r="G116" s="993" t="inlineStr">
        <is>
          <t>Пасиви</t>
        </is>
      </c>
      <c r="H116" s="999">
        <f>'1-Баланс'!G67</f>
        <v/>
      </c>
    </row>
    <row r="117" ht="15" customHeight="1" s="500">
      <c r="A117" s="993">
        <f>pdeName</f>
        <v/>
      </c>
      <c r="B117" s="993">
        <f>pdeBulstat</f>
        <v/>
      </c>
      <c r="C117" s="998">
        <f>endDate</f>
        <v/>
      </c>
      <c r="D117" s="993" t="inlineStr">
        <is>
          <t>1-0617</t>
        </is>
      </c>
      <c r="E117" s="993" t="n">
        <v>1</v>
      </c>
      <c r="F117" s="993" t="inlineStr">
        <is>
          <t>данъчни задължения</t>
        </is>
      </c>
      <c r="G117" s="993" t="inlineStr">
        <is>
          <t>Пасиви</t>
        </is>
      </c>
      <c r="H117" s="1000">
        <f>'1-Баланс'!G68</f>
        <v/>
      </c>
    </row>
    <row r="118" ht="15" customHeight="1" s="500">
      <c r="A118" s="993">
        <f>pdeName</f>
        <v/>
      </c>
      <c r="B118" s="993">
        <f>pdeBulstat</f>
        <v/>
      </c>
      <c r="C118" s="998">
        <f>endDate</f>
        <v/>
      </c>
      <c r="D118" s="993" t="inlineStr">
        <is>
          <t>1-0618</t>
        </is>
      </c>
      <c r="E118" s="993" t="n">
        <v>1</v>
      </c>
      <c r="F118" s="993" t="inlineStr">
        <is>
          <t xml:space="preserve">4. Други </t>
        </is>
      </c>
      <c r="G118" s="993" t="inlineStr">
        <is>
          <t>Пасиви</t>
        </is>
      </c>
      <c r="H118" s="999">
        <f>'1-Баланс'!G69</f>
        <v/>
      </c>
    </row>
    <row r="119" ht="15" customHeight="1" s="500">
      <c r="A119" s="993">
        <f>pdeName</f>
        <v/>
      </c>
      <c r="B119" s="993">
        <f>pdeBulstat</f>
        <v/>
      </c>
      <c r="C119" s="998">
        <f>endDate</f>
        <v/>
      </c>
      <c r="D119" s="993" t="inlineStr">
        <is>
          <t>1-0619</t>
        </is>
      </c>
      <c r="E119" s="993" t="n">
        <v>1</v>
      </c>
      <c r="F119" s="993" t="inlineStr">
        <is>
          <t xml:space="preserve">5. Провизии </t>
        </is>
      </c>
      <c r="G119" s="993" t="inlineStr">
        <is>
          <t>Пасиви</t>
        </is>
      </c>
      <c r="H119" s="999">
        <f>'1-Баланс'!G70</f>
        <v/>
      </c>
    </row>
    <row r="120" ht="15" customHeight="1" s="500">
      <c r="A120" s="993">
        <f>pdeName</f>
        <v/>
      </c>
      <c r="B120" s="993">
        <f>pdeBulstat</f>
        <v/>
      </c>
      <c r="C120" s="998">
        <f>endDate</f>
        <v/>
      </c>
      <c r="D120" s="993" t="inlineStr">
        <is>
          <t>1-0610</t>
        </is>
      </c>
      <c r="E120" s="993" t="n">
        <v>1</v>
      </c>
      <c r="F120" s="993" t="inlineStr">
        <is>
          <t>I. Търговски и други задължения</t>
        </is>
      </c>
      <c r="G120" s="993" t="inlineStr">
        <is>
          <t>Пасиви</t>
        </is>
      </c>
      <c r="H120" s="999">
        <f>'1-Баланс'!G71</f>
        <v/>
      </c>
    </row>
    <row r="121" ht="15" customHeight="1" s="500">
      <c r="A121" s="993">
        <f>pdeName</f>
        <v/>
      </c>
      <c r="B121" s="993">
        <f>pdeBulstat</f>
        <v/>
      </c>
      <c r="C121" s="998">
        <f>endDate</f>
        <v/>
      </c>
      <c r="D121" s="993" t="inlineStr">
        <is>
          <t>1-0610-1</t>
        </is>
      </c>
      <c r="E121" s="993" t="n">
        <v>1</v>
      </c>
      <c r="F121" s="993" t="inlineStr">
        <is>
          <t xml:space="preserve">II. Други текущи пасиви </t>
        </is>
      </c>
      <c r="G121" s="993" t="inlineStr">
        <is>
          <t>Пасиви</t>
        </is>
      </c>
      <c r="H121" s="999">
        <f>'1-Баланс'!G73</f>
        <v/>
      </c>
    </row>
    <row r="122" ht="15" customHeight="1" s="500">
      <c r="A122" s="993">
        <f>pdeName</f>
        <v/>
      </c>
      <c r="B122" s="993">
        <f>pdeBulstat</f>
        <v/>
      </c>
      <c r="C122" s="998">
        <f>endDate</f>
        <v/>
      </c>
      <c r="D122" s="993" t="inlineStr">
        <is>
          <t>1-0700</t>
        </is>
      </c>
      <c r="E122" s="993" t="n">
        <v>1</v>
      </c>
      <c r="F122" s="993" t="inlineStr">
        <is>
          <t xml:space="preserve">III. Приходи за бъдещи периоди </t>
        </is>
      </c>
      <c r="G122" s="993" t="inlineStr">
        <is>
          <t>Пасиви</t>
        </is>
      </c>
      <c r="H122" s="999">
        <f>'1-Баланс'!G75</f>
        <v/>
      </c>
    </row>
    <row r="123" ht="15" customHeight="1" s="500">
      <c r="A123" s="993">
        <f>pdeName</f>
        <v/>
      </c>
      <c r="B123" s="993">
        <f>pdeBulstat</f>
        <v/>
      </c>
      <c r="C123" s="998">
        <f>endDate</f>
        <v/>
      </c>
      <c r="D123" s="993" t="inlineStr">
        <is>
          <t>1-0700-1</t>
        </is>
      </c>
      <c r="E123" s="993" t="n">
        <v>1</v>
      </c>
      <c r="F123" s="993" t="inlineStr">
        <is>
          <t xml:space="preserve">IV. Финансирания </t>
        </is>
      </c>
      <c r="G123" s="993" t="inlineStr">
        <is>
          <t>Пасиви</t>
        </is>
      </c>
      <c r="H123" s="999">
        <f>'1-Баланс'!G77</f>
        <v/>
      </c>
    </row>
    <row r="124" ht="15" customHeight="1" s="500">
      <c r="A124" s="993">
        <f>pdeName</f>
        <v/>
      </c>
      <c r="B124" s="993">
        <f>pdeBulstat</f>
        <v/>
      </c>
      <c r="C124" s="998">
        <f>endDate</f>
        <v/>
      </c>
      <c r="D124" s="993" t="inlineStr">
        <is>
          <t>1-0750</t>
        </is>
      </c>
      <c r="E124" s="993" t="n">
        <v>1</v>
      </c>
      <c r="F124" s="993" t="inlineStr">
        <is>
          <t>Г. ТЕКУЩИ ПАСИВИ</t>
        </is>
      </c>
      <c r="G124" s="993" t="inlineStr">
        <is>
          <t>Пасиви</t>
        </is>
      </c>
      <c r="H124" s="999">
        <f>'1-Баланс'!G79</f>
        <v/>
      </c>
    </row>
    <row r="125" ht="15" customHeight="1" s="500">
      <c r="A125" s="993">
        <f>pdeName</f>
        <v/>
      </c>
      <c r="B125" s="993">
        <f>pdeBulstat</f>
        <v/>
      </c>
      <c r="C125" s="998">
        <f>endDate</f>
        <v/>
      </c>
      <c r="D125" s="993" t="inlineStr">
        <is>
          <t>1-0800</t>
        </is>
      </c>
      <c r="E125" s="993" t="n">
        <v>1</v>
      </c>
      <c r="F125" s="993" t="inlineStr">
        <is>
          <t>СОБСТВЕН КАТИТАЛ, МАЛЦИНСТВЕНО УЧАСТИЕ И ПАСИВИ (А+Б+В+Г):</t>
        </is>
      </c>
      <c r="G125" s="993" t="inlineStr">
        <is>
          <t>Пасиви</t>
        </is>
      </c>
      <c r="H125" s="999">
        <f>'1-Баланс'!G95</f>
        <v/>
      </c>
    </row>
    <row r="126" ht="15" customFormat="1" customHeight="1" s="995">
      <c r="C126" s="996" t="n"/>
      <c r="F126" s="997" t="inlineStr">
        <is>
          <t>ОПР</t>
        </is>
      </c>
    </row>
    <row r="127" ht="15" customHeight="1" s="500">
      <c r="A127" s="993">
        <f>pdeName</f>
        <v/>
      </c>
      <c r="B127" s="993">
        <f>pdeBulstat</f>
        <v/>
      </c>
      <c r="C127" s="998">
        <f>endDate</f>
        <v/>
      </c>
      <c r="D127" s="993" t="inlineStr">
        <is>
          <t>2-1120</t>
        </is>
      </c>
      <c r="E127" s="993" t="n">
        <v>1</v>
      </c>
      <c r="F127" s="993" t="inlineStr">
        <is>
          <t>1. Разходи за материали</t>
        </is>
      </c>
      <c r="G127" s="993" t="inlineStr">
        <is>
          <t>Разходи</t>
        </is>
      </c>
      <c r="H127" s="999">
        <f>'2-Отчет за доходите'!C12</f>
        <v/>
      </c>
    </row>
    <row r="128" ht="15" customHeight="1" s="500">
      <c r="A128" s="993">
        <f>pdeName</f>
        <v/>
      </c>
      <c r="B128" s="993">
        <f>pdeBulstat</f>
        <v/>
      </c>
      <c r="C128" s="998">
        <f>endDate</f>
        <v/>
      </c>
      <c r="D128" s="993" t="inlineStr">
        <is>
          <t>2-1130</t>
        </is>
      </c>
      <c r="E128" s="993" t="n">
        <v>1</v>
      </c>
      <c r="F128" s="993" t="inlineStr">
        <is>
          <t xml:space="preserve">2. Разходи за външни услуги </t>
        </is>
      </c>
      <c r="G128" s="993" t="inlineStr">
        <is>
          <t>Разходи</t>
        </is>
      </c>
      <c r="H128" s="999">
        <f>'2-Отчет за доходите'!C13</f>
        <v/>
      </c>
    </row>
    <row r="129" ht="15" customHeight="1" s="500">
      <c r="A129" s="993">
        <f>pdeName</f>
        <v/>
      </c>
      <c r="B129" s="993">
        <f>pdeBulstat</f>
        <v/>
      </c>
      <c r="C129" s="998">
        <f>endDate</f>
        <v/>
      </c>
      <c r="D129" s="993" t="inlineStr">
        <is>
          <t>2-1160</t>
        </is>
      </c>
      <c r="E129" s="993" t="n">
        <v>1</v>
      </c>
      <c r="F129" s="993" t="inlineStr">
        <is>
          <t>3. Разходи за амортизации</t>
        </is>
      </c>
      <c r="G129" s="993" t="inlineStr">
        <is>
          <t>Разходи</t>
        </is>
      </c>
      <c r="H129" s="999">
        <f>'2-Отчет за доходите'!C14</f>
        <v/>
      </c>
    </row>
    <row r="130" ht="15" customHeight="1" s="500">
      <c r="A130" s="993">
        <f>pdeName</f>
        <v/>
      </c>
      <c r="B130" s="993">
        <f>pdeBulstat</f>
        <v/>
      </c>
      <c r="C130" s="998">
        <f>endDate</f>
        <v/>
      </c>
      <c r="D130" s="993" t="inlineStr">
        <is>
          <t>2-1140</t>
        </is>
      </c>
      <c r="E130" s="993" t="n">
        <v>1</v>
      </c>
      <c r="F130" s="993" t="inlineStr">
        <is>
          <t>4. Разходи за възнаграждения</t>
        </is>
      </c>
      <c r="G130" s="993" t="inlineStr">
        <is>
          <t>Разходи</t>
        </is>
      </c>
      <c r="H130" s="999">
        <f>'2-Отчет за доходите'!C15</f>
        <v/>
      </c>
    </row>
    <row r="131" ht="15" customHeight="1" s="500">
      <c r="A131" s="993">
        <f>pdeName</f>
        <v/>
      </c>
      <c r="B131" s="993">
        <f>pdeBulstat</f>
        <v/>
      </c>
      <c r="C131" s="998">
        <f>endDate</f>
        <v/>
      </c>
      <c r="D131" s="993" t="inlineStr">
        <is>
          <t>2-1150</t>
        </is>
      </c>
      <c r="E131" s="993" t="n">
        <v>1</v>
      </c>
      <c r="F131" s="993" t="inlineStr">
        <is>
          <t>5. Разходи за осигуровки</t>
        </is>
      </c>
      <c r="G131" s="993" t="inlineStr">
        <is>
          <t>Разходи</t>
        </is>
      </c>
      <c r="H131" s="999">
        <f>'2-Отчет за доходите'!C16</f>
        <v/>
      </c>
    </row>
    <row r="132" ht="15" customHeight="1" s="500">
      <c r="A132" s="993">
        <f>pdeName</f>
        <v/>
      </c>
      <c r="B132" s="993">
        <f>pdeBulstat</f>
        <v/>
      </c>
      <c r="C132" s="998">
        <f>endDate</f>
        <v/>
      </c>
      <c r="D132" s="993" t="inlineStr">
        <is>
          <t>2-1010</t>
        </is>
      </c>
      <c r="E132" s="993" t="n">
        <v>1</v>
      </c>
      <c r="F132" s="993" t="inlineStr">
        <is>
          <t>6. Балансова стойност на продадени активи (без продукция)</t>
        </is>
      </c>
      <c r="G132" s="993" t="inlineStr">
        <is>
          <t>Разходи</t>
        </is>
      </c>
      <c r="H132" s="999">
        <f>'2-Отчет за доходите'!C17</f>
        <v/>
      </c>
    </row>
    <row r="133" ht="15" customHeight="1" s="500">
      <c r="A133" s="993">
        <f>pdeName</f>
        <v/>
      </c>
      <c r="B133" s="993">
        <f>pdeBulstat</f>
        <v/>
      </c>
      <c r="C133" s="998">
        <f>endDate</f>
        <v/>
      </c>
      <c r="D133" s="993" t="inlineStr">
        <is>
          <t>2-1030</t>
        </is>
      </c>
      <c r="E133" s="993" t="n">
        <v>1</v>
      </c>
      <c r="F133" s="993" t="inlineStr">
        <is>
          <t>7. Изменение на запасите от продукция и незавършено производство</t>
        </is>
      </c>
      <c r="G133" s="993" t="inlineStr">
        <is>
          <t>Разходи</t>
        </is>
      </c>
      <c r="H133" s="999">
        <f>'2-Отчет за доходите'!C18</f>
        <v/>
      </c>
    </row>
    <row r="134" ht="15" customHeight="1" s="500">
      <c r="A134" s="993">
        <f>pdeName</f>
        <v/>
      </c>
      <c r="B134" s="993">
        <f>pdeBulstat</f>
        <v/>
      </c>
      <c r="C134" s="998">
        <f>endDate</f>
        <v/>
      </c>
      <c r="D134" s="993" t="inlineStr">
        <is>
          <t>2-1170</t>
        </is>
      </c>
      <c r="E134" s="993" t="n">
        <v>1</v>
      </c>
      <c r="F134" s="993" t="inlineStr">
        <is>
          <t xml:space="preserve">8. Други, в т.ч.: </t>
        </is>
      </c>
      <c r="G134" s="993" t="inlineStr">
        <is>
          <t>Разходи</t>
        </is>
      </c>
      <c r="H134" s="999">
        <f>'2-Отчет за доходите'!C19</f>
        <v/>
      </c>
    </row>
    <row r="135" ht="15" customHeight="1" s="500">
      <c r="A135" s="993">
        <f>pdeName</f>
        <v/>
      </c>
      <c r="B135" s="993">
        <f>pdeBulstat</f>
        <v/>
      </c>
      <c r="C135" s="998">
        <f>endDate</f>
        <v/>
      </c>
      <c r="D135" s="993" t="inlineStr">
        <is>
          <t>2-1171</t>
        </is>
      </c>
      <c r="E135" s="993" t="n">
        <v>1</v>
      </c>
      <c r="F135" s="993" t="inlineStr">
        <is>
          <t xml:space="preserve">обезценка на активи </t>
        </is>
      </c>
      <c r="G135" s="993" t="inlineStr">
        <is>
          <t>Разходи</t>
        </is>
      </c>
      <c r="H135" s="999">
        <f>'2-Отчет за доходите'!C20</f>
        <v/>
      </c>
    </row>
    <row r="136" ht="15" customHeight="1" s="500">
      <c r="A136" s="993">
        <f>pdeName</f>
        <v/>
      </c>
      <c r="B136" s="993">
        <f>pdeBulstat</f>
        <v/>
      </c>
      <c r="C136" s="998">
        <f>endDate</f>
        <v/>
      </c>
      <c r="D136" s="993" t="inlineStr">
        <is>
          <t>2-1172</t>
        </is>
      </c>
      <c r="E136" s="993" t="n">
        <v>1</v>
      </c>
      <c r="F136" s="993" t="inlineStr">
        <is>
          <t>провизии</t>
        </is>
      </c>
      <c r="G136" s="993" t="inlineStr">
        <is>
          <t>Разходи</t>
        </is>
      </c>
      <c r="H136" s="999">
        <f>'2-Отчет за доходите'!C21</f>
        <v/>
      </c>
    </row>
    <row r="137" ht="15" customHeight="1" s="500">
      <c r="A137" s="993">
        <f>pdeName</f>
        <v/>
      </c>
      <c r="B137" s="993">
        <f>pdeBulstat</f>
        <v/>
      </c>
      <c r="C137" s="998">
        <f>endDate</f>
        <v/>
      </c>
      <c r="D137" s="993" t="inlineStr">
        <is>
          <t>2-1100</t>
        </is>
      </c>
      <c r="E137" s="993" t="n">
        <v>1</v>
      </c>
      <c r="F137" s="993" t="inlineStr">
        <is>
          <t>I. Разходи по икономически елементи</t>
        </is>
      </c>
      <c r="G137" s="993" t="inlineStr">
        <is>
          <t>Разходи</t>
        </is>
      </c>
      <c r="H137" s="999">
        <f>'2-Отчет за доходите'!C22</f>
        <v/>
      </c>
    </row>
    <row r="138" ht="15" customHeight="1" s="500">
      <c r="A138" s="993">
        <f>pdeName</f>
        <v/>
      </c>
      <c r="B138" s="993">
        <f>pdeBulstat</f>
        <v/>
      </c>
      <c r="C138" s="998">
        <f>endDate</f>
        <v/>
      </c>
      <c r="D138" s="993" t="inlineStr">
        <is>
          <t>2-1210</t>
        </is>
      </c>
      <c r="E138" s="993" t="n">
        <v>1</v>
      </c>
      <c r="F138" s="993" t="inlineStr">
        <is>
          <t>1. Разходи за лихви</t>
        </is>
      </c>
      <c r="G138" s="993" t="inlineStr">
        <is>
          <t>Разходи</t>
        </is>
      </c>
      <c r="H138" s="999">
        <f>'2-Отчет за доходите'!C25</f>
        <v/>
      </c>
    </row>
    <row r="139" ht="15" customHeight="1" s="500">
      <c r="A139" s="993">
        <f>pdeName</f>
        <v/>
      </c>
      <c r="B139" s="993">
        <f>pdeBulstat</f>
        <v/>
      </c>
      <c r="C139" s="998">
        <f>endDate</f>
        <v/>
      </c>
      <c r="D139" s="993" t="inlineStr">
        <is>
          <t>2-1220</t>
        </is>
      </c>
      <c r="E139" s="993" t="n">
        <v>1</v>
      </c>
      <c r="F139" s="993" t="inlineStr">
        <is>
          <t>2. Отрицателни разлики от операции с финансови активи и инструменти</t>
        </is>
      </c>
      <c r="G139" s="993" t="inlineStr">
        <is>
          <t>Разходи</t>
        </is>
      </c>
      <c r="H139" s="999">
        <f>'2-Отчет за доходите'!C26</f>
        <v/>
      </c>
    </row>
    <row r="140" ht="15" customHeight="1" s="500">
      <c r="A140" s="993">
        <f>pdeName</f>
        <v/>
      </c>
      <c r="B140" s="993">
        <f>pdeBulstat</f>
        <v/>
      </c>
      <c r="C140" s="998">
        <f>endDate</f>
        <v/>
      </c>
      <c r="D140" s="993" t="inlineStr">
        <is>
          <t>2-1230</t>
        </is>
      </c>
      <c r="E140" s="993" t="n">
        <v>1</v>
      </c>
      <c r="F140" s="993" t="inlineStr">
        <is>
          <t>3. Отрицателни разлики от промяна на валутни курсове</t>
        </is>
      </c>
      <c r="G140" s="993" t="inlineStr">
        <is>
          <t>Разходи</t>
        </is>
      </c>
      <c r="H140" s="999">
        <f>'2-Отчет за доходите'!C27</f>
        <v/>
      </c>
    </row>
    <row r="141" ht="15" customHeight="1" s="500">
      <c r="A141" s="993">
        <f>pdeName</f>
        <v/>
      </c>
      <c r="B141" s="993">
        <f>pdeBulstat</f>
        <v/>
      </c>
      <c r="C141" s="998">
        <f>endDate</f>
        <v/>
      </c>
      <c r="D141" s="993" t="inlineStr">
        <is>
          <t>2-1240</t>
        </is>
      </c>
      <c r="E141" s="993" t="n">
        <v>1</v>
      </c>
      <c r="F141" s="993" t="inlineStr">
        <is>
          <t xml:space="preserve">4. Други </t>
        </is>
      </c>
      <c r="G141" s="993" t="inlineStr">
        <is>
          <t>Разходи</t>
        </is>
      </c>
      <c r="H141" s="999">
        <f>'2-Отчет за доходите'!C28</f>
        <v/>
      </c>
    </row>
    <row r="142" ht="15" customHeight="1" s="500">
      <c r="A142" s="993">
        <f>pdeName</f>
        <v/>
      </c>
      <c r="B142" s="993">
        <f>pdeBulstat</f>
        <v/>
      </c>
      <c r="C142" s="998">
        <f>endDate</f>
        <v/>
      </c>
      <c r="D142" s="993" t="inlineStr">
        <is>
          <t>2-1200</t>
        </is>
      </c>
      <c r="E142" s="993" t="n">
        <v>1</v>
      </c>
      <c r="F142" s="993" t="inlineStr">
        <is>
          <t>II. Финансови   разходи</t>
        </is>
      </c>
      <c r="G142" s="993" t="inlineStr">
        <is>
          <t>Разходи</t>
        </is>
      </c>
      <c r="H142" s="999">
        <f>'2-Отчет за доходите'!C29</f>
        <v/>
      </c>
    </row>
    <row r="143" ht="15" customHeight="1" s="500">
      <c r="A143" s="993">
        <f>pdeName</f>
        <v/>
      </c>
      <c r="B143" s="993">
        <f>pdeBulstat</f>
        <v/>
      </c>
      <c r="C143" s="998">
        <f>endDate</f>
        <v/>
      </c>
      <c r="D143" s="993" t="inlineStr">
        <is>
          <t>2-1300</t>
        </is>
      </c>
      <c r="E143" s="993" t="n">
        <v>1</v>
      </c>
      <c r="F143" s="993" t="inlineStr">
        <is>
          <t>Б. Общо разходи за дейността (I + II)</t>
        </is>
      </c>
      <c r="G143" s="993" t="inlineStr">
        <is>
          <t>Разходи</t>
        </is>
      </c>
      <c r="H143" s="999">
        <f>'2-Отчет за доходите'!C31</f>
        <v/>
      </c>
    </row>
    <row r="144" ht="15" customHeight="1" s="500">
      <c r="A144" s="993">
        <f>pdeName</f>
        <v/>
      </c>
      <c r="B144" s="993">
        <f>pdeBulstat</f>
        <v/>
      </c>
      <c r="C144" s="998">
        <f>endDate</f>
        <v/>
      </c>
      <c r="D144" s="993" t="inlineStr">
        <is>
          <t>2-1310</t>
        </is>
      </c>
      <c r="E144" s="993" t="n">
        <v>1</v>
      </c>
      <c r="F144" s="993" t="inlineStr">
        <is>
          <t>В.  Печалба от дейността</t>
        </is>
      </c>
      <c r="G144" s="993" t="inlineStr">
        <is>
          <t>Разходи</t>
        </is>
      </c>
      <c r="H144" s="999">
        <f>'2-Отчет за доходите'!C33</f>
        <v/>
      </c>
    </row>
    <row r="145" ht="15" customHeight="1" s="500">
      <c r="A145" s="993">
        <f>pdeName</f>
        <v/>
      </c>
      <c r="B145" s="993">
        <f>pdeBulstat</f>
        <v/>
      </c>
      <c r="C145" s="998">
        <f>endDate</f>
        <v/>
      </c>
      <c r="D145" s="993" t="inlineStr">
        <is>
          <t>2-1250-1</t>
        </is>
      </c>
      <c r="E145" s="993" t="n">
        <v>1</v>
      </c>
      <c r="F145" s="993" t="inlineStr">
        <is>
          <t>III. Дял от печалбата на асоциирани и съвместни предприятия</t>
        </is>
      </c>
      <c r="G145" s="993" t="inlineStr">
        <is>
          <t>Разходи</t>
        </is>
      </c>
      <c r="H145" s="999">
        <f>'2-Отчет за доходите'!C34</f>
        <v/>
      </c>
    </row>
    <row r="146" ht="15" customHeight="1" s="500">
      <c r="A146" s="993">
        <f>pdeName</f>
        <v/>
      </c>
      <c r="B146" s="993">
        <f>pdeBulstat</f>
        <v/>
      </c>
      <c r="C146" s="998">
        <f>endDate</f>
        <v/>
      </c>
      <c r="D146" s="993" t="inlineStr">
        <is>
          <t>2-1250</t>
        </is>
      </c>
      <c r="E146" s="993" t="n">
        <v>1</v>
      </c>
      <c r="F146" s="993" t="inlineStr">
        <is>
          <t>IV. Извънредни разходи</t>
        </is>
      </c>
      <c r="G146" s="993" t="inlineStr">
        <is>
          <t>Разходи</t>
        </is>
      </c>
      <c r="H146" s="999">
        <f>'2-Отчет за доходите'!C35</f>
        <v/>
      </c>
    </row>
    <row r="147" ht="15" customHeight="1" s="500">
      <c r="A147" s="993">
        <f>pdeName</f>
        <v/>
      </c>
      <c r="B147" s="993">
        <f>pdeBulstat</f>
        <v/>
      </c>
      <c r="C147" s="998">
        <f>endDate</f>
        <v/>
      </c>
      <c r="D147" s="993" t="inlineStr">
        <is>
          <t>2-1350</t>
        </is>
      </c>
      <c r="E147" s="993" t="n">
        <v>1</v>
      </c>
      <c r="F147" s="993" t="inlineStr">
        <is>
          <t>Г. Общо разходи  (Б+ III +IV)</t>
        </is>
      </c>
      <c r="G147" s="993" t="inlineStr">
        <is>
          <t>Разходи</t>
        </is>
      </c>
      <c r="H147" s="999">
        <f>'2-Отчет за доходите'!C36</f>
        <v/>
      </c>
    </row>
    <row r="148" ht="15" customHeight="1" s="500">
      <c r="A148" s="993">
        <f>pdeName</f>
        <v/>
      </c>
      <c r="B148" s="993">
        <f>pdeBulstat</f>
        <v/>
      </c>
      <c r="C148" s="998">
        <f>endDate</f>
        <v/>
      </c>
      <c r="D148" s="993" t="inlineStr">
        <is>
          <t>2-1400</t>
        </is>
      </c>
      <c r="E148" s="993" t="n">
        <v>1</v>
      </c>
      <c r="F148" s="993" t="inlineStr">
        <is>
          <t>Д. Печалба преди облагане с данъци</t>
        </is>
      </c>
      <c r="G148" s="993" t="inlineStr">
        <is>
          <t>Разходи</t>
        </is>
      </c>
      <c r="H148" s="999">
        <f>'2-Отчет за доходите'!C37</f>
        <v/>
      </c>
    </row>
    <row r="149" ht="15" customHeight="1" s="500">
      <c r="A149" s="993">
        <f>pdeName</f>
        <v/>
      </c>
      <c r="B149" s="993">
        <f>pdeBulstat</f>
        <v/>
      </c>
      <c r="C149" s="998">
        <f>endDate</f>
        <v/>
      </c>
      <c r="D149" s="993" t="inlineStr">
        <is>
          <t>2-1450</t>
        </is>
      </c>
      <c r="E149" s="993" t="n">
        <v>1</v>
      </c>
      <c r="F149" s="993" t="inlineStr">
        <is>
          <t>V. Разходи за данъци</t>
        </is>
      </c>
      <c r="G149" s="993" t="inlineStr">
        <is>
          <t>Разходи</t>
        </is>
      </c>
      <c r="H149" s="999">
        <f>'2-Отчет за доходите'!C38</f>
        <v/>
      </c>
    </row>
    <row r="150" ht="15" customHeight="1" s="500">
      <c r="A150" s="993">
        <f>pdeName</f>
        <v/>
      </c>
      <c r="B150" s="993">
        <f>pdeBulstat</f>
        <v/>
      </c>
      <c r="C150" s="998">
        <f>endDate</f>
        <v/>
      </c>
      <c r="D150" s="993" t="inlineStr">
        <is>
          <t>2-1451</t>
        </is>
      </c>
      <c r="E150" s="993" t="n">
        <v>1</v>
      </c>
      <c r="F150" s="993" t="inlineStr">
        <is>
          <t xml:space="preserve">1.Разходи за текущи корпоративни данъци върху печалбата </t>
        </is>
      </c>
      <c r="G150" s="993" t="inlineStr">
        <is>
          <t>Разходи</t>
        </is>
      </c>
      <c r="H150" s="999">
        <f>'2-Отчет за доходите'!C39</f>
        <v/>
      </c>
    </row>
    <row r="151" ht="15" customHeight="1" s="500">
      <c r="A151" s="993">
        <f>pdeName</f>
        <v/>
      </c>
      <c r="B151" s="993">
        <f>pdeBulstat</f>
        <v/>
      </c>
      <c r="C151" s="998">
        <f>endDate</f>
        <v/>
      </c>
      <c r="D151" s="993" t="inlineStr">
        <is>
          <t>2-1452</t>
        </is>
      </c>
      <c r="E151" s="993" t="n">
        <v>1</v>
      </c>
      <c r="F151" s="993" t="inlineStr">
        <is>
          <t xml:space="preserve">2. Разход /(икономия) на отсрочени корпоративни данъци върху печалбата  </t>
        </is>
      </c>
      <c r="G151" s="993" t="inlineStr">
        <is>
          <t>Разходи</t>
        </is>
      </c>
      <c r="H151" s="999">
        <f>'2-Отчет за доходите'!C40</f>
        <v/>
      </c>
    </row>
    <row r="152" ht="15" customHeight="1" s="500">
      <c r="A152" s="993">
        <f>pdeName</f>
        <v/>
      </c>
      <c r="B152" s="993">
        <f>pdeBulstat</f>
        <v/>
      </c>
      <c r="C152" s="998">
        <f>endDate</f>
        <v/>
      </c>
      <c r="D152" s="993" t="inlineStr">
        <is>
          <t>2-1453</t>
        </is>
      </c>
      <c r="E152" s="993" t="n">
        <v>1</v>
      </c>
      <c r="F152" s="993" t="inlineStr">
        <is>
          <t>3. Други</t>
        </is>
      </c>
      <c r="G152" s="993" t="inlineStr">
        <is>
          <t>Разходи</t>
        </is>
      </c>
      <c r="H152" s="999">
        <f>'2-Отчет за доходите'!C41</f>
        <v/>
      </c>
    </row>
    <row r="153" ht="15" customHeight="1" s="500">
      <c r="A153" s="993">
        <f>pdeName</f>
        <v/>
      </c>
      <c r="B153" s="993">
        <f>pdeBulstat</f>
        <v/>
      </c>
      <c r="C153" s="998">
        <f>endDate</f>
        <v/>
      </c>
      <c r="D153" s="993" t="inlineStr">
        <is>
          <t>2-0454</t>
        </is>
      </c>
      <c r="E153" s="993" t="n">
        <v>1</v>
      </c>
      <c r="F153" s="993" t="inlineStr">
        <is>
          <t>E. Печалба след облагане с данъци (Д - V)</t>
        </is>
      </c>
      <c r="G153" s="993" t="inlineStr">
        <is>
          <t>Разходи</t>
        </is>
      </c>
      <c r="H153" s="999">
        <f>'2-Отчет за доходите'!C42</f>
        <v/>
      </c>
    </row>
    <row r="154" ht="15" customHeight="1" s="500">
      <c r="A154" s="993">
        <f>pdeName</f>
        <v/>
      </c>
      <c r="B154" s="993">
        <f>pdeBulstat</f>
        <v/>
      </c>
      <c r="C154" s="998">
        <f>endDate</f>
        <v/>
      </c>
      <c r="D154" s="993" t="inlineStr">
        <is>
          <t>2-0454-1</t>
        </is>
      </c>
      <c r="E154" s="993" t="n">
        <v>1</v>
      </c>
      <c r="F154" s="993" t="inlineStr">
        <is>
          <t xml:space="preserve">в т.ч. за малцинствено участие </t>
        </is>
      </c>
      <c r="G154" s="993" t="inlineStr">
        <is>
          <t>Разходи</t>
        </is>
      </c>
      <c r="H154" s="999">
        <f>'2-Отчет за доходите'!C43</f>
        <v/>
      </c>
    </row>
    <row r="155" ht="15" customHeight="1" s="500">
      <c r="A155" s="993">
        <f>pdeName</f>
        <v/>
      </c>
      <c r="B155" s="993">
        <f>pdeBulstat</f>
        <v/>
      </c>
      <c r="C155" s="998">
        <f>endDate</f>
        <v/>
      </c>
      <c r="D155" s="993" t="inlineStr">
        <is>
          <t>2-0454-2</t>
        </is>
      </c>
      <c r="E155" s="993" t="n">
        <v>1</v>
      </c>
      <c r="F155" s="993" t="inlineStr">
        <is>
          <t xml:space="preserve">Ж. Нетна печалба за периода </t>
        </is>
      </c>
      <c r="G155" s="993" t="inlineStr">
        <is>
          <t>Разходи</t>
        </is>
      </c>
      <c r="H155" s="999">
        <f>'2-Отчет за доходите'!C44</f>
        <v/>
      </c>
    </row>
    <row r="156" ht="15" customHeight="1" s="500">
      <c r="A156" s="993">
        <f>pdeName</f>
        <v/>
      </c>
      <c r="B156" s="993">
        <f>pdeBulstat</f>
        <v/>
      </c>
      <c r="C156" s="998">
        <f>endDate</f>
        <v/>
      </c>
      <c r="D156" s="993" t="inlineStr">
        <is>
          <t>2-1500</t>
        </is>
      </c>
      <c r="E156" s="993" t="n">
        <v>1</v>
      </c>
      <c r="F156" s="993" t="inlineStr">
        <is>
          <t>Всичко (Г+ V + Е):</t>
        </is>
      </c>
      <c r="G156" s="993" t="inlineStr">
        <is>
          <t>Разходи</t>
        </is>
      </c>
      <c r="H156" s="999">
        <f>'2-Отчет за доходите'!C45</f>
        <v/>
      </c>
    </row>
    <row r="157" ht="15" customHeight="1" s="500">
      <c r="A157" s="993">
        <f>pdeName</f>
        <v/>
      </c>
      <c r="B157" s="993">
        <f>pdeBulstat</f>
        <v/>
      </c>
      <c r="C157" s="998">
        <f>endDate</f>
        <v/>
      </c>
      <c r="D157" s="993" t="inlineStr">
        <is>
          <t>2-1551</t>
        </is>
      </c>
      <c r="E157" s="993" t="n">
        <v>1</v>
      </c>
      <c r="F157" s="993" t="inlineStr">
        <is>
          <t>1. Продукция</t>
        </is>
      </c>
      <c r="G157" s="993" t="inlineStr">
        <is>
          <t>Приходи</t>
        </is>
      </c>
      <c r="H157" s="1000">
        <f>'2-Отчет за доходите'!G12</f>
        <v/>
      </c>
    </row>
    <row r="158" ht="15" customHeight="1" s="500">
      <c r="A158" s="993">
        <f>pdeName</f>
        <v/>
      </c>
      <c r="B158" s="993">
        <f>pdeBulstat</f>
        <v/>
      </c>
      <c r="C158" s="998">
        <f>endDate</f>
        <v/>
      </c>
      <c r="D158" s="993" t="inlineStr">
        <is>
          <t>2-1552</t>
        </is>
      </c>
      <c r="E158" s="993" t="n">
        <v>1</v>
      </c>
      <c r="F158" s="993" t="inlineStr">
        <is>
          <t>2. Стоки</t>
        </is>
      </c>
      <c r="G158" s="993" t="inlineStr">
        <is>
          <t>Приходи</t>
        </is>
      </c>
      <c r="H158" s="1000">
        <f>'2-Отчет за доходите'!G13</f>
        <v/>
      </c>
    </row>
    <row r="159" ht="15" customHeight="1" s="500">
      <c r="A159" s="993">
        <f>pdeName</f>
        <v/>
      </c>
      <c r="B159" s="993">
        <f>pdeBulstat</f>
        <v/>
      </c>
      <c r="C159" s="998">
        <f>endDate</f>
        <v/>
      </c>
      <c r="D159" s="993" t="inlineStr">
        <is>
          <t>2-1560</t>
        </is>
      </c>
      <c r="E159" s="993" t="n">
        <v>1</v>
      </c>
      <c r="F159" s="993" t="inlineStr">
        <is>
          <t>3. Услуги</t>
        </is>
      </c>
      <c r="G159" s="993" t="inlineStr">
        <is>
          <t>Приходи</t>
        </is>
      </c>
      <c r="H159" s="1000">
        <f>'2-Отчет за доходите'!G14</f>
        <v/>
      </c>
    </row>
    <row r="160" ht="15" customHeight="1" s="500">
      <c r="A160" s="993">
        <f>pdeName</f>
        <v/>
      </c>
      <c r="B160" s="993">
        <f>pdeBulstat</f>
        <v/>
      </c>
      <c r="C160" s="998">
        <f>endDate</f>
        <v/>
      </c>
      <c r="D160" s="993" t="inlineStr">
        <is>
          <t>2-1556</t>
        </is>
      </c>
      <c r="E160" s="993" t="n">
        <v>1</v>
      </c>
      <c r="F160" s="993" t="inlineStr">
        <is>
          <t xml:space="preserve">4. Други </t>
        </is>
      </c>
      <c r="G160" s="993" t="inlineStr">
        <is>
          <t>Приходи</t>
        </is>
      </c>
      <c r="H160" s="1000">
        <f>'2-Отчет за доходите'!G15</f>
        <v/>
      </c>
    </row>
    <row r="161" ht="15" customHeight="1" s="500">
      <c r="A161" s="993">
        <f>pdeName</f>
        <v/>
      </c>
      <c r="B161" s="993">
        <f>pdeBulstat</f>
        <v/>
      </c>
      <c r="C161" s="998">
        <f>endDate</f>
        <v/>
      </c>
      <c r="D161" s="993" t="inlineStr">
        <is>
          <t>2-1610</t>
        </is>
      </c>
      <c r="E161" s="993" t="n">
        <v>1</v>
      </c>
      <c r="F161" s="993" t="inlineStr">
        <is>
          <t>I. Нетни приходи от продажби на:</t>
        </is>
      </c>
      <c r="G161" s="993" t="inlineStr">
        <is>
          <t>Приходи</t>
        </is>
      </c>
      <c r="H161" s="999">
        <f>'2-Отчет за доходите'!G16</f>
        <v/>
      </c>
    </row>
    <row r="162" ht="15" customHeight="1" s="500">
      <c r="A162" s="993">
        <f>pdeName</f>
        <v/>
      </c>
      <c r="B162" s="993">
        <f>pdeBulstat</f>
        <v/>
      </c>
      <c r="C162" s="998">
        <f>endDate</f>
        <v/>
      </c>
      <c r="D162" s="993" t="inlineStr">
        <is>
          <t>2-1620</t>
        </is>
      </c>
      <c r="E162" s="993" t="n">
        <v>1</v>
      </c>
      <c r="F162" s="993" t="inlineStr">
        <is>
          <t xml:space="preserve">II. Приходи от финансирания </t>
        </is>
      </c>
      <c r="G162" s="993" t="inlineStr">
        <is>
          <t>Приходи</t>
        </is>
      </c>
      <c r="H162" s="1000">
        <f>'2-Отчет за доходите'!G18</f>
        <v/>
      </c>
    </row>
    <row r="163" ht="15" customHeight="1" s="500">
      <c r="A163" s="993">
        <f>pdeName</f>
        <v/>
      </c>
      <c r="B163" s="993">
        <f>pdeBulstat</f>
        <v/>
      </c>
      <c r="C163" s="998">
        <f>endDate</f>
        <v/>
      </c>
      <c r="D163" s="993" t="inlineStr">
        <is>
          <t>2-1621</t>
        </is>
      </c>
      <c r="E163" s="993" t="n">
        <v>1</v>
      </c>
      <c r="F163" s="993" t="inlineStr">
        <is>
          <t xml:space="preserve">в т.ч. от правителството </t>
        </is>
      </c>
      <c r="G163" s="993" t="inlineStr">
        <is>
          <t>Приходи</t>
        </is>
      </c>
      <c r="H163" s="1000">
        <f>'2-Отчет за доходите'!G19</f>
        <v/>
      </c>
    </row>
    <row r="164" ht="15" customHeight="1" s="500">
      <c r="A164" s="993">
        <f>pdeName</f>
        <v/>
      </c>
      <c r="B164" s="993">
        <f>pdeBulstat</f>
        <v/>
      </c>
      <c r="C164" s="998">
        <f>endDate</f>
        <v/>
      </c>
      <c r="D164" s="993" t="inlineStr">
        <is>
          <t>2-1710</t>
        </is>
      </c>
      <c r="E164" s="993" t="n">
        <v>1</v>
      </c>
      <c r="F164" s="993" t="inlineStr">
        <is>
          <t xml:space="preserve">1. Приходи от лихви </t>
        </is>
      </c>
      <c r="G164" s="993" t="inlineStr">
        <is>
          <t>Приходи</t>
        </is>
      </c>
      <c r="H164" s="1000">
        <f>'2-Отчет за доходите'!G22</f>
        <v/>
      </c>
    </row>
    <row r="165" ht="15" customHeight="1" s="500">
      <c r="A165" s="993">
        <f>pdeName</f>
        <v/>
      </c>
      <c r="B165" s="993">
        <f>pdeBulstat</f>
        <v/>
      </c>
      <c r="C165" s="998">
        <f>endDate</f>
        <v/>
      </c>
      <c r="D165" s="993" t="inlineStr">
        <is>
          <t>2-1721</t>
        </is>
      </c>
      <c r="E165" s="993" t="n">
        <v>1</v>
      </c>
      <c r="F165" s="993" t="inlineStr">
        <is>
          <t xml:space="preserve">2. Приходи от дивиденти </t>
        </is>
      </c>
      <c r="G165" s="993" t="inlineStr">
        <is>
          <t>Приходи</t>
        </is>
      </c>
      <c r="H165" s="1000">
        <f>'2-Отчет за доходите'!G23</f>
        <v/>
      </c>
    </row>
    <row r="166" ht="15" customHeight="1" s="500">
      <c r="A166" s="993">
        <f>pdeName</f>
        <v/>
      </c>
      <c r="B166" s="993">
        <f>pdeBulstat</f>
        <v/>
      </c>
      <c r="C166" s="998">
        <f>endDate</f>
        <v/>
      </c>
      <c r="D166" s="993" t="inlineStr">
        <is>
          <t>2-1730</t>
        </is>
      </c>
      <c r="E166" s="993" t="n">
        <v>1</v>
      </c>
      <c r="F166" s="993" t="inlineStr">
        <is>
          <t>3. Положителни разлики от операции с финансови активи и инструменти</t>
        </is>
      </c>
      <c r="G166" s="993" t="inlineStr">
        <is>
          <t>Приходи</t>
        </is>
      </c>
      <c r="H166" s="1000">
        <f>'2-Отчет за доходите'!G24</f>
        <v/>
      </c>
    </row>
    <row r="167" ht="15" customHeight="1" s="500">
      <c r="A167" s="993">
        <f>pdeName</f>
        <v/>
      </c>
      <c r="B167" s="993">
        <f>pdeBulstat</f>
        <v/>
      </c>
      <c r="C167" s="998">
        <f>endDate</f>
        <v/>
      </c>
      <c r="D167" s="993" t="inlineStr">
        <is>
          <t>2-1740</t>
        </is>
      </c>
      <c r="E167" s="993" t="n">
        <v>1</v>
      </c>
      <c r="F167" s="993" t="inlineStr">
        <is>
          <t>4. Положителни разлики от промяна на валутни курсове</t>
        </is>
      </c>
      <c r="G167" s="993" t="inlineStr">
        <is>
          <t>Приходи</t>
        </is>
      </c>
      <c r="H167" s="1000">
        <f>'2-Отчет за доходите'!G25</f>
        <v/>
      </c>
    </row>
    <row r="168" ht="15" customHeight="1" s="500">
      <c r="A168" s="993">
        <f>pdeName</f>
        <v/>
      </c>
      <c r="B168" s="993">
        <f>pdeBulstat</f>
        <v/>
      </c>
      <c r="C168" s="998">
        <f>endDate</f>
        <v/>
      </c>
      <c r="D168" s="993" t="inlineStr">
        <is>
          <t>2-1745</t>
        </is>
      </c>
      <c r="E168" s="993" t="n">
        <v>1</v>
      </c>
      <c r="F168" s="993" t="inlineStr">
        <is>
          <t xml:space="preserve">5. Други </t>
        </is>
      </c>
      <c r="G168" s="993" t="inlineStr">
        <is>
          <t>Приходи</t>
        </is>
      </c>
      <c r="H168" s="1000">
        <f>'2-Отчет за доходите'!G26</f>
        <v/>
      </c>
    </row>
    <row r="169" ht="15" customHeight="1" s="500">
      <c r="A169" s="993">
        <f>pdeName</f>
        <v/>
      </c>
      <c r="B169" s="993">
        <f>pdeBulstat</f>
        <v/>
      </c>
      <c r="C169" s="998">
        <f>endDate</f>
        <v/>
      </c>
      <c r="D169" s="993" t="inlineStr">
        <is>
          <t>2-1700</t>
        </is>
      </c>
      <c r="E169" s="993" t="n">
        <v>1</v>
      </c>
      <c r="F169" s="993" t="inlineStr">
        <is>
          <t>III. Финансови   приходи</t>
        </is>
      </c>
      <c r="G169" s="993" t="inlineStr">
        <is>
          <t>Приходи</t>
        </is>
      </c>
      <c r="H169" s="999">
        <f>'2-Отчет за доходите'!G27</f>
        <v/>
      </c>
    </row>
    <row r="170" ht="15" customHeight="1" s="500">
      <c r="A170" s="993">
        <f>pdeName</f>
        <v/>
      </c>
      <c r="B170" s="993">
        <f>pdeBulstat</f>
        <v/>
      </c>
      <c r="C170" s="998">
        <f>endDate</f>
        <v/>
      </c>
      <c r="D170" s="993" t="inlineStr">
        <is>
          <t>2-1600</t>
        </is>
      </c>
      <c r="E170" s="993" t="n">
        <v>1</v>
      </c>
      <c r="F170" s="1001" t="inlineStr">
        <is>
          <t>Б.   Общо приходи от дейността 
(I + II + III):</t>
        </is>
      </c>
      <c r="G170" s="993" t="inlineStr">
        <is>
          <t>Приходи</t>
        </is>
      </c>
      <c r="H170" s="999">
        <f>'2-Отчет за доходите'!G31</f>
        <v/>
      </c>
    </row>
    <row r="171" ht="15" customHeight="1" s="500">
      <c r="A171" s="993">
        <f>pdeName</f>
        <v/>
      </c>
      <c r="B171" s="993">
        <f>pdeBulstat</f>
        <v/>
      </c>
      <c r="C171" s="998">
        <f>endDate</f>
        <v/>
      </c>
      <c r="D171" s="993" t="inlineStr">
        <is>
          <t>2-1810</t>
        </is>
      </c>
      <c r="E171" s="993" t="n">
        <v>1</v>
      </c>
      <c r="F171" s="993" t="inlineStr">
        <is>
          <t>В. Загуба от дейността</t>
        </is>
      </c>
      <c r="G171" s="993" t="inlineStr">
        <is>
          <t>Приходи</t>
        </is>
      </c>
      <c r="H171" s="999">
        <f>'2-Отчет за доходите'!G33</f>
        <v/>
      </c>
    </row>
    <row r="172" ht="15" customHeight="1" s="500">
      <c r="A172" s="993">
        <f>pdeName</f>
        <v/>
      </c>
      <c r="B172" s="993">
        <f>pdeBulstat</f>
        <v/>
      </c>
      <c r="C172" s="998">
        <f>endDate</f>
        <v/>
      </c>
      <c r="D172" s="993" t="inlineStr">
        <is>
          <t>2-1810-1</t>
        </is>
      </c>
      <c r="E172" s="993" t="n">
        <v>1</v>
      </c>
      <c r="F172" s="993" t="inlineStr">
        <is>
          <t>IV. Дял от загубата на асоциирани и съвместни предприятия</t>
        </is>
      </c>
      <c r="G172" s="993" t="inlineStr">
        <is>
          <t>Приходи</t>
        </is>
      </c>
      <c r="H172" s="1000">
        <f>'2-Отчет за доходите'!G34</f>
        <v/>
      </c>
    </row>
    <row r="173" ht="15" customHeight="1" s="500">
      <c r="A173" s="993">
        <f>pdeName</f>
        <v/>
      </c>
      <c r="B173" s="993">
        <f>pdeBulstat</f>
        <v/>
      </c>
      <c r="C173" s="998">
        <f>endDate</f>
        <v/>
      </c>
      <c r="D173" s="993" t="inlineStr">
        <is>
          <t>2-1750</t>
        </is>
      </c>
      <c r="E173" s="993" t="n">
        <v>1</v>
      </c>
      <c r="F173" s="993" t="inlineStr">
        <is>
          <t xml:space="preserve">V. Извънредни приходи </t>
        </is>
      </c>
      <c r="G173" s="993" t="inlineStr">
        <is>
          <t>Приходи</t>
        </is>
      </c>
      <c r="H173" s="1000">
        <f>'2-Отчет за доходите'!G35</f>
        <v/>
      </c>
    </row>
    <row r="174" ht="15" customHeight="1" s="500">
      <c r="A174" s="993">
        <f>pdeName</f>
        <v/>
      </c>
      <c r="B174" s="993">
        <f>pdeBulstat</f>
        <v/>
      </c>
      <c r="C174" s="998">
        <f>endDate</f>
        <v/>
      </c>
      <c r="D174" s="993" t="inlineStr">
        <is>
          <t>2-1800</t>
        </is>
      </c>
      <c r="E174" s="993" t="n">
        <v>1</v>
      </c>
      <c r="F174" s="993" t="inlineStr">
        <is>
          <t>Г. Общо приходи   (Б + IV + V)</t>
        </is>
      </c>
      <c r="G174" s="993" t="inlineStr">
        <is>
          <t>Приходи</t>
        </is>
      </c>
      <c r="H174" s="999">
        <f>'2-Отчет за доходите'!G36</f>
        <v/>
      </c>
    </row>
    <row r="175" ht="15" customHeight="1" s="500">
      <c r="A175" s="993">
        <f>pdeName</f>
        <v/>
      </c>
      <c r="B175" s="993">
        <f>pdeBulstat</f>
        <v/>
      </c>
      <c r="C175" s="998">
        <f>endDate</f>
        <v/>
      </c>
      <c r="D175" s="993" t="inlineStr">
        <is>
          <t>2-1850</t>
        </is>
      </c>
      <c r="E175" s="993" t="n">
        <v>1</v>
      </c>
      <c r="F175" s="993" t="inlineStr">
        <is>
          <t xml:space="preserve">Д. Загуба преди облагане с данъци </t>
        </is>
      </c>
      <c r="G175" s="993" t="inlineStr">
        <is>
          <t>Приходи</t>
        </is>
      </c>
      <c r="H175" s="999">
        <f>'2-Отчет за доходите'!G37</f>
        <v/>
      </c>
    </row>
    <row r="176" ht="15" customHeight="1" s="500">
      <c r="A176" s="993">
        <f>pdeName</f>
        <v/>
      </c>
      <c r="B176" s="993">
        <f>pdeBulstat</f>
        <v/>
      </c>
      <c r="C176" s="998">
        <f>endDate</f>
        <v/>
      </c>
      <c r="D176" s="993" t="inlineStr">
        <is>
          <t>2-0455</t>
        </is>
      </c>
      <c r="E176" s="993" t="n">
        <v>1</v>
      </c>
      <c r="F176" s="993" t="inlineStr">
        <is>
          <t>E. Загуба след облагане с данъци (Д + V)</t>
        </is>
      </c>
      <c r="G176" s="993" t="inlineStr">
        <is>
          <t>Приходи</t>
        </is>
      </c>
      <c r="H176" s="999">
        <f>'2-Отчет за доходите'!G42</f>
        <v/>
      </c>
    </row>
    <row r="177" ht="15" customHeight="1" s="500">
      <c r="A177" s="993">
        <f>pdeName</f>
        <v/>
      </c>
      <c r="B177" s="993">
        <f>pdeBulstat</f>
        <v/>
      </c>
      <c r="C177" s="998">
        <f>endDate</f>
        <v/>
      </c>
      <c r="D177" s="993" t="inlineStr">
        <is>
          <t>2-0455-1</t>
        </is>
      </c>
      <c r="E177" s="993" t="n">
        <v>1</v>
      </c>
      <c r="F177" s="993" t="inlineStr">
        <is>
          <t xml:space="preserve">в т.ч. за малцинствено участие </t>
        </is>
      </c>
      <c r="G177" s="993" t="inlineStr">
        <is>
          <t>Приходи</t>
        </is>
      </c>
      <c r="H177" s="1000">
        <f>'2-Отчет за доходите'!G43</f>
        <v/>
      </c>
    </row>
    <row r="178" ht="15" customHeight="1" s="500">
      <c r="A178" s="993">
        <f>pdeName</f>
        <v/>
      </c>
      <c r="B178" s="993">
        <f>pdeBulstat</f>
        <v/>
      </c>
      <c r="C178" s="998">
        <f>endDate</f>
        <v/>
      </c>
      <c r="D178" s="993" t="inlineStr">
        <is>
          <t>2-0455-2</t>
        </is>
      </c>
      <c r="E178" s="993" t="n">
        <v>1</v>
      </c>
      <c r="F178" s="993" t="inlineStr">
        <is>
          <t xml:space="preserve">Ж. Нетна загуба за периода </t>
        </is>
      </c>
      <c r="G178" s="993" t="inlineStr">
        <is>
          <t>Приходи</t>
        </is>
      </c>
      <c r="H178" s="999">
        <f>'2-Отчет за доходите'!G44</f>
        <v/>
      </c>
    </row>
    <row r="179" ht="15" customHeight="1" s="500">
      <c r="A179" s="993">
        <f>pdeName</f>
        <v/>
      </c>
      <c r="B179" s="993">
        <f>pdeBulstat</f>
        <v/>
      </c>
      <c r="C179" s="998">
        <f>endDate</f>
        <v/>
      </c>
      <c r="D179" s="993" t="inlineStr">
        <is>
          <t>2-1900</t>
        </is>
      </c>
      <c r="E179" s="993" t="n">
        <v>1</v>
      </c>
      <c r="F179" s="993" t="inlineStr">
        <is>
          <t>Всичко (Г + E):</t>
        </is>
      </c>
      <c r="G179" s="993" t="inlineStr">
        <is>
          <t>Приходи</t>
        </is>
      </c>
      <c r="H179" s="999">
        <f>'2-Отчет за доходите'!G45</f>
        <v/>
      </c>
    </row>
    <row r="180" ht="15" customFormat="1" customHeight="1" s="995">
      <c r="C180" s="996" t="n"/>
      <c r="F180" s="997" t="inlineStr">
        <is>
          <t>ОПП</t>
        </is>
      </c>
    </row>
    <row r="181" ht="15" customHeight="1" s="500">
      <c r="A181" s="993">
        <f>pdeName</f>
        <v/>
      </c>
      <c r="B181" s="993">
        <f>pdeBulstat</f>
        <v/>
      </c>
      <c r="C181" s="998">
        <f>endDate</f>
        <v/>
      </c>
      <c r="D181" s="993" t="inlineStr">
        <is>
          <t>3-2201</t>
        </is>
      </c>
      <c r="E181" s="993" t="n">
        <v>1</v>
      </c>
      <c r="F181" s="993" t="inlineStr">
        <is>
          <t xml:space="preserve">1. Постъпления от клиенти </t>
        </is>
      </c>
      <c r="G181" s="993" t="inlineStr">
        <is>
          <t>ПП от оперативна дейност</t>
        </is>
      </c>
      <c r="H181" s="999">
        <f>'3-Отчет за паричния поток'!C11</f>
        <v/>
      </c>
    </row>
    <row r="182" ht="15" customHeight="1" s="500">
      <c r="A182" s="993">
        <f>pdeName</f>
        <v/>
      </c>
      <c r="B182" s="993">
        <f>pdeBulstat</f>
        <v/>
      </c>
      <c r="C182" s="998">
        <f>endDate</f>
        <v/>
      </c>
      <c r="D182" s="993" t="inlineStr">
        <is>
          <t>3-2201-1</t>
        </is>
      </c>
      <c r="E182" s="993" t="n">
        <v>1</v>
      </c>
      <c r="F182" s="993" t="inlineStr">
        <is>
          <t>2. Плащания на доставчици</t>
        </is>
      </c>
      <c r="G182" s="993" t="inlineStr">
        <is>
          <t>ПП от оперативна дейност</t>
        </is>
      </c>
      <c r="H182" s="999">
        <f>'3-Отчет за паричния поток'!C12</f>
        <v/>
      </c>
    </row>
    <row r="183" ht="15" customHeight="1" s="500">
      <c r="A183" s="993">
        <f>pdeName</f>
        <v/>
      </c>
      <c r="B183" s="993">
        <f>pdeBulstat</f>
        <v/>
      </c>
      <c r="C183" s="998">
        <f>endDate</f>
        <v/>
      </c>
      <c r="D183" s="993" t="inlineStr">
        <is>
          <t>3-2202</t>
        </is>
      </c>
      <c r="E183" s="993" t="n">
        <v>1</v>
      </c>
      <c r="F183" s="993" t="inlineStr">
        <is>
          <t xml:space="preserve">3. Плащания/постъпления, свързани с финансови активи, държани с цел търговия </t>
        </is>
      </c>
      <c r="G183" s="993" t="inlineStr">
        <is>
          <t>ПП от оперативна дейност</t>
        </is>
      </c>
      <c r="H183" s="999">
        <f>'3-Отчет за паричния поток'!C13</f>
        <v/>
      </c>
    </row>
    <row r="184" ht="15" customHeight="1" s="500">
      <c r="A184" s="993">
        <f>pdeName</f>
        <v/>
      </c>
      <c r="B184" s="993">
        <f>pdeBulstat</f>
        <v/>
      </c>
      <c r="C184" s="998">
        <f>endDate</f>
        <v/>
      </c>
      <c r="D184" s="993" t="inlineStr">
        <is>
          <t>3-2203</t>
        </is>
      </c>
      <c r="E184" s="993" t="n">
        <v>1</v>
      </c>
      <c r="F184" s="993" t="inlineStr">
        <is>
          <t>4. Плащания, свързани с възнаграждения</t>
        </is>
      </c>
      <c r="G184" s="993" t="inlineStr">
        <is>
          <t>ПП от оперативна дейност</t>
        </is>
      </c>
      <c r="H184" s="999">
        <f>'3-Отчет за паричния поток'!C14</f>
        <v/>
      </c>
    </row>
    <row r="185" ht="15" customHeight="1" s="500">
      <c r="A185" s="993">
        <f>pdeName</f>
        <v/>
      </c>
      <c r="B185" s="993">
        <f>pdeBulstat</f>
        <v/>
      </c>
      <c r="C185" s="998">
        <f>endDate</f>
        <v/>
      </c>
      <c r="D185" s="993" t="inlineStr">
        <is>
          <t>3-2206</t>
        </is>
      </c>
      <c r="E185" s="993" t="n">
        <v>1</v>
      </c>
      <c r="F185" s="993" t="inlineStr">
        <is>
          <t>5. Платени /възстановени данъци (без корпоративен данък върху печалбата)</t>
        </is>
      </c>
      <c r="G185" s="993" t="inlineStr">
        <is>
          <t>ПП от оперативна дейност</t>
        </is>
      </c>
      <c r="H185" s="999">
        <f>'3-Отчет за паричния поток'!C15</f>
        <v/>
      </c>
    </row>
    <row r="186" ht="15" customHeight="1" s="500">
      <c r="A186" s="993">
        <f>pdeName</f>
        <v/>
      </c>
      <c r="B186" s="993">
        <f>pdeBulstat</f>
        <v/>
      </c>
      <c r="C186" s="998">
        <f>endDate</f>
        <v/>
      </c>
      <c r="D186" s="993" t="inlineStr">
        <is>
          <t>3-2206-1</t>
        </is>
      </c>
      <c r="E186" s="993" t="n">
        <v>1</v>
      </c>
      <c r="F186" s="993" t="inlineStr">
        <is>
          <t>6. Платени корпоративни данъци върху печалбата</t>
        </is>
      </c>
      <c r="G186" s="993" t="inlineStr">
        <is>
          <t>ПП от оперативна дейност</t>
        </is>
      </c>
      <c r="H186" s="999">
        <f>'3-Отчет за паричния поток'!C16</f>
        <v/>
      </c>
    </row>
    <row r="187" ht="15" customHeight="1" s="500">
      <c r="A187" s="993">
        <f>pdeName</f>
        <v/>
      </c>
      <c r="B187" s="993">
        <f>pdeBulstat</f>
        <v/>
      </c>
      <c r="C187" s="998">
        <f>endDate</f>
        <v/>
      </c>
      <c r="D187" s="993" t="inlineStr">
        <is>
          <t>3-2204</t>
        </is>
      </c>
      <c r="E187" s="993" t="n">
        <v>1</v>
      </c>
      <c r="F187" s="993" t="inlineStr">
        <is>
          <t xml:space="preserve">7. Получени лихви </t>
        </is>
      </c>
      <c r="G187" s="993" t="inlineStr">
        <is>
          <t>ПП от оперативна дейност</t>
        </is>
      </c>
      <c r="H187" s="999">
        <f>'3-Отчет за паричния поток'!C17</f>
        <v/>
      </c>
    </row>
    <row r="188" ht="15" customHeight="1" s="500">
      <c r="A188" s="993">
        <f>pdeName</f>
        <v/>
      </c>
      <c r="B188" s="993">
        <f>pdeBulstat</f>
        <v/>
      </c>
      <c r="C188" s="998">
        <f>endDate</f>
        <v/>
      </c>
      <c r="D188" s="993" t="inlineStr">
        <is>
          <t>3-2204-1</t>
        </is>
      </c>
      <c r="E188" s="993" t="n">
        <v>1</v>
      </c>
      <c r="F188" s="993" t="inlineStr">
        <is>
          <t xml:space="preserve">8. Платени банкови такси и лихви върху краткосрочни заеми за оборотни средства </t>
        </is>
      </c>
      <c r="G188" s="993" t="inlineStr">
        <is>
          <t>ПП от оперативна дейност</t>
        </is>
      </c>
      <c r="H188" s="999">
        <f>'3-Отчет за паричния поток'!C18</f>
        <v/>
      </c>
    </row>
    <row r="189" ht="15" customHeight="1" s="500">
      <c r="A189" s="993">
        <f>pdeName</f>
        <v/>
      </c>
      <c r="B189" s="993">
        <f>pdeBulstat</f>
        <v/>
      </c>
      <c r="C189" s="998">
        <f>endDate</f>
        <v/>
      </c>
      <c r="D189" s="993" t="inlineStr">
        <is>
          <t>3-2205</t>
        </is>
      </c>
      <c r="E189" s="993" t="n">
        <v>1</v>
      </c>
      <c r="F189" s="993" t="inlineStr">
        <is>
          <t>9. Курсови разлики</t>
        </is>
      </c>
      <c r="G189" s="993" t="inlineStr">
        <is>
          <t>ПП от оперативна дейност</t>
        </is>
      </c>
      <c r="H189" s="999">
        <f>'3-Отчет за паричния поток'!C19</f>
        <v/>
      </c>
    </row>
    <row r="190" ht="15" customHeight="1" s="500">
      <c r="A190" s="993">
        <f>pdeName</f>
        <v/>
      </c>
      <c r="B190" s="993">
        <f>pdeBulstat</f>
        <v/>
      </c>
      <c r="C190" s="998">
        <f>endDate</f>
        <v/>
      </c>
      <c r="D190" s="993" t="inlineStr">
        <is>
          <t>3-2208</t>
        </is>
      </c>
      <c r="E190" s="993" t="n">
        <v>1</v>
      </c>
      <c r="F190" s="993" t="inlineStr">
        <is>
          <t>10. Други постъпления /плащания от оперативна дейност</t>
        </is>
      </c>
      <c r="G190" s="993" t="inlineStr">
        <is>
          <t>ПП от оперативна дейност</t>
        </is>
      </c>
      <c r="H190" s="999">
        <f>'3-Отчет за паричния поток'!C20</f>
        <v/>
      </c>
    </row>
    <row r="191" ht="15" customHeight="1" s="500">
      <c r="A191" s="993">
        <f>pdeName</f>
        <v/>
      </c>
      <c r="B191" s="993">
        <f>pdeBulstat</f>
        <v/>
      </c>
      <c r="C191" s="998">
        <f>endDate</f>
        <v/>
      </c>
      <c r="D191" s="993" t="inlineStr">
        <is>
          <t>3-2200</t>
        </is>
      </c>
      <c r="E191" s="993" t="n">
        <v>1</v>
      </c>
      <c r="F191" s="993" t="inlineStr">
        <is>
          <t xml:space="preserve"> Нетен паричен поток от оперативна дейност (А):</t>
        </is>
      </c>
      <c r="G191" s="993" t="inlineStr">
        <is>
          <t>ПП от оперативна дейност</t>
        </is>
      </c>
      <c r="H191" s="999">
        <f>'3-Отчет за паричния поток'!C21</f>
        <v/>
      </c>
    </row>
    <row r="192" ht="15" customHeight="1" s="500">
      <c r="A192" s="993">
        <f>pdeName</f>
        <v/>
      </c>
      <c r="B192" s="993">
        <f>pdeBulstat</f>
        <v/>
      </c>
      <c r="C192" s="998">
        <f>endDate</f>
        <v/>
      </c>
      <c r="D192" s="993" t="inlineStr">
        <is>
          <t>3-2301</t>
        </is>
      </c>
      <c r="E192" s="993" t="n">
        <v>1</v>
      </c>
      <c r="F192" s="993" t="inlineStr">
        <is>
          <t xml:space="preserve">1. Покупка на дълготрайни активи </t>
        </is>
      </c>
      <c r="G192" s="993" t="inlineStr">
        <is>
          <t>ПП от инвестиционна дейност</t>
        </is>
      </c>
      <c r="H192" s="999">
        <f>'3-Отчет за паричния поток'!C23</f>
        <v/>
      </c>
    </row>
    <row r="193" ht="15" customHeight="1" s="500">
      <c r="A193" s="993">
        <f>pdeName</f>
        <v/>
      </c>
      <c r="B193" s="993">
        <f>pdeBulstat</f>
        <v/>
      </c>
      <c r="C193" s="998">
        <f>endDate</f>
        <v/>
      </c>
      <c r="D193" s="993" t="inlineStr">
        <is>
          <t>3-2301-1</t>
        </is>
      </c>
      <c r="E193" s="993" t="n">
        <v>1</v>
      </c>
      <c r="F193" s="993" t="inlineStr">
        <is>
          <t>2. Постъпления от  продажба на дълготрайни активи</t>
        </is>
      </c>
      <c r="G193" s="993" t="inlineStr">
        <is>
          <t>ПП от инвестиционна дейност</t>
        </is>
      </c>
      <c r="H193" s="999">
        <f>'3-Отчет за паричния поток'!C24</f>
        <v/>
      </c>
    </row>
    <row r="194" ht="15" customHeight="1" s="500">
      <c r="A194" s="993">
        <f>pdeName</f>
        <v/>
      </c>
      <c r="B194" s="993">
        <f>pdeBulstat</f>
        <v/>
      </c>
      <c r="C194" s="998">
        <f>endDate</f>
        <v/>
      </c>
      <c r="D194" s="993" t="inlineStr">
        <is>
          <t>3-2302</t>
        </is>
      </c>
      <c r="E194" s="993" t="n">
        <v>1</v>
      </c>
      <c r="F194" s="993" t="inlineStr">
        <is>
          <t>3. Предоставени заеми</t>
        </is>
      </c>
      <c r="G194" s="993" t="inlineStr">
        <is>
          <t>ПП от инвестиционна дейност</t>
        </is>
      </c>
      <c r="H194" s="999">
        <f>'3-Отчет за паричния поток'!C25</f>
        <v/>
      </c>
    </row>
    <row r="195" ht="15" customHeight="1" s="500">
      <c r="A195" s="993">
        <f>pdeName</f>
        <v/>
      </c>
      <c r="B195" s="993">
        <f>pdeBulstat</f>
        <v/>
      </c>
      <c r="C195" s="998">
        <f>endDate</f>
        <v/>
      </c>
      <c r="D195" s="993" t="inlineStr">
        <is>
          <t>3-2302-1</t>
        </is>
      </c>
      <c r="E195" s="993" t="n">
        <v>1</v>
      </c>
      <c r="F195" s="993" t="inlineStr">
        <is>
          <t>4. Възстановени (платени) предоставени заеми, в т.ч. по финансов  лизинг</t>
        </is>
      </c>
      <c r="G195" s="993" t="inlineStr">
        <is>
          <t>ПП от инвестиционна дейност</t>
        </is>
      </c>
      <c r="H195" s="999">
        <f>'3-Отчет за паричния поток'!C26</f>
        <v/>
      </c>
    </row>
    <row r="196" ht="15" customHeight="1" s="500">
      <c r="A196" s="993">
        <f>pdeName</f>
        <v/>
      </c>
      <c r="B196" s="993">
        <f>pdeBulstat</f>
        <v/>
      </c>
      <c r="C196" s="998">
        <f>endDate</f>
        <v/>
      </c>
      <c r="D196" s="993" t="inlineStr">
        <is>
          <t>3-2302-2</t>
        </is>
      </c>
      <c r="E196" s="993" t="n">
        <v>1</v>
      </c>
      <c r="F196" s="993" t="inlineStr">
        <is>
          <t xml:space="preserve">5. Получени лихви по предоставени заеми </t>
        </is>
      </c>
      <c r="G196" s="993" t="inlineStr">
        <is>
          <t>ПП от инвестиционна дейност</t>
        </is>
      </c>
      <c r="H196" s="999">
        <f>'3-Отчет за паричния поток'!C27</f>
        <v/>
      </c>
    </row>
    <row r="197" ht="15" customHeight="1" s="500">
      <c r="A197" s="993">
        <f>pdeName</f>
        <v/>
      </c>
      <c r="B197" s="993">
        <f>pdeBulstat</f>
        <v/>
      </c>
      <c r="C197" s="998">
        <f>endDate</f>
        <v/>
      </c>
      <c r="D197" s="993" t="inlineStr">
        <is>
          <t>3-2302-3</t>
        </is>
      </c>
      <c r="E197" s="993" t="n">
        <v>1</v>
      </c>
      <c r="F197" s="993" t="inlineStr">
        <is>
          <t xml:space="preserve">6. Покупка на инвестиции </t>
        </is>
      </c>
      <c r="G197" s="993" t="inlineStr">
        <is>
          <t>ПП от инвестиционна дейност</t>
        </is>
      </c>
      <c r="H197" s="999">
        <f>'3-Отчет за паричния поток'!C28</f>
        <v/>
      </c>
    </row>
    <row r="198" ht="15" customHeight="1" s="500">
      <c r="A198" s="993">
        <f>pdeName</f>
        <v/>
      </c>
      <c r="B198" s="993">
        <f>pdeBulstat</f>
        <v/>
      </c>
      <c r="C198" s="998">
        <f>endDate</f>
        <v/>
      </c>
      <c r="D198" s="993" t="inlineStr">
        <is>
          <t>3-2302-4</t>
        </is>
      </c>
      <c r="E198" s="993" t="n">
        <v>1</v>
      </c>
      <c r="F198" s="993" t="inlineStr">
        <is>
          <t>7. Постъпления от продажба на инвестиции</t>
        </is>
      </c>
      <c r="G198" s="993" t="inlineStr">
        <is>
          <t>ПП от инвестиционна дейност</t>
        </is>
      </c>
      <c r="H198" s="999">
        <f>'3-Отчет за паричния поток'!C29</f>
        <v/>
      </c>
    </row>
    <row r="199" ht="15" customHeight="1" s="500">
      <c r="A199" s="993">
        <f>pdeName</f>
        <v/>
      </c>
      <c r="B199" s="993">
        <f>pdeBulstat</f>
        <v/>
      </c>
      <c r="C199" s="998">
        <f>endDate</f>
        <v/>
      </c>
      <c r="D199" s="993" t="inlineStr">
        <is>
          <t>3-2303</t>
        </is>
      </c>
      <c r="E199" s="993" t="n">
        <v>1</v>
      </c>
      <c r="F199" s="993" t="inlineStr">
        <is>
          <t xml:space="preserve">8. Получени дивиденти от инвестиции </t>
        </is>
      </c>
      <c r="G199" s="993" t="inlineStr">
        <is>
          <t>ПП от инвестиционна дейност</t>
        </is>
      </c>
      <c r="H199" s="999">
        <f>'3-Отчет за паричния поток'!C30</f>
        <v/>
      </c>
    </row>
    <row r="200" ht="15" customHeight="1" s="500">
      <c r="A200" s="993">
        <f>pdeName</f>
        <v/>
      </c>
      <c r="B200" s="993">
        <f>pdeBulstat</f>
        <v/>
      </c>
      <c r="C200" s="998">
        <f>endDate</f>
        <v/>
      </c>
      <c r="D200" s="993" t="inlineStr">
        <is>
          <t>3-2305</t>
        </is>
      </c>
      <c r="E200" s="993" t="n">
        <v>1</v>
      </c>
      <c r="F200" s="993" t="inlineStr">
        <is>
          <t>9. Курсови разлики</t>
        </is>
      </c>
      <c r="G200" s="993" t="inlineStr">
        <is>
          <t>ПП от инвестиционна дейност</t>
        </is>
      </c>
      <c r="H200" s="999">
        <f>'3-Отчет за паричния поток'!C31</f>
        <v/>
      </c>
    </row>
    <row r="201" ht="15" customHeight="1" s="500">
      <c r="A201" s="993">
        <f>pdeName</f>
        <v/>
      </c>
      <c r="B201" s="993">
        <f>pdeBulstat</f>
        <v/>
      </c>
      <c r="C201" s="998">
        <f>endDate</f>
        <v/>
      </c>
      <c r="D201" s="993" t="inlineStr">
        <is>
          <t>3-2306</t>
        </is>
      </c>
      <c r="E201" s="993" t="n">
        <v>1</v>
      </c>
      <c r="F201" s="993" t="inlineStr">
        <is>
          <t>10. Други постъпления/ плащания от инвестиционна дейност</t>
        </is>
      </c>
      <c r="G201" s="993" t="inlineStr">
        <is>
          <t>ПП от инвестиционна дейност</t>
        </is>
      </c>
      <c r="H201" s="999">
        <f>'3-Отчет за паричния поток'!C32</f>
        <v/>
      </c>
    </row>
    <row r="202" ht="15" customHeight="1" s="500">
      <c r="A202" s="993">
        <f>pdeName</f>
        <v/>
      </c>
      <c r="B202" s="993">
        <f>pdeBulstat</f>
        <v/>
      </c>
      <c r="C202" s="998">
        <f>endDate</f>
        <v/>
      </c>
      <c r="D202" s="993" t="inlineStr">
        <is>
          <t>3-2300</t>
        </is>
      </c>
      <c r="E202" s="993" t="n">
        <v>1</v>
      </c>
      <c r="F202" s="993" t="inlineStr">
        <is>
          <t>Нетен поток от инвестиционна дейност (Б):</t>
        </is>
      </c>
      <c r="G202" s="993" t="inlineStr">
        <is>
          <t>ПП от инвестиционна дейност</t>
        </is>
      </c>
      <c r="H202" s="999">
        <f>'3-Отчет за паричния поток'!C33</f>
        <v/>
      </c>
    </row>
    <row r="203" ht="15" customHeight="1" s="500">
      <c r="A203" s="993">
        <f>pdeName</f>
        <v/>
      </c>
      <c r="B203" s="993">
        <f>pdeBulstat</f>
        <v/>
      </c>
      <c r="C203" s="998">
        <f>endDate</f>
        <v/>
      </c>
      <c r="D203" s="993" t="inlineStr">
        <is>
          <t>3-2401</t>
        </is>
      </c>
      <c r="E203" s="993" t="n">
        <v>1</v>
      </c>
      <c r="F203" s="993" t="inlineStr">
        <is>
          <t>1. Постъпления от емитиране на ценни книжа</t>
        </is>
      </c>
      <c r="G203" s="993" t="inlineStr">
        <is>
          <t>ПП от финансова дейност</t>
        </is>
      </c>
      <c r="H203" s="999">
        <f>'3-Отчет за паричния поток'!C35</f>
        <v/>
      </c>
    </row>
    <row r="204" ht="15" customHeight="1" s="500">
      <c r="A204" s="993">
        <f>pdeName</f>
        <v/>
      </c>
      <c r="B204" s="993">
        <f>pdeBulstat</f>
        <v/>
      </c>
      <c r="C204" s="998">
        <f>endDate</f>
        <v/>
      </c>
      <c r="D204" s="993" t="inlineStr">
        <is>
          <t>3-2401-1</t>
        </is>
      </c>
      <c r="E204" s="993" t="n">
        <v>1</v>
      </c>
      <c r="F204" s="993" t="inlineStr">
        <is>
          <t>2. Плащания при обратно придобиване на ценни книжа</t>
        </is>
      </c>
      <c r="G204" s="993" t="inlineStr">
        <is>
          <t>ПП от финансова дейност</t>
        </is>
      </c>
      <c r="H204" s="999">
        <f>'3-Отчет за паричния поток'!C36</f>
        <v/>
      </c>
    </row>
    <row r="205" ht="15" customHeight="1" s="500">
      <c r="A205" s="993">
        <f>pdeName</f>
        <v/>
      </c>
      <c r="B205" s="993">
        <f>pdeBulstat</f>
        <v/>
      </c>
      <c r="C205" s="998">
        <f>endDate</f>
        <v/>
      </c>
      <c r="D205" s="993" t="inlineStr">
        <is>
          <t>3-2403</t>
        </is>
      </c>
      <c r="E205" s="993" t="n">
        <v>1</v>
      </c>
      <c r="F205" s="993" t="inlineStr">
        <is>
          <t xml:space="preserve">3. Постъпления от заеми </t>
        </is>
      </c>
      <c r="G205" s="993" t="inlineStr">
        <is>
          <t>ПП от финансова дейност</t>
        </is>
      </c>
      <c r="H205" s="999">
        <f>'3-Отчет за паричния поток'!C37</f>
        <v/>
      </c>
    </row>
    <row r="206" ht="15" customHeight="1" s="500">
      <c r="A206" s="993">
        <f>pdeName</f>
        <v/>
      </c>
      <c r="B206" s="993">
        <f>pdeBulstat</f>
        <v/>
      </c>
      <c r="C206" s="998">
        <f>endDate</f>
        <v/>
      </c>
      <c r="D206" s="993" t="inlineStr">
        <is>
          <t>3-2403-1</t>
        </is>
      </c>
      <c r="E206" s="993" t="n">
        <v>1</v>
      </c>
      <c r="F206" s="993" t="inlineStr">
        <is>
          <t xml:space="preserve">4. Платени  заеми </t>
        </is>
      </c>
      <c r="G206" s="993" t="inlineStr">
        <is>
          <t>ПП от финансова дейност</t>
        </is>
      </c>
      <c r="H206" s="999">
        <f>'3-Отчет за паричния поток'!C38</f>
        <v/>
      </c>
    </row>
    <row r="207" ht="15" customHeight="1" s="500">
      <c r="A207" s="993">
        <f>pdeName</f>
        <v/>
      </c>
      <c r="B207" s="993">
        <f>pdeBulstat</f>
        <v/>
      </c>
      <c r="C207" s="998">
        <f>endDate</f>
        <v/>
      </c>
      <c r="D207" s="993" t="inlineStr">
        <is>
          <t>3-2405</t>
        </is>
      </c>
      <c r="E207" s="993" t="n">
        <v>1</v>
      </c>
      <c r="F207" s="993" t="inlineStr">
        <is>
          <t>5. Платени задължения по лизингови договори</t>
        </is>
      </c>
      <c r="G207" s="993" t="inlineStr">
        <is>
          <t>ПП от финансова дейност</t>
        </is>
      </c>
      <c r="H207" s="999">
        <f>'3-Отчет за паричния поток'!C39</f>
        <v/>
      </c>
    </row>
    <row r="208" ht="15" customHeight="1" s="500">
      <c r="A208" s="993">
        <f>pdeName</f>
        <v/>
      </c>
      <c r="B208" s="993">
        <f>pdeBulstat</f>
        <v/>
      </c>
      <c r="C208" s="998">
        <f>endDate</f>
        <v/>
      </c>
      <c r="D208" s="993" t="inlineStr">
        <is>
          <t>3-2404</t>
        </is>
      </c>
      <c r="E208" s="993" t="n">
        <v>1</v>
      </c>
      <c r="F208" s="993" t="inlineStr">
        <is>
          <t xml:space="preserve">6. Платени  лихви, такси, комисиони по заеми с инвестиционно предназначение </t>
        </is>
      </c>
      <c r="G208" s="993" t="inlineStr">
        <is>
          <t>ПП от финансова дейност</t>
        </is>
      </c>
      <c r="H208" s="999">
        <f>'3-Отчет за паричния поток'!C40</f>
        <v/>
      </c>
    </row>
    <row r="209" ht="15" customHeight="1" s="500">
      <c r="A209" s="993">
        <f>pdeName</f>
        <v/>
      </c>
      <c r="B209" s="993">
        <f>pdeBulstat</f>
        <v/>
      </c>
      <c r="C209" s="998">
        <f>endDate</f>
        <v/>
      </c>
      <c r="D209" s="993" t="inlineStr">
        <is>
          <t>3-2404-1</t>
        </is>
      </c>
      <c r="E209" s="993" t="n">
        <v>1</v>
      </c>
      <c r="F209" s="993" t="inlineStr">
        <is>
          <t>7 . Изплатени дивиденти</t>
        </is>
      </c>
      <c r="G209" s="993" t="inlineStr">
        <is>
          <t>ПП от финансова дейност</t>
        </is>
      </c>
      <c r="H209" s="999">
        <f>'3-Отчет за паричния поток'!C41</f>
        <v/>
      </c>
    </row>
    <row r="210" ht="15" customHeight="1" s="500">
      <c r="A210" s="993">
        <f>pdeName</f>
        <v/>
      </c>
      <c r="B210" s="993">
        <f>pdeBulstat</f>
        <v/>
      </c>
      <c r="C210" s="998">
        <f>endDate</f>
        <v/>
      </c>
      <c r="D210" s="993" t="inlineStr">
        <is>
          <t>3-2407</t>
        </is>
      </c>
      <c r="E210" s="993" t="n">
        <v>1</v>
      </c>
      <c r="F210" s="993" t="inlineStr">
        <is>
          <t>8. Други постъпления/ плащания от финансова дейност</t>
        </is>
      </c>
      <c r="G210" s="993" t="inlineStr">
        <is>
          <t>ПП от финансова дейност</t>
        </is>
      </c>
      <c r="H210" s="999">
        <f>'3-Отчет за паричния поток'!C42</f>
        <v/>
      </c>
    </row>
    <row r="211" ht="15" customHeight="1" s="500">
      <c r="A211" s="993">
        <f>pdeName</f>
        <v/>
      </c>
      <c r="B211" s="993">
        <f>pdeBulstat</f>
        <v/>
      </c>
      <c r="C211" s="998">
        <f>endDate</f>
        <v/>
      </c>
      <c r="D211" s="993" t="inlineStr">
        <is>
          <t>3-2400</t>
        </is>
      </c>
      <c r="E211" s="993" t="n">
        <v>1</v>
      </c>
      <c r="F211" s="993" t="inlineStr">
        <is>
          <t>Нетен паричен поток от финансова дейност (В):</t>
        </is>
      </c>
      <c r="G211" s="993" t="inlineStr">
        <is>
          <t>ПП от финансова дейност</t>
        </is>
      </c>
      <c r="H211" s="999">
        <f>'3-Отчет за паричния поток'!C43</f>
        <v/>
      </c>
    </row>
    <row r="212" ht="15" customHeight="1" s="500">
      <c r="A212" s="993">
        <f>pdeName</f>
        <v/>
      </c>
      <c r="B212" s="993">
        <f>pdeBulstat</f>
        <v/>
      </c>
      <c r="C212" s="998">
        <f>endDate</f>
        <v/>
      </c>
      <c r="D212" s="993" t="inlineStr">
        <is>
          <t>3-2500</t>
        </is>
      </c>
      <c r="E212" s="993" t="n">
        <v>1</v>
      </c>
      <c r="F212" s="993" t="inlineStr">
        <is>
          <t>Г. Изменения на паричните средства през периода (А+Б+В):</t>
        </is>
      </c>
      <c r="H212" s="999">
        <f>'3-Отчет за паричния поток'!C44</f>
        <v/>
      </c>
    </row>
    <row r="213" ht="15" customHeight="1" s="500">
      <c r="A213" s="993">
        <f>pdeName</f>
        <v/>
      </c>
      <c r="B213" s="993">
        <f>pdeBulstat</f>
        <v/>
      </c>
      <c r="C213" s="998">
        <f>endDate</f>
        <v/>
      </c>
      <c r="D213" s="993" t="inlineStr">
        <is>
          <t>3-2600</t>
        </is>
      </c>
      <c r="E213" s="993" t="n">
        <v>1</v>
      </c>
      <c r="F213" s="993" t="inlineStr">
        <is>
          <t>Д. Парични средства в началото на периода</t>
        </is>
      </c>
      <c r="H213" s="999">
        <f>'3-Отчет за паричния поток'!C45</f>
        <v/>
      </c>
    </row>
    <row r="214" ht="15" customHeight="1" s="500">
      <c r="A214" s="993">
        <f>pdeName</f>
        <v/>
      </c>
      <c r="B214" s="993">
        <f>pdeBulstat</f>
        <v/>
      </c>
      <c r="C214" s="998">
        <f>endDate</f>
        <v/>
      </c>
      <c r="D214" s="993" t="inlineStr">
        <is>
          <t>3-2700</t>
        </is>
      </c>
      <c r="E214" s="993" t="n">
        <v>1</v>
      </c>
      <c r="F214" s="993" t="inlineStr">
        <is>
          <t xml:space="preserve">Е. Парични средства в края на периода, в т.ч.: </t>
        </is>
      </c>
      <c r="H214" s="999">
        <f>'3-Отчет за паричния поток'!C46</f>
        <v/>
      </c>
    </row>
    <row r="215" ht="15" customHeight="1" s="500">
      <c r="A215" s="993">
        <f>pdeName</f>
        <v/>
      </c>
      <c r="B215" s="993">
        <f>pdeBulstat</f>
        <v/>
      </c>
      <c r="C215" s="998">
        <f>endDate</f>
        <v/>
      </c>
      <c r="D215" s="993" t="inlineStr">
        <is>
          <t>3-2700-1</t>
        </is>
      </c>
      <c r="E215" s="993" t="n">
        <v>1</v>
      </c>
      <c r="F215" s="993" t="inlineStr">
        <is>
          <t xml:space="preserve">наличност в касата и по банкови сметки </t>
        </is>
      </c>
      <c r="H215" s="999">
        <f>'3-Отчет за паричния поток'!C47</f>
        <v/>
      </c>
    </row>
    <row r="216" ht="15" customHeight="1" s="500">
      <c r="A216" s="993">
        <f>pdeName</f>
        <v/>
      </c>
      <c r="B216" s="993">
        <f>pdeBulstat</f>
        <v/>
      </c>
      <c r="C216" s="998">
        <f>endDate</f>
        <v/>
      </c>
      <c r="D216" s="993" t="inlineStr">
        <is>
          <t>3-2700-2</t>
        </is>
      </c>
      <c r="E216" s="993" t="n">
        <v>1</v>
      </c>
      <c r="F216" s="993" t="inlineStr">
        <is>
          <t xml:space="preserve">блокирани парични средства  </t>
        </is>
      </c>
      <c r="H216" s="999">
        <f>'3-Отчет за паричния поток'!C48</f>
        <v/>
      </c>
    </row>
    <row r="217" ht="15" customFormat="1" customHeight="1" s="995">
      <c r="C217" s="996" t="n"/>
      <c r="F217" s="997" t="inlineStr">
        <is>
          <t>ОСК</t>
        </is>
      </c>
    </row>
    <row r="218" ht="15" customHeight="1" s="500">
      <c r="A218" s="993">
        <f>pdeName</f>
        <v/>
      </c>
      <c r="B218" s="993">
        <f>pdeBulstat</f>
        <v/>
      </c>
      <c r="C218" s="998">
        <f>endDate</f>
        <v/>
      </c>
      <c r="D218" s="993" t="inlineStr">
        <is>
          <t>4-01</t>
        </is>
      </c>
      <c r="E218" s="993" t="n">
        <v>1</v>
      </c>
      <c r="F218" s="1002" t="inlineStr">
        <is>
          <t xml:space="preserve">Салдо в началото на отчетния период </t>
        </is>
      </c>
      <c r="H218" s="999">
        <f>'4-Отчет за собствения капитал'!C13</f>
        <v/>
      </c>
    </row>
    <row r="219" ht="15" customHeight="1" s="500">
      <c r="A219" s="993">
        <f>pdeName</f>
        <v/>
      </c>
      <c r="B219" s="993">
        <f>pdeBulstat</f>
        <v/>
      </c>
      <c r="C219" s="998">
        <f>endDate</f>
        <v/>
      </c>
      <c r="D219" s="993" t="inlineStr">
        <is>
          <t>4-15</t>
        </is>
      </c>
      <c r="E219" s="993" t="n">
        <v>1</v>
      </c>
      <c r="F219" s="1002" t="inlineStr">
        <is>
          <t>Промени в началните салда поради:</t>
        </is>
      </c>
      <c r="H219" s="999">
        <f>'4-Отчет за собствения капитал'!C14</f>
        <v/>
      </c>
    </row>
    <row r="220" ht="15" customHeight="1" s="500">
      <c r="A220" s="993">
        <f>pdeName</f>
        <v/>
      </c>
      <c r="B220" s="993">
        <f>pdeBulstat</f>
        <v/>
      </c>
      <c r="C220" s="998">
        <f>endDate</f>
        <v/>
      </c>
      <c r="D220" s="993" t="inlineStr">
        <is>
          <t>4-15-1</t>
        </is>
      </c>
      <c r="E220" s="993" t="n">
        <v>1</v>
      </c>
      <c r="F220" s="1002" t="inlineStr">
        <is>
          <t xml:space="preserve">Ефект от промени в счетоводната политика </t>
        </is>
      </c>
      <c r="H220" s="999">
        <f>'4-Отчет за собствения капитал'!C15</f>
        <v/>
      </c>
    </row>
    <row r="221" ht="15" customHeight="1" s="500">
      <c r="A221" s="993">
        <f>pdeName</f>
        <v/>
      </c>
      <c r="B221" s="993">
        <f>pdeBulstat</f>
        <v/>
      </c>
      <c r="C221" s="998">
        <f>endDate</f>
        <v/>
      </c>
      <c r="D221" s="993" t="inlineStr">
        <is>
          <t>4-15-2</t>
        </is>
      </c>
      <c r="E221" s="993" t="n">
        <v>1</v>
      </c>
      <c r="F221" s="1002" t="inlineStr">
        <is>
          <t xml:space="preserve">Фундаментални грешки </t>
        </is>
      </c>
      <c r="H221" s="999">
        <f>'4-Отчет за собствения капитал'!C16</f>
        <v/>
      </c>
    </row>
    <row r="222" ht="15" customHeight="1" s="500">
      <c r="A222" s="993">
        <f>pdeName</f>
        <v/>
      </c>
      <c r="B222" s="993">
        <f>pdeBulstat</f>
        <v/>
      </c>
      <c r="C222" s="998">
        <f>endDate</f>
        <v/>
      </c>
      <c r="D222" s="993" t="inlineStr">
        <is>
          <t>4-01-1</t>
        </is>
      </c>
      <c r="E222" s="993" t="n">
        <v>1</v>
      </c>
      <c r="F222" s="1002" t="inlineStr">
        <is>
          <t xml:space="preserve">Коригирано салдо в началото на отчетния период </t>
        </is>
      </c>
      <c r="H222" s="999">
        <f>'4-Отчет за собствения капитал'!C17</f>
        <v/>
      </c>
    </row>
    <row r="223" ht="15" customHeight="1" s="500">
      <c r="A223" s="993">
        <f>pdeName</f>
        <v/>
      </c>
      <c r="B223" s="993">
        <f>pdeBulstat</f>
        <v/>
      </c>
      <c r="C223" s="998">
        <f>endDate</f>
        <v/>
      </c>
      <c r="D223" s="993" t="inlineStr">
        <is>
          <t>4-05</t>
        </is>
      </c>
      <c r="E223" s="993" t="n">
        <v>1</v>
      </c>
      <c r="F223" s="1002" t="inlineStr">
        <is>
          <t xml:space="preserve">Нетна печалба/загуба за периода  </t>
        </is>
      </c>
      <c r="H223" s="999">
        <f>'4-Отчет за собствения капитал'!C18</f>
        <v/>
      </c>
    </row>
    <row r="224" ht="15" customHeight="1" s="500">
      <c r="A224" s="993">
        <f>pdeName</f>
        <v/>
      </c>
      <c r="B224" s="993">
        <f>pdeBulstat</f>
        <v/>
      </c>
      <c r="C224" s="998">
        <f>endDate</f>
        <v/>
      </c>
      <c r="D224" s="993" t="inlineStr">
        <is>
          <t>4-06</t>
        </is>
      </c>
      <c r="E224" s="993" t="n">
        <v>1</v>
      </c>
      <c r="F224" s="1002" t="inlineStr">
        <is>
          <t>1. Разпределение на печалбата за:</t>
        </is>
      </c>
      <c r="H224" s="999">
        <f>'4-Отчет за собствения капитал'!C19</f>
        <v/>
      </c>
    </row>
    <row r="225" ht="15" customHeight="1" s="500">
      <c r="A225" s="993">
        <f>pdeName</f>
        <v/>
      </c>
      <c r="B225" s="993">
        <f>pdeBulstat</f>
        <v/>
      </c>
      <c r="C225" s="998">
        <f>endDate</f>
        <v/>
      </c>
      <c r="D225" s="993" t="inlineStr">
        <is>
          <t>4-07</t>
        </is>
      </c>
      <c r="E225" s="993" t="n">
        <v>1</v>
      </c>
      <c r="F225" s="1002" t="inlineStr">
        <is>
          <t xml:space="preserve"> дивиденти</t>
        </is>
      </c>
      <c r="H225" s="999">
        <f>'4-Отчет за собствения капитал'!C20</f>
        <v/>
      </c>
    </row>
    <row r="226" ht="15" customHeight="1" s="500">
      <c r="A226" s="993">
        <f>pdeName</f>
        <v/>
      </c>
      <c r="B226" s="993">
        <f>pdeBulstat</f>
        <v/>
      </c>
      <c r="C226" s="998">
        <f>endDate</f>
        <v/>
      </c>
      <c r="D226" s="993" t="inlineStr">
        <is>
          <t>4-07-1</t>
        </is>
      </c>
      <c r="E226" s="993" t="n">
        <v>1</v>
      </c>
      <c r="F226" s="1002" t="inlineStr">
        <is>
          <t xml:space="preserve"> други </t>
        </is>
      </c>
      <c r="H226" s="999">
        <f>'4-Отчет за собствения капитал'!C21</f>
        <v/>
      </c>
    </row>
    <row r="227" ht="15" customHeight="1" s="500">
      <c r="A227" s="993">
        <f>pdeName</f>
        <v/>
      </c>
      <c r="B227" s="993">
        <f>pdeBulstat</f>
        <v/>
      </c>
      <c r="C227" s="998">
        <f>endDate</f>
        <v/>
      </c>
      <c r="D227" s="993" t="inlineStr">
        <is>
          <t>4-08</t>
        </is>
      </c>
      <c r="E227" s="993" t="n">
        <v>1</v>
      </c>
      <c r="F227" s="1002" t="inlineStr">
        <is>
          <t>2. Покриване на загуби</t>
        </is>
      </c>
      <c r="H227" s="999">
        <f>'4-Отчет за собствения капитал'!C22</f>
        <v/>
      </c>
    </row>
    <row r="228" ht="15" customHeight="1" s="500">
      <c r="A228" s="993">
        <f>pdeName</f>
        <v/>
      </c>
      <c r="B228" s="993">
        <f>pdeBulstat</f>
        <v/>
      </c>
      <c r="C228" s="998">
        <f>endDate</f>
        <v/>
      </c>
      <c r="D228" s="993" t="inlineStr">
        <is>
          <t>4-09</t>
        </is>
      </c>
      <c r="E228" s="993" t="n">
        <v>1</v>
      </c>
      <c r="F228" s="1002" t="inlineStr">
        <is>
          <t>3. Последващи оценки на дълготрайни материални и нематериални активи, в т.ч.</t>
        </is>
      </c>
      <c r="H228" s="999">
        <f>'4-Отчет за собствения капитал'!C23</f>
        <v/>
      </c>
    </row>
    <row r="229" ht="15" customHeight="1" s="500">
      <c r="A229" s="993">
        <f>pdeName</f>
        <v/>
      </c>
      <c r="B229" s="993">
        <f>pdeBulstat</f>
        <v/>
      </c>
      <c r="C229" s="998">
        <f>endDate</f>
        <v/>
      </c>
      <c r="D229" s="993" t="inlineStr">
        <is>
          <t>4-10</t>
        </is>
      </c>
      <c r="E229" s="993" t="n">
        <v>1</v>
      </c>
      <c r="F229" s="1002" t="inlineStr">
        <is>
          <t xml:space="preserve">увеличения    </t>
        </is>
      </c>
      <c r="H229" s="999">
        <f>'4-Отчет за собствения капитал'!C24</f>
        <v/>
      </c>
    </row>
    <row r="230" ht="15" customHeight="1" s="500">
      <c r="A230" s="993">
        <f>pdeName</f>
        <v/>
      </c>
      <c r="B230" s="993">
        <f>pdeBulstat</f>
        <v/>
      </c>
      <c r="C230" s="998">
        <f>endDate</f>
        <v/>
      </c>
      <c r="D230" s="993" t="inlineStr">
        <is>
          <t>4-11</t>
        </is>
      </c>
      <c r="E230" s="993" t="n">
        <v>1</v>
      </c>
      <c r="F230" s="1002" t="inlineStr">
        <is>
          <t>намаления</t>
        </is>
      </c>
      <c r="H230" s="999">
        <f>'4-Отчет за собствения капитал'!C25</f>
        <v/>
      </c>
    </row>
    <row r="231" ht="15" customHeight="1" s="500">
      <c r="A231" s="993">
        <f>pdeName</f>
        <v/>
      </c>
      <c r="B231" s="993">
        <f>pdeBulstat</f>
        <v/>
      </c>
      <c r="C231" s="998">
        <f>endDate</f>
        <v/>
      </c>
      <c r="D231" s="993" t="inlineStr">
        <is>
          <t>4-12</t>
        </is>
      </c>
      <c r="E231" s="993" t="n">
        <v>1</v>
      </c>
      <c r="F231" s="1002" t="inlineStr">
        <is>
          <t>4. Последващи оценки на финансови активи и инструменти, в т.ч.</t>
        </is>
      </c>
      <c r="H231" s="999">
        <f>'4-Отчет за собствения капитал'!C26</f>
        <v/>
      </c>
    </row>
    <row r="232" ht="15" customHeight="1" s="500">
      <c r="A232" s="993">
        <f>pdeName</f>
        <v/>
      </c>
      <c r="B232" s="993">
        <f>pdeBulstat</f>
        <v/>
      </c>
      <c r="C232" s="998">
        <f>endDate</f>
        <v/>
      </c>
      <c r="D232" s="993" t="inlineStr">
        <is>
          <t>4-13</t>
        </is>
      </c>
      <c r="E232" s="993" t="n">
        <v>1</v>
      </c>
      <c r="F232" s="1002" t="inlineStr">
        <is>
          <t xml:space="preserve">увеличения    </t>
        </is>
      </c>
      <c r="H232" s="999">
        <f>'4-Отчет за собствения капитал'!C27</f>
        <v/>
      </c>
    </row>
    <row r="233" ht="15" customHeight="1" s="500">
      <c r="A233" s="993">
        <f>pdeName</f>
        <v/>
      </c>
      <c r="B233" s="993">
        <f>pdeBulstat</f>
        <v/>
      </c>
      <c r="C233" s="998">
        <f>endDate</f>
        <v/>
      </c>
      <c r="D233" s="993" t="inlineStr">
        <is>
          <t>4-14</t>
        </is>
      </c>
      <c r="E233" s="993" t="n">
        <v>1</v>
      </c>
      <c r="F233" s="1002" t="inlineStr">
        <is>
          <t>намаления</t>
        </is>
      </c>
      <c r="H233" s="999">
        <f>'4-Отчет за собствения капитал'!C28</f>
        <v/>
      </c>
    </row>
    <row r="234" ht="15" customHeight="1" s="500">
      <c r="A234" s="993">
        <f>pdeName</f>
        <v/>
      </c>
      <c r="B234" s="993">
        <f>pdeBulstat</f>
        <v/>
      </c>
      <c r="C234" s="998">
        <f>endDate</f>
        <v/>
      </c>
      <c r="D234" s="993" t="inlineStr">
        <is>
          <t>4-16-1</t>
        </is>
      </c>
      <c r="E234" s="993" t="n">
        <v>1</v>
      </c>
      <c r="F234" s="1002" t="inlineStr">
        <is>
          <t xml:space="preserve">5. Ефект от отсрочени данъци </t>
        </is>
      </c>
      <c r="H234" s="999">
        <f>'4-Отчет за собствения капитал'!C29</f>
        <v/>
      </c>
    </row>
    <row r="235" ht="15" customHeight="1" s="500">
      <c r="A235" s="993">
        <f>pdeName</f>
        <v/>
      </c>
      <c r="B235" s="993">
        <f>pdeBulstat</f>
        <v/>
      </c>
      <c r="C235" s="998">
        <f>endDate</f>
        <v/>
      </c>
      <c r="D235" s="993" t="inlineStr">
        <is>
          <t>4-16</t>
        </is>
      </c>
      <c r="E235" s="993" t="n">
        <v>1</v>
      </c>
      <c r="F235" s="1002" t="inlineStr">
        <is>
          <t>6. Други изменения</t>
        </is>
      </c>
      <c r="H235" s="999">
        <f>'4-Отчет за собствения капитал'!C30</f>
        <v/>
      </c>
    </row>
    <row r="236" ht="15" customHeight="1" s="500">
      <c r="A236" s="993">
        <f>pdeName</f>
        <v/>
      </c>
      <c r="B236" s="993">
        <f>pdeBulstat</f>
        <v/>
      </c>
      <c r="C236" s="998">
        <f>endDate</f>
        <v/>
      </c>
      <c r="D236" s="993" t="inlineStr">
        <is>
          <t>4-17</t>
        </is>
      </c>
      <c r="E236" s="993" t="n">
        <v>1</v>
      </c>
      <c r="F236" s="1002" t="inlineStr">
        <is>
          <t xml:space="preserve">Салдо към края на отчетния период </t>
        </is>
      </c>
      <c r="H236" s="999">
        <f>'4-Отчет за собствения капитал'!C31</f>
        <v/>
      </c>
    </row>
    <row r="237" ht="15" customHeight="1" s="500">
      <c r="A237" s="993">
        <f>pdeName</f>
        <v/>
      </c>
      <c r="B237" s="993">
        <f>pdeBulstat</f>
        <v/>
      </c>
      <c r="C237" s="998">
        <f>endDate</f>
        <v/>
      </c>
      <c r="D237" s="993" t="inlineStr">
        <is>
          <t>4-18</t>
        </is>
      </c>
      <c r="E237" s="993" t="n">
        <v>1</v>
      </c>
      <c r="F237" s="1002" t="inlineStr">
        <is>
          <t>7. Промени от преводи на годишни финансови отчети на предприятия в чужбина</t>
        </is>
      </c>
      <c r="H237" s="999">
        <f>'4-Отчет за собствения капитал'!C32</f>
        <v/>
      </c>
    </row>
    <row r="238" ht="15" customHeight="1" s="500">
      <c r="A238" s="993">
        <f>pdeName</f>
        <v/>
      </c>
      <c r="B238" s="993">
        <f>pdeBulstat</f>
        <v/>
      </c>
      <c r="C238" s="998">
        <f>endDate</f>
        <v/>
      </c>
      <c r="D238" s="993" t="inlineStr">
        <is>
          <t>4-19</t>
        </is>
      </c>
      <c r="E238" s="993" t="n">
        <v>1</v>
      </c>
      <c r="F238" s="1002" t="inlineStr">
        <is>
          <t>8. Промени от преизчисляване на финансови отчети при свръхинфлация</t>
        </is>
      </c>
      <c r="H238" s="999">
        <f>'4-Отчет за собствения капитал'!C33</f>
        <v/>
      </c>
    </row>
    <row r="239" ht="15" customHeight="1" s="500">
      <c r="A239" s="993">
        <f>pdeName</f>
        <v/>
      </c>
      <c r="B239" s="993">
        <f>pdeBulstat</f>
        <v/>
      </c>
      <c r="C239" s="998">
        <f>endDate</f>
        <v/>
      </c>
      <c r="D239" s="993" t="inlineStr">
        <is>
          <t>4-20</t>
        </is>
      </c>
      <c r="E239" s="993" t="n">
        <v>1</v>
      </c>
      <c r="F239" s="1002" t="inlineStr">
        <is>
          <t xml:space="preserve">Собствен капитал 
към края на отчетния период </t>
        </is>
      </c>
      <c r="H239" s="999">
        <f>'4-Отчет за собствения капитал'!C34</f>
        <v/>
      </c>
    </row>
    <row r="240" ht="15" customHeight="1" s="500">
      <c r="A240" s="993">
        <f>pdeName</f>
        <v/>
      </c>
      <c r="B240" s="993">
        <f>pdeBulstat</f>
        <v/>
      </c>
      <c r="C240" s="998">
        <f>endDate</f>
        <v/>
      </c>
      <c r="D240" s="993" t="inlineStr">
        <is>
          <t>4-01</t>
        </is>
      </c>
      <c r="E240" s="993" t="n">
        <v>2</v>
      </c>
      <c r="F240" s="1002" t="inlineStr">
        <is>
          <t xml:space="preserve">Салдо в началото на отчетния период </t>
        </is>
      </c>
      <c r="H240" s="999">
        <f>'4-Отчет за собствения капитал'!D13</f>
        <v/>
      </c>
    </row>
    <row r="241" ht="15" customHeight="1" s="500">
      <c r="A241" s="993">
        <f>pdeName</f>
        <v/>
      </c>
      <c r="B241" s="993">
        <f>pdeBulstat</f>
        <v/>
      </c>
      <c r="C241" s="998">
        <f>endDate</f>
        <v/>
      </c>
      <c r="D241" s="993" t="inlineStr">
        <is>
          <t>4-15</t>
        </is>
      </c>
      <c r="E241" s="993" t="n">
        <v>2</v>
      </c>
      <c r="F241" s="1002" t="inlineStr">
        <is>
          <t>Промени в началните салда поради:</t>
        </is>
      </c>
      <c r="H241" s="999">
        <f>'4-Отчет за собствения капитал'!D14</f>
        <v/>
      </c>
    </row>
    <row r="242" ht="15" customHeight="1" s="500">
      <c r="A242" s="993">
        <f>pdeName</f>
        <v/>
      </c>
      <c r="B242" s="993">
        <f>pdeBulstat</f>
        <v/>
      </c>
      <c r="C242" s="998">
        <f>endDate</f>
        <v/>
      </c>
      <c r="D242" s="993" t="inlineStr">
        <is>
          <t>4-15-1</t>
        </is>
      </c>
      <c r="E242" s="993" t="n">
        <v>2</v>
      </c>
      <c r="F242" s="1002" t="inlineStr">
        <is>
          <t xml:space="preserve">Ефект от промени в счетоводната политика </t>
        </is>
      </c>
      <c r="H242" s="999">
        <f>'4-Отчет за собствения капитал'!D15</f>
        <v/>
      </c>
    </row>
    <row r="243" ht="15" customHeight="1" s="500">
      <c r="A243" s="993">
        <f>pdeName</f>
        <v/>
      </c>
      <c r="B243" s="993">
        <f>pdeBulstat</f>
        <v/>
      </c>
      <c r="C243" s="998">
        <f>endDate</f>
        <v/>
      </c>
      <c r="D243" s="993" t="inlineStr">
        <is>
          <t>4-15-2</t>
        </is>
      </c>
      <c r="E243" s="993" t="n">
        <v>2</v>
      </c>
      <c r="F243" s="1002" t="inlineStr">
        <is>
          <t xml:space="preserve">Фундаментални грешки </t>
        </is>
      </c>
      <c r="H243" s="999">
        <f>'4-Отчет за собствения капитал'!D16</f>
        <v/>
      </c>
    </row>
    <row r="244" ht="15" customHeight="1" s="500">
      <c r="A244" s="993">
        <f>pdeName</f>
        <v/>
      </c>
      <c r="B244" s="993">
        <f>pdeBulstat</f>
        <v/>
      </c>
      <c r="C244" s="998">
        <f>endDate</f>
        <v/>
      </c>
      <c r="D244" s="993" t="inlineStr">
        <is>
          <t>4-01-1</t>
        </is>
      </c>
      <c r="E244" s="993" t="n">
        <v>2</v>
      </c>
      <c r="F244" s="1002" t="inlineStr">
        <is>
          <t xml:space="preserve">Коригирано салдо в началото на отчетния период </t>
        </is>
      </c>
      <c r="H244" s="999">
        <f>'4-Отчет за собствения капитал'!D17</f>
        <v/>
      </c>
    </row>
    <row r="245" ht="15" customHeight="1" s="500">
      <c r="A245" s="993">
        <f>pdeName</f>
        <v/>
      </c>
      <c r="B245" s="993">
        <f>pdeBulstat</f>
        <v/>
      </c>
      <c r="C245" s="998">
        <f>endDate</f>
        <v/>
      </c>
      <c r="D245" s="993" t="inlineStr">
        <is>
          <t>4-05</t>
        </is>
      </c>
      <c r="E245" s="993" t="n">
        <v>2</v>
      </c>
      <c r="F245" s="1002" t="inlineStr">
        <is>
          <t xml:space="preserve">Нетна печалба/загуба за периода  </t>
        </is>
      </c>
      <c r="H245" s="999">
        <f>'4-Отчет за собствения капитал'!D18</f>
        <v/>
      </c>
    </row>
    <row r="246" ht="15" customHeight="1" s="500">
      <c r="A246" s="993">
        <f>pdeName</f>
        <v/>
      </c>
      <c r="B246" s="993">
        <f>pdeBulstat</f>
        <v/>
      </c>
      <c r="C246" s="998">
        <f>endDate</f>
        <v/>
      </c>
      <c r="D246" s="993" t="inlineStr">
        <is>
          <t>4-06</t>
        </is>
      </c>
      <c r="E246" s="993" t="n">
        <v>2</v>
      </c>
      <c r="F246" s="1002" t="inlineStr">
        <is>
          <t>1. Разпределение на печалбата за:</t>
        </is>
      </c>
      <c r="H246" s="999">
        <f>'4-Отчет за собствения капитал'!D19</f>
        <v/>
      </c>
    </row>
    <row r="247" ht="15" customHeight="1" s="500">
      <c r="A247" s="993">
        <f>pdeName</f>
        <v/>
      </c>
      <c r="B247" s="993">
        <f>pdeBulstat</f>
        <v/>
      </c>
      <c r="C247" s="998">
        <f>endDate</f>
        <v/>
      </c>
      <c r="D247" s="993" t="inlineStr">
        <is>
          <t>4-07</t>
        </is>
      </c>
      <c r="E247" s="993" t="n">
        <v>2</v>
      </c>
      <c r="F247" s="1002" t="inlineStr">
        <is>
          <t xml:space="preserve"> дивиденти</t>
        </is>
      </c>
      <c r="H247" s="999">
        <f>'4-Отчет за собствения капитал'!D20</f>
        <v/>
      </c>
    </row>
    <row r="248" ht="15" customHeight="1" s="500">
      <c r="A248" s="993">
        <f>pdeName</f>
        <v/>
      </c>
      <c r="B248" s="993">
        <f>pdeBulstat</f>
        <v/>
      </c>
      <c r="C248" s="998">
        <f>endDate</f>
        <v/>
      </c>
      <c r="D248" s="993" t="inlineStr">
        <is>
          <t>4-07-1</t>
        </is>
      </c>
      <c r="E248" s="993" t="n">
        <v>2</v>
      </c>
      <c r="F248" s="1002" t="inlineStr">
        <is>
          <t xml:space="preserve"> други </t>
        </is>
      </c>
      <c r="H248" s="999">
        <f>'4-Отчет за собствения капитал'!D21</f>
        <v/>
      </c>
    </row>
    <row r="249" ht="15" customHeight="1" s="500">
      <c r="A249" s="993">
        <f>pdeName</f>
        <v/>
      </c>
      <c r="B249" s="993">
        <f>pdeBulstat</f>
        <v/>
      </c>
      <c r="C249" s="998">
        <f>endDate</f>
        <v/>
      </c>
      <c r="D249" s="993" t="inlineStr">
        <is>
          <t>4-08</t>
        </is>
      </c>
      <c r="E249" s="993" t="n">
        <v>2</v>
      </c>
      <c r="F249" s="1002" t="inlineStr">
        <is>
          <t>2. Покриване на загуби</t>
        </is>
      </c>
      <c r="H249" s="999">
        <f>'4-Отчет за собствения капитал'!D22</f>
        <v/>
      </c>
    </row>
    <row r="250" ht="15" customHeight="1" s="500">
      <c r="A250" s="993">
        <f>pdeName</f>
        <v/>
      </c>
      <c r="B250" s="993">
        <f>pdeBulstat</f>
        <v/>
      </c>
      <c r="C250" s="998">
        <f>endDate</f>
        <v/>
      </c>
      <c r="D250" s="993" t="inlineStr">
        <is>
          <t>4-09</t>
        </is>
      </c>
      <c r="E250" s="993" t="n">
        <v>2</v>
      </c>
      <c r="F250" s="1002" t="inlineStr">
        <is>
          <t>3. Последващи оценки на дълготрайни материални и нематериални активи, в т.ч.</t>
        </is>
      </c>
      <c r="H250" s="999">
        <f>'4-Отчет за собствения капитал'!D23</f>
        <v/>
      </c>
    </row>
    <row r="251" ht="15" customHeight="1" s="500">
      <c r="A251" s="993">
        <f>pdeName</f>
        <v/>
      </c>
      <c r="B251" s="993">
        <f>pdeBulstat</f>
        <v/>
      </c>
      <c r="C251" s="998">
        <f>endDate</f>
        <v/>
      </c>
      <c r="D251" s="993" t="inlineStr">
        <is>
          <t>4-10</t>
        </is>
      </c>
      <c r="E251" s="993" t="n">
        <v>2</v>
      </c>
      <c r="F251" s="1002" t="inlineStr">
        <is>
          <t xml:space="preserve">увеличения    </t>
        </is>
      </c>
      <c r="H251" s="999">
        <f>'4-Отчет за собствения капитал'!D24</f>
        <v/>
      </c>
    </row>
    <row r="252" ht="15" customHeight="1" s="500">
      <c r="A252" s="993">
        <f>pdeName</f>
        <v/>
      </c>
      <c r="B252" s="993">
        <f>pdeBulstat</f>
        <v/>
      </c>
      <c r="C252" s="998">
        <f>endDate</f>
        <v/>
      </c>
      <c r="D252" s="993" t="inlineStr">
        <is>
          <t>4-11</t>
        </is>
      </c>
      <c r="E252" s="993" t="n">
        <v>2</v>
      </c>
      <c r="F252" s="1002" t="inlineStr">
        <is>
          <t>намаления</t>
        </is>
      </c>
      <c r="H252" s="999">
        <f>'4-Отчет за собствения капитал'!D25</f>
        <v/>
      </c>
    </row>
    <row r="253" ht="15" customHeight="1" s="500">
      <c r="A253" s="993">
        <f>pdeName</f>
        <v/>
      </c>
      <c r="B253" s="993">
        <f>pdeBulstat</f>
        <v/>
      </c>
      <c r="C253" s="998">
        <f>endDate</f>
        <v/>
      </c>
      <c r="D253" s="993" t="inlineStr">
        <is>
          <t>4-12</t>
        </is>
      </c>
      <c r="E253" s="993" t="n">
        <v>2</v>
      </c>
      <c r="F253" s="1002" t="inlineStr">
        <is>
          <t>4. Последващи оценки на финансови активи и инструменти, в т.ч.</t>
        </is>
      </c>
      <c r="H253" s="999">
        <f>'4-Отчет за собствения капитал'!D26</f>
        <v/>
      </c>
    </row>
    <row r="254" ht="15" customHeight="1" s="500">
      <c r="A254" s="993">
        <f>pdeName</f>
        <v/>
      </c>
      <c r="B254" s="993">
        <f>pdeBulstat</f>
        <v/>
      </c>
      <c r="C254" s="998">
        <f>endDate</f>
        <v/>
      </c>
      <c r="D254" s="993" t="inlineStr">
        <is>
          <t>4-13</t>
        </is>
      </c>
      <c r="E254" s="993" t="n">
        <v>2</v>
      </c>
      <c r="F254" s="1002" t="inlineStr">
        <is>
          <t xml:space="preserve">увеличения    </t>
        </is>
      </c>
      <c r="H254" s="999">
        <f>'4-Отчет за собствения капитал'!D27</f>
        <v/>
      </c>
    </row>
    <row r="255" ht="15" customHeight="1" s="500">
      <c r="A255" s="993">
        <f>pdeName</f>
        <v/>
      </c>
      <c r="B255" s="993">
        <f>pdeBulstat</f>
        <v/>
      </c>
      <c r="C255" s="998">
        <f>endDate</f>
        <v/>
      </c>
      <c r="D255" s="993" t="inlineStr">
        <is>
          <t>4-14</t>
        </is>
      </c>
      <c r="E255" s="993" t="n">
        <v>2</v>
      </c>
      <c r="F255" s="1002" t="inlineStr">
        <is>
          <t>намаления</t>
        </is>
      </c>
      <c r="H255" s="999">
        <f>'4-Отчет за собствения капитал'!D28</f>
        <v/>
      </c>
    </row>
    <row r="256" ht="15" customHeight="1" s="500">
      <c r="A256" s="993">
        <f>pdeName</f>
        <v/>
      </c>
      <c r="B256" s="993">
        <f>pdeBulstat</f>
        <v/>
      </c>
      <c r="C256" s="998">
        <f>endDate</f>
        <v/>
      </c>
      <c r="D256" s="993" t="inlineStr">
        <is>
          <t>4-16-1</t>
        </is>
      </c>
      <c r="E256" s="993" t="n">
        <v>2</v>
      </c>
      <c r="F256" s="1002" t="inlineStr">
        <is>
          <t xml:space="preserve">5. Ефект от отсрочени данъци </t>
        </is>
      </c>
      <c r="H256" s="999">
        <f>'4-Отчет за собствения капитал'!D29</f>
        <v/>
      </c>
    </row>
    <row r="257" ht="15" customHeight="1" s="500">
      <c r="A257" s="993">
        <f>pdeName</f>
        <v/>
      </c>
      <c r="B257" s="993">
        <f>pdeBulstat</f>
        <v/>
      </c>
      <c r="C257" s="998">
        <f>endDate</f>
        <v/>
      </c>
      <c r="D257" s="993" t="inlineStr">
        <is>
          <t>4-16</t>
        </is>
      </c>
      <c r="E257" s="993" t="n">
        <v>2</v>
      </c>
      <c r="F257" s="1002" t="inlineStr">
        <is>
          <t>6. Други изменения</t>
        </is>
      </c>
      <c r="H257" s="999">
        <f>'4-Отчет за собствения капитал'!D30</f>
        <v/>
      </c>
    </row>
    <row r="258" ht="15" customHeight="1" s="500">
      <c r="A258" s="993">
        <f>pdeName</f>
        <v/>
      </c>
      <c r="B258" s="993">
        <f>pdeBulstat</f>
        <v/>
      </c>
      <c r="C258" s="998">
        <f>endDate</f>
        <v/>
      </c>
      <c r="D258" s="993" t="inlineStr">
        <is>
          <t>4-17</t>
        </is>
      </c>
      <c r="E258" s="993" t="n">
        <v>2</v>
      </c>
      <c r="F258" s="1002" t="inlineStr">
        <is>
          <t xml:space="preserve">Салдо към края на отчетния период </t>
        </is>
      </c>
      <c r="H258" s="999">
        <f>'4-Отчет за собствения капитал'!D31</f>
        <v/>
      </c>
    </row>
    <row r="259" ht="15" customHeight="1" s="500">
      <c r="A259" s="993">
        <f>pdeName</f>
        <v/>
      </c>
      <c r="B259" s="993">
        <f>pdeBulstat</f>
        <v/>
      </c>
      <c r="C259" s="998">
        <f>endDate</f>
        <v/>
      </c>
      <c r="D259" s="993" t="inlineStr">
        <is>
          <t>4-18</t>
        </is>
      </c>
      <c r="E259" s="993" t="n">
        <v>2</v>
      </c>
      <c r="F259" s="1002" t="inlineStr">
        <is>
          <t>7. Промени от преводи на годишни финансови отчети на предприятия в чужбина</t>
        </is>
      </c>
      <c r="H259" s="999">
        <f>'4-Отчет за собствения капитал'!D32</f>
        <v/>
      </c>
    </row>
    <row r="260" ht="15" customHeight="1" s="500">
      <c r="A260" s="993">
        <f>pdeName</f>
        <v/>
      </c>
      <c r="B260" s="993">
        <f>pdeBulstat</f>
        <v/>
      </c>
      <c r="C260" s="998">
        <f>endDate</f>
        <v/>
      </c>
      <c r="D260" s="993" t="inlineStr">
        <is>
          <t>4-19</t>
        </is>
      </c>
      <c r="E260" s="993" t="n">
        <v>2</v>
      </c>
      <c r="F260" s="1002" t="inlineStr">
        <is>
          <t>8. Промени от преизчисляване на финансови отчети при свръхинфлация</t>
        </is>
      </c>
      <c r="H260" s="999">
        <f>'4-Отчет за собствения капитал'!D33</f>
        <v/>
      </c>
    </row>
    <row r="261" ht="15" customHeight="1" s="500">
      <c r="A261" s="993">
        <f>pdeName</f>
        <v/>
      </c>
      <c r="B261" s="993">
        <f>pdeBulstat</f>
        <v/>
      </c>
      <c r="C261" s="998">
        <f>endDate</f>
        <v/>
      </c>
      <c r="D261" s="993" t="inlineStr">
        <is>
          <t>4-20</t>
        </is>
      </c>
      <c r="E261" s="993" t="n">
        <v>2</v>
      </c>
      <c r="F261" s="1002" t="inlineStr">
        <is>
          <t xml:space="preserve">Собствен капитал 
към края на отчетния период </t>
        </is>
      </c>
      <c r="H261" s="999">
        <f>'4-Отчет за собствения капитал'!D34</f>
        <v/>
      </c>
    </row>
    <row r="262" ht="15" customHeight="1" s="500">
      <c r="A262" s="993">
        <f>pdeName</f>
        <v/>
      </c>
      <c r="B262" s="993">
        <f>pdeBulstat</f>
        <v/>
      </c>
      <c r="C262" s="998">
        <f>endDate</f>
        <v/>
      </c>
      <c r="D262" s="993" t="inlineStr">
        <is>
          <t>4-01</t>
        </is>
      </c>
      <c r="E262" s="993" t="n">
        <v>3</v>
      </c>
      <c r="F262" s="1002" t="inlineStr">
        <is>
          <t xml:space="preserve">Салдо в началото на отчетния период </t>
        </is>
      </c>
      <c r="H262" s="999">
        <f>'4-Отчет за собствения капитал'!E13</f>
        <v/>
      </c>
    </row>
    <row r="263" ht="15" customHeight="1" s="500">
      <c r="A263" s="993">
        <f>pdeName</f>
        <v/>
      </c>
      <c r="B263" s="993">
        <f>pdeBulstat</f>
        <v/>
      </c>
      <c r="C263" s="998">
        <f>endDate</f>
        <v/>
      </c>
      <c r="D263" s="993" t="inlineStr">
        <is>
          <t>4-15</t>
        </is>
      </c>
      <c r="E263" s="993" t="n">
        <v>3</v>
      </c>
      <c r="F263" s="1002" t="inlineStr">
        <is>
          <t>Промени в началните салда поради:</t>
        </is>
      </c>
      <c r="H263" s="999">
        <f>'4-Отчет за собствения капитал'!E14</f>
        <v/>
      </c>
    </row>
    <row r="264" ht="15" customHeight="1" s="500">
      <c r="A264" s="993">
        <f>pdeName</f>
        <v/>
      </c>
      <c r="B264" s="993">
        <f>pdeBulstat</f>
        <v/>
      </c>
      <c r="C264" s="998">
        <f>endDate</f>
        <v/>
      </c>
      <c r="D264" s="993" t="inlineStr">
        <is>
          <t>4-15-1</t>
        </is>
      </c>
      <c r="E264" s="993" t="n">
        <v>3</v>
      </c>
      <c r="F264" s="1002" t="inlineStr">
        <is>
          <t xml:space="preserve">Ефект от промени в счетоводната политика </t>
        </is>
      </c>
      <c r="H264" s="999">
        <f>'4-Отчет за собствения капитал'!E15</f>
        <v/>
      </c>
    </row>
    <row r="265" ht="15" customHeight="1" s="500">
      <c r="A265" s="993">
        <f>pdeName</f>
        <v/>
      </c>
      <c r="B265" s="993">
        <f>pdeBulstat</f>
        <v/>
      </c>
      <c r="C265" s="998">
        <f>endDate</f>
        <v/>
      </c>
      <c r="D265" s="993" t="inlineStr">
        <is>
          <t>4-15-2</t>
        </is>
      </c>
      <c r="E265" s="993" t="n">
        <v>3</v>
      </c>
      <c r="F265" s="1002" t="inlineStr">
        <is>
          <t xml:space="preserve">Фундаментални грешки </t>
        </is>
      </c>
      <c r="H265" s="999">
        <f>'4-Отчет за собствения капитал'!E16</f>
        <v/>
      </c>
    </row>
    <row r="266" ht="15" customHeight="1" s="500">
      <c r="A266" s="993">
        <f>pdeName</f>
        <v/>
      </c>
      <c r="B266" s="993">
        <f>pdeBulstat</f>
        <v/>
      </c>
      <c r="C266" s="998">
        <f>endDate</f>
        <v/>
      </c>
      <c r="D266" s="993" t="inlineStr">
        <is>
          <t>4-01-1</t>
        </is>
      </c>
      <c r="E266" s="993" t="n">
        <v>3</v>
      </c>
      <c r="F266" s="1002" t="inlineStr">
        <is>
          <t xml:space="preserve">Коригирано салдо в началото на отчетния период </t>
        </is>
      </c>
      <c r="H266" s="999">
        <f>'4-Отчет за собствения капитал'!E17</f>
        <v/>
      </c>
    </row>
    <row r="267" ht="15" customHeight="1" s="500">
      <c r="A267" s="993">
        <f>pdeName</f>
        <v/>
      </c>
      <c r="B267" s="993">
        <f>pdeBulstat</f>
        <v/>
      </c>
      <c r="C267" s="998">
        <f>endDate</f>
        <v/>
      </c>
      <c r="D267" s="993" t="inlineStr">
        <is>
          <t>4-05</t>
        </is>
      </c>
      <c r="E267" s="993" t="n">
        <v>3</v>
      </c>
      <c r="F267" s="1002" t="inlineStr">
        <is>
          <t xml:space="preserve">Нетна печалба/загуба за периода  </t>
        </is>
      </c>
      <c r="H267" s="999">
        <f>'4-Отчет за собствения капитал'!E18</f>
        <v/>
      </c>
    </row>
    <row r="268" ht="15" customHeight="1" s="500">
      <c r="A268" s="993">
        <f>pdeName</f>
        <v/>
      </c>
      <c r="B268" s="993">
        <f>pdeBulstat</f>
        <v/>
      </c>
      <c r="C268" s="998">
        <f>endDate</f>
        <v/>
      </c>
      <c r="D268" s="993" t="inlineStr">
        <is>
          <t>4-06</t>
        </is>
      </c>
      <c r="E268" s="993" t="n">
        <v>3</v>
      </c>
      <c r="F268" s="1002" t="inlineStr">
        <is>
          <t>1. Разпределение на печалбата за:</t>
        </is>
      </c>
      <c r="H268" s="999">
        <f>'4-Отчет за собствения капитал'!E19</f>
        <v/>
      </c>
    </row>
    <row r="269" ht="15" customHeight="1" s="500">
      <c r="A269" s="993">
        <f>pdeName</f>
        <v/>
      </c>
      <c r="B269" s="993">
        <f>pdeBulstat</f>
        <v/>
      </c>
      <c r="C269" s="998">
        <f>endDate</f>
        <v/>
      </c>
      <c r="D269" s="993" t="inlineStr">
        <is>
          <t>4-07</t>
        </is>
      </c>
      <c r="E269" s="993" t="n">
        <v>3</v>
      </c>
      <c r="F269" s="1002" t="inlineStr">
        <is>
          <t xml:space="preserve"> дивиденти</t>
        </is>
      </c>
      <c r="H269" s="999">
        <f>'4-Отчет за собствения капитал'!E20</f>
        <v/>
      </c>
    </row>
    <row r="270" ht="15" customHeight="1" s="500">
      <c r="A270" s="993">
        <f>pdeName</f>
        <v/>
      </c>
      <c r="B270" s="993">
        <f>pdeBulstat</f>
        <v/>
      </c>
      <c r="C270" s="998">
        <f>endDate</f>
        <v/>
      </c>
      <c r="D270" s="993" t="inlineStr">
        <is>
          <t>4-07-1</t>
        </is>
      </c>
      <c r="E270" s="993" t="n">
        <v>3</v>
      </c>
      <c r="F270" s="1002" t="inlineStr">
        <is>
          <t xml:space="preserve"> други </t>
        </is>
      </c>
      <c r="H270" s="999">
        <f>'4-Отчет за собствения капитал'!E21</f>
        <v/>
      </c>
    </row>
    <row r="271" ht="15" customHeight="1" s="500">
      <c r="A271" s="993">
        <f>pdeName</f>
        <v/>
      </c>
      <c r="B271" s="993">
        <f>pdeBulstat</f>
        <v/>
      </c>
      <c r="C271" s="998">
        <f>endDate</f>
        <v/>
      </c>
      <c r="D271" s="993" t="inlineStr">
        <is>
          <t>4-08</t>
        </is>
      </c>
      <c r="E271" s="993" t="n">
        <v>3</v>
      </c>
      <c r="F271" s="1002" t="inlineStr">
        <is>
          <t>2. Покриване на загуби</t>
        </is>
      </c>
      <c r="H271" s="999">
        <f>'4-Отчет за собствения капитал'!E22</f>
        <v/>
      </c>
    </row>
    <row r="272" ht="15" customHeight="1" s="500">
      <c r="A272" s="993">
        <f>pdeName</f>
        <v/>
      </c>
      <c r="B272" s="993">
        <f>pdeBulstat</f>
        <v/>
      </c>
      <c r="C272" s="998">
        <f>endDate</f>
        <v/>
      </c>
      <c r="D272" s="993" t="inlineStr">
        <is>
          <t>4-09</t>
        </is>
      </c>
      <c r="E272" s="993" t="n">
        <v>3</v>
      </c>
      <c r="F272" s="1002" t="inlineStr">
        <is>
          <t>3. Последващи оценки на дълготрайни материални и нематериални активи, в т.ч.</t>
        </is>
      </c>
      <c r="H272" s="999">
        <f>'4-Отчет за собствения капитал'!E23</f>
        <v/>
      </c>
    </row>
    <row r="273" ht="15" customHeight="1" s="500">
      <c r="A273" s="993">
        <f>pdeName</f>
        <v/>
      </c>
      <c r="B273" s="993">
        <f>pdeBulstat</f>
        <v/>
      </c>
      <c r="C273" s="998">
        <f>endDate</f>
        <v/>
      </c>
      <c r="D273" s="993" t="inlineStr">
        <is>
          <t>4-10</t>
        </is>
      </c>
      <c r="E273" s="993" t="n">
        <v>3</v>
      </c>
      <c r="F273" s="1002" t="inlineStr">
        <is>
          <t xml:space="preserve">увеличения    </t>
        </is>
      </c>
      <c r="H273" s="999">
        <f>'4-Отчет за собствения капитал'!E24</f>
        <v/>
      </c>
    </row>
    <row r="274" ht="15" customHeight="1" s="500">
      <c r="A274" s="993">
        <f>pdeName</f>
        <v/>
      </c>
      <c r="B274" s="993">
        <f>pdeBulstat</f>
        <v/>
      </c>
      <c r="C274" s="998">
        <f>endDate</f>
        <v/>
      </c>
      <c r="D274" s="993" t="inlineStr">
        <is>
          <t>4-11</t>
        </is>
      </c>
      <c r="E274" s="993" t="n">
        <v>3</v>
      </c>
      <c r="F274" s="1002" t="inlineStr">
        <is>
          <t>намаления</t>
        </is>
      </c>
      <c r="H274" s="999">
        <f>'4-Отчет за собствения капитал'!E25</f>
        <v/>
      </c>
    </row>
    <row r="275" ht="15" customHeight="1" s="500">
      <c r="A275" s="993">
        <f>pdeName</f>
        <v/>
      </c>
      <c r="B275" s="993">
        <f>pdeBulstat</f>
        <v/>
      </c>
      <c r="C275" s="998">
        <f>endDate</f>
        <v/>
      </c>
      <c r="D275" s="993" t="inlineStr">
        <is>
          <t>4-12</t>
        </is>
      </c>
      <c r="E275" s="993" t="n">
        <v>3</v>
      </c>
      <c r="F275" s="1002" t="inlineStr">
        <is>
          <t>4. Последващи оценки на финансови активи и инструменти, в т.ч.</t>
        </is>
      </c>
      <c r="H275" s="999">
        <f>'4-Отчет за собствения капитал'!E26</f>
        <v/>
      </c>
    </row>
    <row r="276" ht="15" customHeight="1" s="500">
      <c r="A276" s="993">
        <f>pdeName</f>
        <v/>
      </c>
      <c r="B276" s="993">
        <f>pdeBulstat</f>
        <v/>
      </c>
      <c r="C276" s="998">
        <f>endDate</f>
        <v/>
      </c>
      <c r="D276" s="993" t="inlineStr">
        <is>
          <t>4-13</t>
        </is>
      </c>
      <c r="E276" s="993" t="n">
        <v>3</v>
      </c>
      <c r="F276" s="1002" t="inlineStr">
        <is>
          <t xml:space="preserve">увеличения    </t>
        </is>
      </c>
      <c r="H276" s="999">
        <f>'4-Отчет за собствения капитал'!E27</f>
        <v/>
      </c>
    </row>
    <row r="277" ht="15" customHeight="1" s="500">
      <c r="A277" s="993">
        <f>pdeName</f>
        <v/>
      </c>
      <c r="B277" s="993">
        <f>pdeBulstat</f>
        <v/>
      </c>
      <c r="C277" s="998">
        <f>endDate</f>
        <v/>
      </c>
      <c r="D277" s="993" t="inlineStr">
        <is>
          <t>4-14</t>
        </is>
      </c>
      <c r="E277" s="993" t="n">
        <v>3</v>
      </c>
      <c r="F277" s="1002" t="inlineStr">
        <is>
          <t>намаления</t>
        </is>
      </c>
      <c r="H277" s="999">
        <f>'4-Отчет за собствения капитал'!E28</f>
        <v/>
      </c>
    </row>
    <row r="278" ht="15" customHeight="1" s="500">
      <c r="A278" s="993">
        <f>pdeName</f>
        <v/>
      </c>
      <c r="B278" s="993">
        <f>pdeBulstat</f>
        <v/>
      </c>
      <c r="C278" s="998">
        <f>endDate</f>
        <v/>
      </c>
      <c r="D278" s="993" t="inlineStr">
        <is>
          <t>4-16-1</t>
        </is>
      </c>
      <c r="E278" s="993" t="n">
        <v>3</v>
      </c>
      <c r="F278" s="1002" t="inlineStr">
        <is>
          <t xml:space="preserve">5. Ефект от отсрочени данъци </t>
        </is>
      </c>
      <c r="H278" s="999">
        <f>'4-Отчет за собствения капитал'!E29</f>
        <v/>
      </c>
    </row>
    <row r="279" ht="15" customHeight="1" s="500">
      <c r="A279" s="993">
        <f>pdeName</f>
        <v/>
      </c>
      <c r="B279" s="993">
        <f>pdeBulstat</f>
        <v/>
      </c>
      <c r="C279" s="998">
        <f>endDate</f>
        <v/>
      </c>
      <c r="D279" s="993" t="inlineStr">
        <is>
          <t>4-16</t>
        </is>
      </c>
      <c r="E279" s="993" t="n">
        <v>3</v>
      </c>
      <c r="F279" s="1002" t="inlineStr">
        <is>
          <t>6. Други изменения</t>
        </is>
      </c>
      <c r="H279" s="999">
        <f>'4-Отчет за собствения капитал'!E30</f>
        <v/>
      </c>
    </row>
    <row r="280" ht="15" customHeight="1" s="500">
      <c r="A280" s="993">
        <f>pdeName</f>
        <v/>
      </c>
      <c r="B280" s="993">
        <f>pdeBulstat</f>
        <v/>
      </c>
      <c r="C280" s="998">
        <f>endDate</f>
        <v/>
      </c>
      <c r="D280" s="993" t="inlineStr">
        <is>
          <t>4-17</t>
        </is>
      </c>
      <c r="E280" s="993" t="n">
        <v>3</v>
      </c>
      <c r="F280" s="1002" t="inlineStr">
        <is>
          <t xml:space="preserve">Салдо към края на отчетния период </t>
        </is>
      </c>
      <c r="H280" s="999">
        <f>'4-Отчет за собствения капитал'!E31</f>
        <v/>
      </c>
    </row>
    <row r="281" ht="15" customHeight="1" s="500">
      <c r="A281" s="993">
        <f>pdeName</f>
        <v/>
      </c>
      <c r="B281" s="993">
        <f>pdeBulstat</f>
        <v/>
      </c>
      <c r="C281" s="998">
        <f>endDate</f>
        <v/>
      </c>
      <c r="D281" s="993" t="inlineStr">
        <is>
          <t>4-18</t>
        </is>
      </c>
      <c r="E281" s="993" t="n">
        <v>3</v>
      </c>
      <c r="F281" s="1002" t="inlineStr">
        <is>
          <t>7. Промени от преводи на годишни финансови отчети на предприятия в чужбина</t>
        </is>
      </c>
      <c r="H281" s="999">
        <f>'4-Отчет за собствения капитал'!E32</f>
        <v/>
      </c>
    </row>
    <row r="282" ht="15" customHeight="1" s="500">
      <c r="A282" s="993">
        <f>pdeName</f>
        <v/>
      </c>
      <c r="B282" s="993">
        <f>pdeBulstat</f>
        <v/>
      </c>
      <c r="C282" s="998">
        <f>endDate</f>
        <v/>
      </c>
      <c r="D282" s="993" t="inlineStr">
        <is>
          <t>4-19</t>
        </is>
      </c>
      <c r="E282" s="993" t="n">
        <v>3</v>
      </c>
      <c r="F282" s="1002" t="inlineStr">
        <is>
          <t>8. Промени от преизчисляване на финансови отчети при свръхинфлация</t>
        </is>
      </c>
      <c r="H282" s="999">
        <f>'4-Отчет за собствения капитал'!E33</f>
        <v/>
      </c>
    </row>
    <row r="283" ht="15" customHeight="1" s="500">
      <c r="A283" s="993">
        <f>pdeName</f>
        <v/>
      </c>
      <c r="B283" s="993">
        <f>pdeBulstat</f>
        <v/>
      </c>
      <c r="C283" s="998">
        <f>endDate</f>
        <v/>
      </c>
      <c r="D283" s="993" t="inlineStr">
        <is>
          <t>4-20</t>
        </is>
      </c>
      <c r="E283" s="993" t="n">
        <v>3</v>
      </c>
      <c r="F283" s="1002" t="inlineStr">
        <is>
          <t xml:space="preserve">Собствен капитал 
към края на отчетния период </t>
        </is>
      </c>
      <c r="H283" s="999">
        <f>'4-Отчет за собствения капитал'!E34</f>
        <v/>
      </c>
    </row>
    <row r="284" ht="15" customHeight="1" s="500">
      <c r="A284" s="993">
        <f>pdeName</f>
        <v/>
      </c>
      <c r="B284" s="993">
        <f>pdeBulstat</f>
        <v/>
      </c>
      <c r="C284" s="998">
        <f>endDate</f>
        <v/>
      </c>
      <c r="D284" s="993" t="inlineStr">
        <is>
          <t>4-01</t>
        </is>
      </c>
      <c r="E284" s="993" t="n">
        <v>4</v>
      </c>
      <c r="F284" s="1002" t="inlineStr">
        <is>
          <t xml:space="preserve">Салдо в началото на отчетния период </t>
        </is>
      </c>
      <c r="H284" s="999">
        <f>'4-Отчет за собствения капитал'!F13</f>
        <v/>
      </c>
    </row>
    <row r="285" ht="15" customHeight="1" s="500">
      <c r="A285" s="993">
        <f>pdeName</f>
        <v/>
      </c>
      <c r="B285" s="993">
        <f>pdeBulstat</f>
        <v/>
      </c>
      <c r="C285" s="998">
        <f>endDate</f>
        <v/>
      </c>
      <c r="D285" s="993" t="inlineStr">
        <is>
          <t>4-15</t>
        </is>
      </c>
      <c r="E285" s="993" t="n">
        <v>4</v>
      </c>
      <c r="F285" s="1002" t="inlineStr">
        <is>
          <t>Промени в началните салда поради:</t>
        </is>
      </c>
      <c r="H285" s="999">
        <f>'4-Отчет за собствения капитал'!F14</f>
        <v/>
      </c>
    </row>
    <row r="286" ht="15" customHeight="1" s="500">
      <c r="A286" s="993">
        <f>pdeName</f>
        <v/>
      </c>
      <c r="B286" s="993">
        <f>pdeBulstat</f>
        <v/>
      </c>
      <c r="C286" s="998">
        <f>endDate</f>
        <v/>
      </c>
      <c r="D286" s="993" t="inlineStr">
        <is>
          <t>4-15-1</t>
        </is>
      </c>
      <c r="E286" s="993" t="n">
        <v>4</v>
      </c>
      <c r="F286" s="1002" t="inlineStr">
        <is>
          <t xml:space="preserve">Ефект от промени в счетоводната политика </t>
        </is>
      </c>
      <c r="H286" s="999">
        <f>'4-Отчет за собствения капитал'!F15</f>
        <v/>
      </c>
    </row>
    <row r="287" ht="15" customHeight="1" s="500">
      <c r="A287" s="993">
        <f>pdeName</f>
        <v/>
      </c>
      <c r="B287" s="993">
        <f>pdeBulstat</f>
        <v/>
      </c>
      <c r="C287" s="998">
        <f>endDate</f>
        <v/>
      </c>
      <c r="D287" s="993" t="inlineStr">
        <is>
          <t>4-15-2</t>
        </is>
      </c>
      <c r="E287" s="993" t="n">
        <v>4</v>
      </c>
      <c r="F287" s="1002" t="inlineStr">
        <is>
          <t xml:space="preserve">Фундаментални грешки </t>
        </is>
      </c>
      <c r="H287" s="999">
        <f>'4-Отчет за собствения капитал'!F16</f>
        <v/>
      </c>
    </row>
    <row r="288" ht="15" customHeight="1" s="500">
      <c r="A288" s="993">
        <f>pdeName</f>
        <v/>
      </c>
      <c r="B288" s="993">
        <f>pdeBulstat</f>
        <v/>
      </c>
      <c r="C288" s="998">
        <f>endDate</f>
        <v/>
      </c>
      <c r="D288" s="993" t="inlineStr">
        <is>
          <t>4-01-1</t>
        </is>
      </c>
      <c r="E288" s="993" t="n">
        <v>4</v>
      </c>
      <c r="F288" s="1002" t="inlineStr">
        <is>
          <t xml:space="preserve">Коригирано салдо в началото на отчетния период </t>
        </is>
      </c>
      <c r="H288" s="999">
        <f>'4-Отчет за собствения капитал'!F17</f>
        <v/>
      </c>
    </row>
    <row r="289" ht="15" customHeight="1" s="500">
      <c r="A289" s="993">
        <f>pdeName</f>
        <v/>
      </c>
      <c r="B289" s="993">
        <f>pdeBulstat</f>
        <v/>
      </c>
      <c r="C289" s="998">
        <f>endDate</f>
        <v/>
      </c>
      <c r="D289" s="993" t="inlineStr">
        <is>
          <t>4-05</t>
        </is>
      </c>
      <c r="E289" s="993" t="n">
        <v>4</v>
      </c>
      <c r="F289" s="1002" t="inlineStr">
        <is>
          <t xml:space="preserve">Нетна печалба/загуба за периода  </t>
        </is>
      </c>
      <c r="H289" s="999">
        <f>'4-Отчет за собствения капитал'!F18</f>
        <v/>
      </c>
    </row>
    <row r="290" ht="15" customHeight="1" s="500">
      <c r="A290" s="993">
        <f>pdeName</f>
        <v/>
      </c>
      <c r="B290" s="993">
        <f>pdeBulstat</f>
        <v/>
      </c>
      <c r="C290" s="998">
        <f>endDate</f>
        <v/>
      </c>
      <c r="D290" s="993" t="inlineStr">
        <is>
          <t>4-06</t>
        </is>
      </c>
      <c r="E290" s="993" t="n">
        <v>4</v>
      </c>
      <c r="F290" s="1002" t="inlineStr">
        <is>
          <t>1. Разпределение на печалбата за:</t>
        </is>
      </c>
      <c r="H290" s="999">
        <f>'4-Отчет за собствения капитал'!F19</f>
        <v/>
      </c>
    </row>
    <row r="291" ht="15" customHeight="1" s="500">
      <c r="A291" s="993">
        <f>pdeName</f>
        <v/>
      </c>
      <c r="B291" s="993">
        <f>pdeBulstat</f>
        <v/>
      </c>
      <c r="C291" s="998">
        <f>endDate</f>
        <v/>
      </c>
      <c r="D291" s="993" t="inlineStr">
        <is>
          <t>4-07</t>
        </is>
      </c>
      <c r="E291" s="993" t="n">
        <v>4</v>
      </c>
      <c r="F291" s="1002" t="inlineStr">
        <is>
          <t xml:space="preserve"> дивиденти</t>
        </is>
      </c>
      <c r="H291" s="999">
        <f>'4-Отчет за собствения капитал'!F20</f>
        <v/>
      </c>
    </row>
    <row r="292" ht="15" customHeight="1" s="500">
      <c r="A292" s="993">
        <f>pdeName</f>
        <v/>
      </c>
      <c r="B292" s="993">
        <f>pdeBulstat</f>
        <v/>
      </c>
      <c r="C292" s="998">
        <f>endDate</f>
        <v/>
      </c>
      <c r="D292" s="993" t="inlineStr">
        <is>
          <t>4-07-1</t>
        </is>
      </c>
      <c r="E292" s="993" t="n">
        <v>4</v>
      </c>
      <c r="F292" s="1002" t="inlineStr">
        <is>
          <t xml:space="preserve"> други </t>
        </is>
      </c>
      <c r="H292" s="999">
        <f>'4-Отчет за собствения капитал'!F21</f>
        <v/>
      </c>
    </row>
    <row r="293" ht="15" customHeight="1" s="500">
      <c r="A293" s="993">
        <f>pdeName</f>
        <v/>
      </c>
      <c r="B293" s="993">
        <f>pdeBulstat</f>
        <v/>
      </c>
      <c r="C293" s="998">
        <f>endDate</f>
        <v/>
      </c>
      <c r="D293" s="993" t="inlineStr">
        <is>
          <t>4-08</t>
        </is>
      </c>
      <c r="E293" s="993" t="n">
        <v>4</v>
      </c>
      <c r="F293" s="1002" t="inlineStr">
        <is>
          <t>2. Покриване на загуби</t>
        </is>
      </c>
      <c r="H293" s="999">
        <f>'4-Отчет за собствения капитал'!F22</f>
        <v/>
      </c>
    </row>
    <row r="294" ht="15" customHeight="1" s="500">
      <c r="A294" s="993">
        <f>pdeName</f>
        <v/>
      </c>
      <c r="B294" s="993">
        <f>pdeBulstat</f>
        <v/>
      </c>
      <c r="C294" s="998">
        <f>endDate</f>
        <v/>
      </c>
      <c r="D294" s="993" t="inlineStr">
        <is>
          <t>4-09</t>
        </is>
      </c>
      <c r="E294" s="993" t="n">
        <v>4</v>
      </c>
      <c r="F294" s="1002" t="inlineStr">
        <is>
          <t>3. Последващи оценки на дълготрайни материални и нематериални активи, в т.ч.</t>
        </is>
      </c>
      <c r="H294" s="999">
        <f>'4-Отчет за собствения капитал'!F23</f>
        <v/>
      </c>
    </row>
    <row r="295" ht="15" customHeight="1" s="500">
      <c r="A295" s="993">
        <f>pdeName</f>
        <v/>
      </c>
      <c r="B295" s="993">
        <f>pdeBulstat</f>
        <v/>
      </c>
      <c r="C295" s="998">
        <f>endDate</f>
        <v/>
      </c>
      <c r="D295" s="993" t="inlineStr">
        <is>
          <t>4-10</t>
        </is>
      </c>
      <c r="E295" s="993" t="n">
        <v>4</v>
      </c>
      <c r="F295" s="1002" t="inlineStr">
        <is>
          <t xml:space="preserve">увеличения    </t>
        </is>
      </c>
      <c r="H295" s="999">
        <f>'4-Отчет за собствения капитал'!F24</f>
        <v/>
      </c>
    </row>
    <row r="296" ht="15" customHeight="1" s="500">
      <c r="A296" s="993">
        <f>pdeName</f>
        <v/>
      </c>
      <c r="B296" s="993">
        <f>pdeBulstat</f>
        <v/>
      </c>
      <c r="C296" s="998">
        <f>endDate</f>
        <v/>
      </c>
      <c r="D296" s="993" t="inlineStr">
        <is>
          <t>4-11</t>
        </is>
      </c>
      <c r="E296" s="993" t="n">
        <v>4</v>
      </c>
      <c r="F296" s="1002" t="inlineStr">
        <is>
          <t>намаления</t>
        </is>
      </c>
      <c r="H296" s="999">
        <f>'4-Отчет за собствения капитал'!F25</f>
        <v/>
      </c>
    </row>
    <row r="297" ht="15" customHeight="1" s="500">
      <c r="A297" s="993">
        <f>pdeName</f>
        <v/>
      </c>
      <c r="B297" s="993">
        <f>pdeBulstat</f>
        <v/>
      </c>
      <c r="C297" s="998">
        <f>endDate</f>
        <v/>
      </c>
      <c r="D297" s="993" t="inlineStr">
        <is>
          <t>4-12</t>
        </is>
      </c>
      <c r="E297" s="993" t="n">
        <v>4</v>
      </c>
      <c r="F297" s="1002" t="inlineStr">
        <is>
          <t>4. Последващи оценки на финансови активи и инструменти, в т.ч.</t>
        </is>
      </c>
      <c r="H297" s="999">
        <f>'4-Отчет за собствения капитал'!F26</f>
        <v/>
      </c>
    </row>
    <row r="298" ht="15" customHeight="1" s="500">
      <c r="A298" s="993">
        <f>pdeName</f>
        <v/>
      </c>
      <c r="B298" s="993">
        <f>pdeBulstat</f>
        <v/>
      </c>
      <c r="C298" s="998">
        <f>endDate</f>
        <v/>
      </c>
      <c r="D298" s="993" t="inlineStr">
        <is>
          <t>4-13</t>
        </is>
      </c>
      <c r="E298" s="993" t="n">
        <v>4</v>
      </c>
      <c r="F298" s="1002" t="inlineStr">
        <is>
          <t xml:space="preserve">увеличения    </t>
        </is>
      </c>
      <c r="H298" s="999">
        <f>'4-Отчет за собствения капитал'!F27</f>
        <v/>
      </c>
    </row>
    <row r="299" ht="15" customHeight="1" s="500">
      <c r="A299" s="993">
        <f>pdeName</f>
        <v/>
      </c>
      <c r="B299" s="993">
        <f>pdeBulstat</f>
        <v/>
      </c>
      <c r="C299" s="998">
        <f>endDate</f>
        <v/>
      </c>
      <c r="D299" s="993" t="inlineStr">
        <is>
          <t>4-14</t>
        </is>
      </c>
      <c r="E299" s="993" t="n">
        <v>4</v>
      </c>
      <c r="F299" s="1002" t="inlineStr">
        <is>
          <t>намаления</t>
        </is>
      </c>
      <c r="H299" s="999">
        <f>'4-Отчет за собствения капитал'!F28</f>
        <v/>
      </c>
    </row>
    <row r="300" ht="15" customHeight="1" s="500">
      <c r="A300" s="993">
        <f>pdeName</f>
        <v/>
      </c>
      <c r="B300" s="993">
        <f>pdeBulstat</f>
        <v/>
      </c>
      <c r="C300" s="998">
        <f>endDate</f>
        <v/>
      </c>
      <c r="D300" s="993" t="inlineStr">
        <is>
          <t>4-16-1</t>
        </is>
      </c>
      <c r="E300" s="993" t="n">
        <v>4</v>
      </c>
      <c r="F300" s="1002" t="inlineStr">
        <is>
          <t xml:space="preserve">5. Ефект от отсрочени данъци </t>
        </is>
      </c>
      <c r="H300" s="999">
        <f>'4-Отчет за собствения капитал'!F29</f>
        <v/>
      </c>
    </row>
    <row r="301" ht="15" customHeight="1" s="500">
      <c r="A301" s="993">
        <f>pdeName</f>
        <v/>
      </c>
      <c r="B301" s="993">
        <f>pdeBulstat</f>
        <v/>
      </c>
      <c r="C301" s="998">
        <f>endDate</f>
        <v/>
      </c>
      <c r="D301" s="993" t="inlineStr">
        <is>
          <t>4-16</t>
        </is>
      </c>
      <c r="E301" s="993" t="n">
        <v>4</v>
      </c>
      <c r="F301" s="1002" t="inlineStr">
        <is>
          <t>6. Други изменения</t>
        </is>
      </c>
      <c r="H301" s="999">
        <f>'4-Отчет за собствения капитал'!F30</f>
        <v/>
      </c>
    </row>
    <row r="302" ht="15" customHeight="1" s="500">
      <c r="A302" s="993">
        <f>pdeName</f>
        <v/>
      </c>
      <c r="B302" s="993">
        <f>pdeBulstat</f>
        <v/>
      </c>
      <c r="C302" s="998">
        <f>endDate</f>
        <v/>
      </c>
      <c r="D302" s="993" t="inlineStr">
        <is>
          <t>4-17</t>
        </is>
      </c>
      <c r="E302" s="993" t="n">
        <v>4</v>
      </c>
      <c r="F302" s="1002" t="inlineStr">
        <is>
          <t xml:space="preserve">Салдо към края на отчетния период </t>
        </is>
      </c>
      <c r="H302" s="999">
        <f>'4-Отчет за собствения капитал'!F31</f>
        <v/>
      </c>
    </row>
    <row r="303" ht="15" customHeight="1" s="500">
      <c r="A303" s="993">
        <f>pdeName</f>
        <v/>
      </c>
      <c r="B303" s="993">
        <f>pdeBulstat</f>
        <v/>
      </c>
      <c r="C303" s="998">
        <f>endDate</f>
        <v/>
      </c>
      <c r="D303" s="993" t="inlineStr">
        <is>
          <t>4-18</t>
        </is>
      </c>
      <c r="E303" s="993" t="n">
        <v>4</v>
      </c>
      <c r="F303" s="1002" t="inlineStr">
        <is>
          <t>7. Промени от преводи на годишни финансови отчети на предприятия в чужбина</t>
        </is>
      </c>
      <c r="H303" s="999">
        <f>'4-Отчет за собствения капитал'!F32</f>
        <v/>
      </c>
    </row>
    <row r="304" ht="15" customHeight="1" s="500">
      <c r="A304" s="993">
        <f>pdeName</f>
        <v/>
      </c>
      <c r="B304" s="993">
        <f>pdeBulstat</f>
        <v/>
      </c>
      <c r="C304" s="998">
        <f>endDate</f>
        <v/>
      </c>
      <c r="D304" s="993" t="inlineStr">
        <is>
          <t>4-19</t>
        </is>
      </c>
      <c r="E304" s="993" t="n">
        <v>4</v>
      </c>
      <c r="F304" s="1002" t="inlineStr">
        <is>
          <t>8. Промени от преизчисляване на финансови отчети при свръхинфлация</t>
        </is>
      </c>
      <c r="H304" s="999">
        <f>'4-Отчет за собствения капитал'!F33</f>
        <v/>
      </c>
    </row>
    <row r="305" ht="15" customHeight="1" s="500">
      <c r="A305" s="993">
        <f>pdeName</f>
        <v/>
      </c>
      <c r="B305" s="993">
        <f>pdeBulstat</f>
        <v/>
      </c>
      <c r="C305" s="998">
        <f>endDate</f>
        <v/>
      </c>
      <c r="D305" s="993" t="inlineStr">
        <is>
          <t>4-20</t>
        </is>
      </c>
      <c r="E305" s="993" t="n">
        <v>4</v>
      </c>
      <c r="F305" s="1002" t="inlineStr">
        <is>
          <t xml:space="preserve">Собствен капитал 
към края на отчетния период </t>
        </is>
      </c>
      <c r="H305" s="999">
        <f>'4-Отчет за собствения капитал'!F34</f>
        <v/>
      </c>
    </row>
    <row r="306" ht="15" customHeight="1" s="500">
      <c r="A306" s="993">
        <f>pdeName</f>
        <v/>
      </c>
      <c r="B306" s="993">
        <f>pdeBulstat</f>
        <v/>
      </c>
      <c r="C306" s="998">
        <f>endDate</f>
        <v/>
      </c>
      <c r="D306" s="993" t="inlineStr">
        <is>
          <t>4-01</t>
        </is>
      </c>
      <c r="E306" s="993" t="n">
        <v>5</v>
      </c>
      <c r="F306" s="1002" t="inlineStr">
        <is>
          <t xml:space="preserve">Салдо в началото на отчетния период </t>
        </is>
      </c>
      <c r="H306" s="999">
        <f>'4-Отчет за собствения капитал'!G13</f>
        <v/>
      </c>
    </row>
    <row r="307" ht="15" customHeight="1" s="500">
      <c r="A307" s="993">
        <f>pdeName</f>
        <v/>
      </c>
      <c r="B307" s="993">
        <f>pdeBulstat</f>
        <v/>
      </c>
      <c r="C307" s="998">
        <f>endDate</f>
        <v/>
      </c>
      <c r="D307" s="993" t="inlineStr">
        <is>
          <t>4-15</t>
        </is>
      </c>
      <c r="E307" s="993" t="n">
        <v>5</v>
      </c>
      <c r="F307" s="1002" t="inlineStr">
        <is>
          <t>Промени в началните салда поради:</t>
        </is>
      </c>
      <c r="H307" s="999">
        <f>'4-Отчет за собствения капитал'!G14</f>
        <v/>
      </c>
    </row>
    <row r="308" ht="15" customHeight="1" s="500">
      <c r="A308" s="993">
        <f>pdeName</f>
        <v/>
      </c>
      <c r="B308" s="993">
        <f>pdeBulstat</f>
        <v/>
      </c>
      <c r="C308" s="998">
        <f>endDate</f>
        <v/>
      </c>
      <c r="D308" s="993" t="inlineStr">
        <is>
          <t>4-15-1</t>
        </is>
      </c>
      <c r="E308" s="993" t="n">
        <v>5</v>
      </c>
      <c r="F308" s="1002" t="inlineStr">
        <is>
          <t xml:space="preserve">Ефект от промени в счетоводната политика </t>
        </is>
      </c>
      <c r="H308" s="999">
        <f>'4-Отчет за собствения капитал'!G15</f>
        <v/>
      </c>
    </row>
    <row r="309" ht="15" customHeight="1" s="500">
      <c r="A309" s="993">
        <f>pdeName</f>
        <v/>
      </c>
      <c r="B309" s="993">
        <f>pdeBulstat</f>
        <v/>
      </c>
      <c r="C309" s="998">
        <f>endDate</f>
        <v/>
      </c>
      <c r="D309" s="993" t="inlineStr">
        <is>
          <t>4-15-2</t>
        </is>
      </c>
      <c r="E309" s="993" t="n">
        <v>5</v>
      </c>
      <c r="F309" s="1002" t="inlineStr">
        <is>
          <t xml:space="preserve">Фундаментални грешки </t>
        </is>
      </c>
      <c r="H309" s="999">
        <f>'4-Отчет за собствения капитал'!G16</f>
        <v/>
      </c>
    </row>
    <row r="310" ht="15" customHeight="1" s="500">
      <c r="A310" s="993">
        <f>pdeName</f>
        <v/>
      </c>
      <c r="B310" s="993">
        <f>pdeBulstat</f>
        <v/>
      </c>
      <c r="C310" s="998">
        <f>endDate</f>
        <v/>
      </c>
      <c r="D310" s="993" t="inlineStr">
        <is>
          <t>4-01-1</t>
        </is>
      </c>
      <c r="E310" s="993" t="n">
        <v>5</v>
      </c>
      <c r="F310" s="1002" t="inlineStr">
        <is>
          <t xml:space="preserve">Коригирано салдо в началото на отчетния период </t>
        </is>
      </c>
      <c r="H310" s="999">
        <f>'4-Отчет за собствения капитал'!G17</f>
        <v/>
      </c>
    </row>
    <row r="311" ht="15" customHeight="1" s="500">
      <c r="A311" s="993">
        <f>pdeName</f>
        <v/>
      </c>
      <c r="B311" s="993">
        <f>pdeBulstat</f>
        <v/>
      </c>
      <c r="C311" s="998">
        <f>endDate</f>
        <v/>
      </c>
      <c r="D311" s="993" t="inlineStr">
        <is>
          <t>4-05</t>
        </is>
      </c>
      <c r="E311" s="993" t="n">
        <v>5</v>
      </c>
      <c r="F311" s="1002" t="inlineStr">
        <is>
          <t xml:space="preserve">Нетна печалба/загуба за периода  </t>
        </is>
      </c>
      <c r="H311" s="999">
        <f>'4-Отчет за собствения капитал'!G18</f>
        <v/>
      </c>
    </row>
    <row r="312" ht="15" customHeight="1" s="500">
      <c r="A312" s="993">
        <f>pdeName</f>
        <v/>
      </c>
      <c r="B312" s="993">
        <f>pdeBulstat</f>
        <v/>
      </c>
      <c r="C312" s="998">
        <f>endDate</f>
        <v/>
      </c>
      <c r="D312" s="993" t="inlineStr">
        <is>
          <t>4-06</t>
        </is>
      </c>
      <c r="E312" s="993" t="n">
        <v>5</v>
      </c>
      <c r="F312" s="1002" t="inlineStr">
        <is>
          <t>1. Разпределение на печалбата за:</t>
        </is>
      </c>
      <c r="H312" s="999">
        <f>'4-Отчет за собствения капитал'!G19</f>
        <v/>
      </c>
    </row>
    <row r="313" ht="15" customHeight="1" s="500">
      <c r="A313" s="993">
        <f>pdeName</f>
        <v/>
      </c>
      <c r="B313" s="993">
        <f>pdeBulstat</f>
        <v/>
      </c>
      <c r="C313" s="998">
        <f>endDate</f>
        <v/>
      </c>
      <c r="D313" s="993" t="inlineStr">
        <is>
          <t>4-07</t>
        </is>
      </c>
      <c r="E313" s="993" t="n">
        <v>5</v>
      </c>
      <c r="F313" s="1002" t="inlineStr">
        <is>
          <t xml:space="preserve"> дивиденти</t>
        </is>
      </c>
      <c r="H313" s="999">
        <f>'4-Отчет за собствения капитал'!G20</f>
        <v/>
      </c>
    </row>
    <row r="314" ht="15" customHeight="1" s="500">
      <c r="A314" s="993">
        <f>pdeName</f>
        <v/>
      </c>
      <c r="B314" s="993">
        <f>pdeBulstat</f>
        <v/>
      </c>
      <c r="C314" s="998">
        <f>endDate</f>
        <v/>
      </c>
      <c r="D314" s="993" t="inlineStr">
        <is>
          <t>4-07-1</t>
        </is>
      </c>
      <c r="E314" s="993" t="n">
        <v>5</v>
      </c>
      <c r="F314" s="1002" t="inlineStr">
        <is>
          <t xml:space="preserve"> други </t>
        </is>
      </c>
      <c r="H314" s="999">
        <f>'4-Отчет за собствения капитал'!G21</f>
        <v/>
      </c>
    </row>
    <row r="315" ht="15" customHeight="1" s="500">
      <c r="A315" s="993">
        <f>pdeName</f>
        <v/>
      </c>
      <c r="B315" s="993">
        <f>pdeBulstat</f>
        <v/>
      </c>
      <c r="C315" s="998">
        <f>endDate</f>
        <v/>
      </c>
      <c r="D315" s="993" t="inlineStr">
        <is>
          <t>4-08</t>
        </is>
      </c>
      <c r="E315" s="993" t="n">
        <v>5</v>
      </c>
      <c r="F315" s="1002" t="inlineStr">
        <is>
          <t>2. Покриване на загуби</t>
        </is>
      </c>
      <c r="H315" s="999">
        <f>'4-Отчет за собствения капитал'!G22</f>
        <v/>
      </c>
    </row>
    <row r="316" ht="15" customHeight="1" s="500">
      <c r="A316" s="993">
        <f>pdeName</f>
        <v/>
      </c>
      <c r="B316" s="993">
        <f>pdeBulstat</f>
        <v/>
      </c>
      <c r="C316" s="998">
        <f>endDate</f>
        <v/>
      </c>
      <c r="D316" s="993" t="inlineStr">
        <is>
          <t>4-09</t>
        </is>
      </c>
      <c r="E316" s="993" t="n">
        <v>5</v>
      </c>
      <c r="F316" s="1002" t="inlineStr">
        <is>
          <t>3. Последващи оценки на дълготрайни материални и нематериални активи, в т.ч.</t>
        </is>
      </c>
      <c r="H316" s="999">
        <f>'4-Отчет за собствения капитал'!G23</f>
        <v/>
      </c>
    </row>
    <row r="317" ht="15" customHeight="1" s="500">
      <c r="A317" s="993">
        <f>pdeName</f>
        <v/>
      </c>
      <c r="B317" s="993">
        <f>pdeBulstat</f>
        <v/>
      </c>
      <c r="C317" s="998">
        <f>endDate</f>
        <v/>
      </c>
      <c r="D317" s="993" t="inlineStr">
        <is>
          <t>4-10</t>
        </is>
      </c>
      <c r="E317" s="993" t="n">
        <v>5</v>
      </c>
      <c r="F317" s="1002" t="inlineStr">
        <is>
          <t xml:space="preserve">увеличения    </t>
        </is>
      </c>
      <c r="H317" s="999">
        <f>'4-Отчет за собствения капитал'!G24</f>
        <v/>
      </c>
    </row>
    <row r="318" ht="15" customHeight="1" s="500">
      <c r="A318" s="993">
        <f>pdeName</f>
        <v/>
      </c>
      <c r="B318" s="993">
        <f>pdeBulstat</f>
        <v/>
      </c>
      <c r="C318" s="998">
        <f>endDate</f>
        <v/>
      </c>
      <c r="D318" s="993" t="inlineStr">
        <is>
          <t>4-11</t>
        </is>
      </c>
      <c r="E318" s="993" t="n">
        <v>5</v>
      </c>
      <c r="F318" s="1002" t="inlineStr">
        <is>
          <t>намаления</t>
        </is>
      </c>
      <c r="H318" s="999">
        <f>'4-Отчет за собствения капитал'!G25</f>
        <v/>
      </c>
    </row>
    <row r="319" ht="15" customHeight="1" s="500">
      <c r="A319" s="993">
        <f>pdeName</f>
        <v/>
      </c>
      <c r="B319" s="993">
        <f>pdeBulstat</f>
        <v/>
      </c>
      <c r="C319" s="998">
        <f>endDate</f>
        <v/>
      </c>
      <c r="D319" s="993" t="inlineStr">
        <is>
          <t>4-12</t>
        </is>
      </c>
      <c r="E319" s="993" t="n">
        <v>5</v>
      </c>
      <c r="F319" s="1002" t="inlineStr">
        <is>
          <t>4. Последващи оценки на финансови активи и инструменти, в т.ч.</t>
        </is>
      </c>
      <c r="H319" s="999">
        <f>'4-Отчет за собствения капитал'!G26</f>
        <v/>
      </c>
    </row>
    <row r="320" ht="15" customHeight="1" s="500">
      <c r="A320" s="993">
        <f>pdeName</f>
        <v/>
      </c>
      <c r="B320" s="993">
        <f>pdeBulstat</f>
        <v/>
      </c>
      <c r="C320" s="998">
        <f>endDate</f>
        <v/>
      </c>
      <c r="D320" s="993" t="inlineStr">
        <is>
          <t>4-13</t>
        </is>
      </c>
      <c r="E320" s="993" t="n">
        <v>5</v>
      </c>
      <c r="F320" s="1002" t="inlineStr">
        <is>
          <t xml:space="preserve">увеличения    </t>
        </is>
      </c>
      <c r="H320" s="999">
        <f>'4-Отчет за собствения капитал'!G27</f>
        <v/>
      </c>
    </row>
    <row r="321" ht="15" customHeight="1" s="500">
      <c r="A321" s="993">
        <f>pdeName</f>
        <v/>
      </c>
      <c r="B321" s="993">
        <f>pdeBulstat</f>
        <v/>
      </c>
      <c r="C321" s="998">
        <f>endDate</f>
        <v/>
      </c>
      <c r="D321" s="993" t="inlineStr">
        <is>
          <t>4-14</t>
        </is>
      </c>
      <c r="E321" s="993" t="n">
        <v>5</v>
      </c>
      <c r="F321" s="1002" t="inlineStr">
        <is>
          <t>намаления</t>
        </is>
      </c>
      <c r="H321" s="999">
        <f>'4-Отчет за собствения капитал'!G28</f>
        <v/>
      </c>
    </row>
    <row r="322" ht="15" customHeight="1" s="500">
      <c r="A322" s="993">
        <f>pdeName</f>
        <v/>
      </c>
      <c r="B322" s="993">
        <f>pdeBulstat</f>
        <v/>
      </c>
      <c r="C322" s="998">
        <f>endDate</f>
        <v/>
      </c>
      <c r="D322" s="993" t="inlineStr">
        <is>
          <t>4-16-1</t>
        </is>
      </c>
      <c r="E322" s="993" t="n">
        <v>5</v>
      </c>
      <c r="F322" s="1002" t="inlineStr">
        <is>
          <t xml:space="preserve">5. Ефект от отсрочени данъци </t>
        </is>
      </c>
      <c r="H322" s="999">
        <f>'4-Отчет за собствения капитал'!G29</f>
        <v/>
      </c>
    </row>
    <row r="323" ht="15" customHeight="1" s="500">
      <c r="A323" s="993">
        <f>pdeName</f>
        <v/>
      </c>
      <c r="B323" s="993">
        <f>pdeBulstat</f>
        <v/>
      </c>
      <c r="C323" s="998">
        <f>endDate</f>
        <v/>
      </c>
      <c r="D323" s="993" t="inlineStr">
        <is>
          <t>4-16</t>
        </is>
      </c>
      <c r="E323" s="993" t="n">
        <v>5</v>
      </c>
      <c r="F323" s="1002" t="inlineStr">
        <is>
          <t>6. Други изменения</t>
        </is>
      </c>
      <c r="H323" s="999">
        <f>'4-Отчет за собствения капитал'!G30</f>
        <v/>
      </c>
    </row>
    <row r="324" ht="15" customHeight="1" s="500">
      <c r="A324" s="993">
        <f>pdeName</f>
        <v/>
      </c>
      <c r="B324" s="993">
        <f>pdeBulstat</f>
        <v/>
      </c>
      <c r="C324" s="998">
        <f>endDate</f>
        <v/>
      </c>
      <c r="D324" s="993" t="inlineStr">
        <is>
          <t>4-17</t>
        </is>
      </c>
      <c r="E324" s="993" t="n">
        <v>5</v>
      </c>
      <c r="F324" s="1002" t="inlineStr">
        <is>
          <t xml:space="preserve">Салдо към края на отчетния период </t>
        </is>
      </c>
      <c r="H324" s="999">
        <f>'4-Отчет за собствения капитал'!G31</f>
        <v/>
      </c>
    </row>
    <row r="325" ht="15" customHeight="1" s="500">
      <c r="A325" s="993">
        <f>pdeName</f>
        <v/>
      </c>
      <c r="B325" s="993">
        <f>pdeBulstat</f>
        <v/>
      </c>
      <c r="C325" s="998">
        <f>endDate</f>
        <v/>
      </c>
      <c r="D325" s="993" t="inlineStr">
        <is>
          <t>4-18</t>
        </is>
      </c>
      <c r="E325" s="993" t="n">
        <v>5</v>
      </c>
      <c r="F325" s="1002" t="inlineStr">
        <is>
          <t>7. Промени от преводи на годишни финансови отчети на предприятия в чужбина</t>
        </is>
      </c>
      <c r="H325" s="999">
        <f>'4-Отчет за собствения капитал'!G32</f>
        <v/>
      </c>
    </row>
    <row r="326" ht="15" customHeight="1" s="500">
      <c r="A326" s="993">
        <f>pdeName</f>
        <v/>
      </c>
      <c r="B326" s="993">
        <f>pdeBulstat</f>
        <v/>
      </c>
      <c r="C326" s="998">
        <f>endDate</f>
        <v/>
      </c>
      <c r="D326" s="993" t="inlineStr">
        <is>
          <t>4-19</t>
        </is>
      </c>
      <c r="E326" s="993" t="n">
        <v>5</v>
      </c>
      <c r="F326" s="1002" t="inlineStr">
        <is>
          <t>8. Промени от преизчисляване на финансови отчети при свръхинфлация</t>
        </is>
      </c>
      <c r="H326" s="999">
        <f>'4-Отчет за собствения капитал'!G33</f>
        <v/>
      </c>
    </row>
    <row r="327" ht="15" customHeight="1" s="500">
      <c r="A327" s="993">
        <f>pdeName</f>
        <v/>
      </c>
      <c r="B327" s="993">
        <f>pdeBulstat</f>
        <v/>
      </c>
      <c r="C327" s="998">
        <f>endDate</f>
        <v/>
      </c>
      <c r="D327" s="993" t="inlineStr">
        <is>
          <t>4-20</t>
        </is>
      </c>
      <c r="E327" s="993" t="n">
        <v>5</v>
      </c>
      <c r="F327" s="1002" t="inlineStr">
        <is>
          <t xml:space="preserve">Собствен капитал 
към края на отчетния период </t>
        </is>
      </c>
      <c r="H327" s="999">
        <f>'4-Отчет за собствения капитал'!G34</f>
        <v/>
      </c>
    </row>
    <row r="328" ht="15" customHeight="1" s="500">
      <c r="A328" s="993">
        <f>pdeName</f>
        <v/>
      </c>
      <c r="B328" s="993">
        <f>pdeBulstat</f>
        <v/>
      </c>
      <c r="C328" s="998">
        <f>endDate</f>
        <v/>
      </c>
      <c r="D328" s="993" t="inlineStr">
        <is>
          <t>4-01</t>
        </is>
      </c>
      <c r="E328" s="993" t="n">
        <v>6</v>
      </c>
      <c r="F328" s="1002" t="inlineStr">
        <is>
          <t xml:space="preserve">Салдо в началото на отчетния период </t>
        </is>
      </c>
      <c r="H328" s="999">
        <f>'4-Отчет за собствения капитал'!H13</f>
        <v/>
      </c>
    </row>
    <row r="329" ht="15" customHeight="1" s="500">
      <c r="A329" s="993">
        <f>pdeName</f>
        <v/>
      </c>
      <c r="B329" s="993">
        <f>pdeBulstat</f>
        <v/>
      </c>
      <c r="C329" s="998">
        <f>endDate</f>
        <v/>
      </c>
      <c r="D329" s="993" t="inlineStr">
        <is>
          <t>4-15</t>
        </is>
      </c>
      <c r="E329" s="993" t="n">
        <v>6</v>
      </c>
      <c r="F329" s="1002" t="inlineStr">
        <is>
          <t>Промени в началните салда поради:</t>
        </is>
      </c>
      <c r="H329" s="999">
        <f>'4-Отчет за собствения капитал'!H14</f>
        <v/>
      </c>
    </row>
    <row r="330" ht="15" customHeight="1" s="500">
      <c r="A330" s="993">
        <f>pdeName</f>
        <v/>
      </c>
      <c r="B330" s="993">
        <f>pdeBulstat</f>
        <v/>
      </c>
      <c r="C330" s="998">
        <f>endDate</f>
        <v/>
      </c>
      <c r="D330" s="993" t="inlineStr">
        <is>
          <t>4-15-1</t>
        </is>
      </c>
      <c r="E330" s="993" t="n">
        <v>6</v>
      </c>
      <c r="F330" s="1002" t="inlineStr">
        <is>
          <t xml:space="preserve">Ефект от промени в счетоводната политика </t>
        </is>
      </c>
      <c r="H330" s="999">
        <f>'4-Отчет за собствения капитал'!H15</f>
        <v/>
      </c>
    </row>
    <row r="331" ht="15" customHeight="1" s="500">
      <c r="A331" s="993">
        <f>pdeName</f>
        <v/>
      </c>
      <c r="B331" s="993">
        <f>pdeBulstat</f>
        <v/>
      </c>
      <c r="C331" s="998">
        <f>endDate</f>
        <v/>
      </c>
      <c r="D331" s="993" t="inlineStr">
        <is>
          <t>4-15-2</t>
        </is>
      </c>
      <c r="E331" s="993" t="n">
        <v>6</v>
      </c>
      <c r="F331" s="1002" t="inlineStr">
        <is>
          <t xml:space="preserve">Фундаментални грешки </t>
        </is>
      </c>
      <c r="H331" s="999">
        <f>'4-Отчет за собствения капитал'!H16</f>
        <v/>
      </c>
    </row>
    <row r="332" ht="15" customHeight="1" s="500">
      <c r="A332" s="993">
        <f>pdeName</f>
        <v/>
      </c>
      <c r="B332" s="993">
        <f>pdeBulstat</f>
        <v/>
      </c>
      <c r="C332" s="998">
        <f>endDate</f>
        <v/>
      </c>
      <c r="D332" s="993" t="inlineStr">
        <is>
          <t>4-01-1</t>
        </is>
      </c>
      <c r="E332" s="993" t="n">
        <v>6</v>
      </c>
      <c r="F332" s="1002" t="inlineStr">
        <is>
          <t xml:space="preserve">Коригирано салдо в началото на отчетния период </t>
        </is>
      </c>
      <c r="H332" s="999">
        <f>'4-Отчет за собствения капитал'!H17</f>
        <v/>
      </c>
    </row>
    <row r="333" ht="15" customHeight="1" s="500">
      <c r="A333" s="993">
        <f>pdeName</f>
        <v/>
      </c>
      <c r="B333" s="993">
        <f>pdeBulstat</f>
        <v/>
      </c>
      <c r="C333" s="998">
        <f>endDate</f>
        <v/>
      </c>
      <c r="D333" s="993" t="inlineStr">
        <is>
          <t>4-05</t>
        </is>
      </c>
      <c r="E333" s="993" t="n">
        <v>6</v>
      </c>
      <c r="F333" s="1002" t="inlineStr">
        <is>
          <t xml:space="preserve">Нетна печалба/загуба за периода  </t>
        </is>
      </c>
      <c r="H333" s="999">
        <f>'4-Отчет за собствения капитал'!H18</f>
        <v/>
      </c>
    </row>
    <row r="334" ht="15" customHeight="1" s="500">
      <c r="A334" s="993">
        <f>pdeName</f>
        <v/>
      </c>
      <c r="B334" s="993">
        <f>pdeBulstat</f>
        <v/>
      </c>
      <c r="C334" s="998">
        <f>endDate</f>
        <v/>
      </c>
      <c r="D334" s="993" t="inlineStr">
        <is>
          <t>4-06</t>
        </is>
      </c>
      <c r="E334" s="993" t="n">
        <v>6</v>
      </c>
      <c r="F334" s="1002" t="inlineStr">
        <is>
          <t>1. Разпределение на печалбата за:</t>
        </is>
      </c>
      <c r="H334" s="999">
        <f>'4-Отчет за собствения капитал'!H19</f>
        <v/>
      </c>
    </row>
    <row r="335" ht="15" customHeight="1" s="500">
      <c r="A335" s="993">
        <f>pdeName</f>
        <v/>
      </c>
      <c r="B335" s="993">
        <f>pdeBulstat</f>
        <v/>
      </c>
      <c r="C335" s="998">
        <f>endDate</f>
        <v/>
      </c>
      <c r="D335" s="993" t="inlineStr">
        <is>
          <t>4-07</t>
        </is>
      </c>
      <c r="E335" s="993" t="n">
        <v>6</v>
      </c>
      <c r="F335" s="1002" t="inlineStr">
        <is>
          <t xml:space="preserve"> дивиденти</t>
        </is>
      </c>
      <c r="H335" s="999">
        <f>'4-Отчет за собствения капитал'!H20</f>
        <v/>
      </c>
    </row>
    <row r="336" ht="15" customHeight="1" s="500">
      <c r="A336" s="993">
        <f>pdeName</f>
        <v/>
      </c>
      <c r="B336" s="993">
        <f>pdeBulstat</f>
        <v/>
      </c>
      <c r="C336" s="998">
        <f>endDate</f>
        <v/>
      </c>
      <c r="D336" s="993" t="inlineStr">
        <is>
          <t>4-07-1</t>
        </is>
      </c>
      <c r="E336" s="993" t="n">
        <v>6</v>
      </c>
      <c r="F336" s="1002" t="inlineStr">
        <is>
          <t xml:space="preserve"> други </t>
        </is>
      </c>
      <c r="H336" s="999">
        <f>'4-Отчет за собствения капитал'!H21</f>
        <v/>
      </c>
    </row>
    <row r="337" ht="15" customHeight="1" s="500">
      <c r="A337" s="993">
        <f>pdeName</f>
        <v/>
      </c>
      <c r="B337" s="993">
        <f>pdeBulstat</f>
        <v/>
      </c>
      <c r="C337" s="998">
        <f>endDate</f>
        <v/>
      </c>
      <c r="D337" s="993" t="inlineStr">
        <is>
          <t>4-08</t>
        </is>
      </c>
      <c r="E337" s="993" t="n">
        <v>6</v>
      </c>
      <c r="F337" s="1002" t="inlineStr">
        <is>
          <t>2. Покриване на загуби</t>
        </is>
      </c>
      <c r="H337" s="999">
        <f>'4-Отчет за собствения капитал'!H22</f>
        <v/>
      </c>
    </row>
    <row r="338" ht="15" customHeight="1" s="500">
      <c r="A338" s="993">
        <f>pdeName</f>
        <v/>
      </c>
      <c r="B338" s="993">
        <f>pdeBulstat</f>
        <v/>
      </c>
      <c r="C338" s="998">
        <f>endDate</f>
        <v/>
      </c>
      <c r="D338" s="993" t="inlineStr">
        <is>
          <t>4-09</t>
        </is>
      </c>
      <c r="E338" s="993" t="n">
        <v>6</v>
      </c>
      <c r="F338" s="1002" t="inlineStr">
        <is>
          <t>3. Последващи оценки на дълготрайни материални и нематериални активи, в т.ч.</t>
        </is>
      </c>
      <c r="H338" s="999">
        <f>'4-Отчет за собствения капитал'!H23</f>
        <v/>
      </c>
    </row>
    <row r="339" ht="15" customHeight="1" s="500">
      <c r="A339" s="993">
        <f>pdeName</f>
        <v/>
      </c>
      <c r="B339" s="993">
        <f>pdeBulstat</f>
        <v/>
      </c>
      <c r="C339" s="998">
        <f>endDate</f>
        <v/>
      </c>
      <c r="D339" s="993" t="inlineStr">
        <is>
          <t>4-10</t>
        </is>
      </c>
      <c r="E339" s="993" t="n">
        <v>6</v>
      </c>
      <c r="F339" s="1002" t="inlineStr">
        <is>
          <t xml:space="preserve">увеличения    </t>
        </is>
      </c>
      <c r="H339" s="999">
        <f>'4-Отчет за собствения капитал'!H24</f>
        <v/>
      </c>
    </row>
    <row r="340" ht="15" customHeight="1" s="500">
      <c r="A340" s="993">
        <f>pdeName</f>
        <v/>
      </c>
      <c r="B340" s="993">
        <f>pdeBulstat</f>
        <v/>
      </c>
      <c r="C340" s="998">
        <f>endDate</f>
        <v/>
      </c>
      <c r="D340" s="993" t="inlineStr">
        <is>
          <t>4-11</t>
        </is>
      </c>
      <c r="E340" s="993" t="n">
        <v>6</v>
      </c>
      <c r="F340" s="1002" t="inlineStr">
        <is>
          <t>намаления</t>
        </is>
      </c>
      <c r="H340" s="999">
        <f>'4-Отчет за собствения капитал'!H25</f>
        <v/>
      </c>
    </row>
    <row r="341" ht="15" customHeight="1" s="500">
      <c r="A341" s="993">
        <f>pdeName</f>
        <v/>
      </c>
      <c r="B341" s="993">
        <f>pdeBulstat</f>
        <v/>
      </c>
      <c r="C341" s="998">
        <f>endDate</f>
        <v/>
      </c>
      <c r="D341" s="993" t="inlineStr">
        <is>
          <t>4-12</t>
        </is>
      </c>
      <c r="E341" s="993" t="n">
        <v>6</v>
      </c>
      <c r="F341" s="1002" t="inlineStr">
        <is>
          <t>4. Последващи оценки на финансови активи и инструменти, в т.ч.</t>
        </is>
      </c>
      <c r="H341" s="999">
        <f>'4-Отчет за собствения капитал'!H26</f>
        <v/>
      </c>
    </row>
    <row r="342" ht="15" customHeight="1" s="500">
      <c r="A342" s="993">
        <f>pdeName</f>
        <v/>
      </c>
      <c r="B342" s="993">
        <f>pdeBulstat</f>
        <v/>
      </c>
      <c r="C342" s="998">
        <f>endDate</f>
        <v/>
      </c>
      <c r="D342" s="993" t="inlineStr">
        <is>
          <t>4-13</t>
        </is>
      </c>
      <c r="E342" s="993" t="n">
        <v>6</v>
      </c>
      <c r="F342" s="1002" t="inlineStr">
        <is>
          <t xml:space="preserve">увеличения    </t>
        </is>
      </c>
      <c r="H342" s="999">
        <f>'4-Отчет за собствения капитал'!H27</f>
        <v/>
      </c>
    </row>
    <row r="343" ht="15" customHeight="1" s="500">
      <c r="A343" s="993">
        <f>pdeName</f>
        <v/>
      </c>
      <c r="B343" s="993">
        <f>pdeBulstat</f>
        <v/>
      </c>
      <c r="C343" s="998">
        <f>endDate</f>
        <v/>
      </c>
      <c r="D343" s="993" t="inlineStr">
        <is>
          <t>4-14</t>
        </is>
      </c>
      <c r="E343" s="993" t="n">
        <v>6</v>
      </c>
      <c r="F343" s="1002" t="inlineStr">
        <is>
          <t>намаления</t>
        </is>
      </c>
      <c r="H343" s="999">
        <f>'4-Отчет за собствения капитал'!H28</f>
        <v/>
      </c>
    </row>
    <row r="344" ht="15" customHeight="1" s="500">
      <c r="A344" s="993">
        <f>pdeName</f>
        <v/>
      </c>
      <c r="B344" s="993">
        <f>pdeBulstat</f>
        <v/>
      </c>
      <c r="C344" s="998">
        <f>endDate</f>
        <v/>
      </c>
      <c r="D344" s="993" t="inlineStr">
        <is>
          <t>4-16-1</t>
        </is>
      </c>
      <c r="E344" s="993" t="n">
        <v>6</v>
      </c>
      <c r="F344" s="1002" t="inlineStr">
        <is>
          <t xml:space="preserve">5. Ефект от отсрочени данъци </t>
        </is>
      </c>
      <c r="H344" s="999">
        <f>'4-Отчет за собствения капитал'!H29</f>
        <v/>
      </c>
    </row>
    <row r="345" ht="15" customHeight="1" s="500">
      <c r="A345" s="993">
        <f>pdeName</f>
        <v/>
      </c>
      <c r="B345" s="993">
        <f>pdeBulstat</f>
        <v/>
      </c>
      <c r="C345" s="998">
        <f>endDate</f>
        <v/>
      </c>
      <c r="D345" s="993" t="inlineStr">
        <is>
          <t>4-16</t>
        </is>
      </c>
      <c r="E345" s="993" t="n">
        <v>6</v>
      </c>
      <c r="F345" s="1002" t="inlineStr">
        <is>
          <t>6. Други изменения</t>
        </is>
      </c>
      <c r="H345" s="999">
        <f>'4-Отчет за собствения капитал'!H30</f>
        <v/>
      </c>
    </row>
    <row r="346" ht="15" customHeight="1" s="500">
      <c r="A346" s="993">
        <f>pdeName</f>
        <v/>
      </c>
      <c r="B346" s="993">
        <f>pdeBulstat</f>
        <v/>
      </c>
      <c r="C346" s="998">
        <f>endDate</f>
        <v/>
      </c>
      <c r="D346" s="993" t="inlineStr">
        <is>
          <t>4-17</t>
        </is>
      </c>
      <c r="E346" s="993" t="n">
        <v>6</v>
      </c>
      <c r="F346" s="1002" t="inlineStr">
        <is>
          <t xml:space="preserve">Салдо към края на отчетния период </t>
        </is>
      </c>
      <c r="H346" s="999">
        <f>'4-Отчет за собствения капитал'!H31</f>
        <v/>
      </c>
    </row>
    <row r="347" ht="15" customHeight="1" s="500">
      <c r="A347" s="993">
        <f>pdeName</f>
        <v/>
      </c>
      <c r="B347" s="993">
        <f>pdeBulstat</f>
        <v/>
      </c>
      <c r="C347" s="998">
        <f>endDate</f>
        <v/>
      </c>
      <c r="D347" s="993" t="inlineStr">
        <is>
          <t>4-18</t>
        </is>
      </c>
      <c r="E347" s="993" t="n">
        <v>6</v>
      </c>
      <c r="F347" s="1002" t="inlineStr">
        <is>
          <t>7. Промени от преводи на годишни финансови отчети на предприятия в чужбина</t>
        </is>
      </c>
      <c r="H347" s="999">
        <f>'4-Отчет за собствения капитал'!H32</f>
        <v/>
      </c>
    </row>
    <row r="348" ht="15" customHeight="1" s="500">
      <c r="A348" s="993">
        <f>pdeName</f>
        <v/>
      </c>
      <c r="B348" s="993">
        <f>pdeBulstat</f>
        <v/>
      </c>
      <c r="C348" s="998">
        <f>endDate</f>
        <v/>
      </c>
      <c r="D348" s="993" t="inlineStr">
        <is>
          <t>4-19</t>
        </is>
      </c>
      <c r="E348" s="993" t="n">
        <v>6</v>
      </c>
      <c r="F348" s="1002" t="inlineStr">
        <is>
          <t>8. Промени от преизчисляване на финансови отчети при свръхинфлация</t>
        </is>
      </c>
      <c r="H348" s="999">
        <f>'4-Отчет за собствения капитал'!H33</f>
        <v/>
      </c>
    </row>
    <row r="349" ht="15" customHeight="1" s="500">
      <c r="A349" s="993">
        <f>pdeName</f>
        <v/>
      </c>
      <c r="B349" s="993">
        <f>pdeBulstat</f>
        <v/>
      </c>
      <c r="C349" s="998">
        <f>endDate</f>
        <v/>
      </c>
      <c r="D349" s="993" t="inlineStr">
        <is>
          <t>4-20</t>
        </is>
      </c>
      <c r="E349" s="993" t="n">
        <v>6</v>
      </c>
      <c r="F349" s="1002" t="inlineStr">
        <is>
          <t xml:space="preserve">Собствен капитал 
към края на отчетния период </t>
        </is>
      </c>
      <c r="H349" s="999">
        <f>'4-Отчет за собствения капитал'!H34</f>
        <v/>
      </c>
    </row>
    <row r="350" ht="15" customHeight="1" s="500">
      <c r="A350" s="993">
        <f>pdeName</f>
        <v/>
      </c>
      <c r="B350" s="993">
        <f>pdeBulstat</f>
        <v/>
      </c>
      <c r="C350" s="998">
        <f>endDate</f>
        <v/>
      </c>
      <c r="D350" s="993" t="inlineStr">
        <is>
          <t>4-01</t>
        </is>
      </c>
      <c r="E350" s="993" t="n">
        <v>7</v>
      </c>
      <c r="F350" s="1002" t="inlineStr">
        <is>
          <t xml:space="preserve">Салдо в началото на отчетния период </t>
        </is>
      </c>
      <c r="H350" s="999">
        <f>'4-Отчет за собствения капитал'!I13</f>
        <v/>
      </c>
    </row>
    <row r="351" ht="15" customHeight="1" s="500">
      <c r="A351" s="993">
        <f>pdeName</f>
        <v/>
      </c>
      <c r="B351" s="993">
        <f>pdeBulstat</f>
        <v/>
      </c>
      <c r="C351" s="998">
        <f>endDate</f>
        <v/>
      </c>
      <c r="D351" s="993" t="inlineStr">
        <is>
          <t>4-15</t>
        </is>
      </c>
      <c r="E351" s="993" t="n">
        <v>7</v>
      </c>
      <c r="F351" s="1002" t="inlineStr">
        <is>
          <t>Промени в началните салда поради:</t>
        </is>
      </c>
      <c r="H351" s="999">
        <f>'4-Отчет за собствения капитал'!I14</f>
        <v/>
      </c>
    </row>
    <row r="352" ht="15" customHeight="1" s="500">
      <c r="A352" s="993">
        <f>pdeName</f>
        <v/>
      </c>
      <c r="B352" s="993">
        <f>pdeBulstat</f>
        <v/>
      </c>
      <c r="C352" s="998">
        <f>endDate</f>
        <v/>
      </c>
      <c r="D352" s="993" t="inlineStr">
        <is>
          <t>4-15-1</t>
        </is>
      </c>
      <c r="E352" s="993" t="n">
        <v>7</v>
      </c>
      <c r="F352" s="1002" t="inlineStr">
        <is>
          <t xml:space="preserve">Ефект от промени в счетоводната политика </t>
        </is>
      </c>
      <c r="H352" s="999">
        <f>'4-Отчет за собствения капитал'!I15</f>
        <v/>
      </c>
    </row>
    <row r="353" ht="15" customHeight="1" s="500">
      <c r="A353" s="993">
        <f>pdeName</f>
        <v/>
      </c>
      <c r="B353" s="993">
        <f>pdeBulstat</f>
        <v/>
      </c>
      <c r="C353" s="998">
        <f>endDate</f>
        <v/>
      </c>
      <c r="D353" s="993" t="inlineStr">
        <is>
          <t>4-15-2</t>
        </is>
      </c>
      <c r="E353" s="993" t="n">
        <v>7</v>
      </c>
      <c r="F353" s="1002" t="inlineStr">
        <is>
          <t xml:space="preserve">Фундаментални грешки </t>
        </is>
      </c>
      <c r="H353" s="999">
        <f>'4-Отчет за собствения капитал'!I16</f>
        <v/>
      </c>
    </row>
    <row r="354" ht="15" customHeight="1" s="500">
      <c r="A354" s="993">
        <f>pdeName</f>
        <v/>
      </c>
      <c r="B354" s="993">
        <f>pdeBulstat</f>
        <v/>
      </c>
      <c r="C354" s="998">
        <f>endDate</f>
        <v/>
      </c>
      <c r="D354" s="993" t="inlineStr">
        <is>
          <t>4-01-1</t>
        </is>
      </c>
      <c r="E354" s="993" t="n">
        <v>7</v>
      </c>
      <c r="F354" s="1002" t="inlineStr">
        <is>
          <t xml:space="preserve">Коригирано салдо в началото на отчетния период </t>
        </is>
      </c>
      <c r="H354" s="999">
        <f>'4-Отчет за собствения капитал'!I17</f>
        <v/>
      </c>
    </row>
    <row r="355" ht="15" customHeight="1" s="500">
      <c r="A355" s="993">
        <f>pdeName</f>
        <v/>
      </c>
      <c r="B355" s="993">
        <f>pdeBulstat</f>
        <v/>
      </c>
      <c r="C355" s="998">
        <f>endDate</f>
        <v/>
      </c>
      <c r="D355" s="993" t="inlineStr">
        <is>
          <t>4-05</t>
        </is>
      </c>
      <c r="E355" s="993" t="n">
        <v>7</v>
      </c>
      <c r="F355" s="1002" t="inlineStr">
        <is>
          <t xml:space="preserve">Нетна печалба/загуба за периода  </t>
        </is>
      </c>
      <c r="H355" s="999">
        <f>'4-Отчет за собствения капитал'!I18</f>
        <v/>
      </c>
    </row>
    <row r="356" ht="15" customHeight="1" s="500">
      <c r="A356" s="993">
        <f>pdeName</f>
        <v/>
      </c>
      <c r="B356" s="993">
        <f>pdeBulstat</f>
        <v/>
      </c>
      <c r="C356" s="998">
        <f>endDate</f>
        <v/>
      </c>
      <c r="D356" s="993" t="inlineStr">
        <is>
          <t>4-06</t>
        </is>
      </c>
      <c r="E356" s="993" t="n">
        <v>7</v>
      </c>
      <c r="F356" s="1002" t="inlineStr">
        <is>
          <t>1. Разпределение на печалбата за:</t>
        </is>
      </c>
      <c r="H356" s="999">
        <f>'4-Отчет за собствения капитал'!I19</f>
        <v/>
      </c>
    </row>
    <row r="357" ht="15" customHeight="1" s="500">
      <c r="A357" s="993">
        <f>pdeName</f>
        <v/>
      </c>
      <c r="B357" s="993">
        <f>pdeBulstat</f>
        <v/>
      </c>
      <c r="C357" s="998">
        <f>endDate</f>
        <v/>
      </c>
      <c r="D357" s="993" t="inlineStr">
        <is>
          <t>4-07</t>
        </is>
      </c>
      <c r="E357" s="993" t="n">
        <v>7</v>
      </c>
      <c r="F357" s="1002" t="inlineStr">
        <is>
          <t xml:space="preserve"> дивиденти</t>
        </is>
      </c>
      <c r="H357" s="999">
        <f>'4-Отчет за собствения капитал'!I20</f>
        <v/>
      </c>
    </row>
    <row r="358" ht="15" customHeight="1" s="500">
      <c r="A358" s="993">
        <f>pdeName</f>
        <v/>
      </c>
      <c r="B358" s="993">
        <f>pdeBulstat</f>
        <v/>
      </c>
      <c r="C358" s="998">
        <f>endDate</f>
        <v/>
      </c>
      <c r="D358" s="993" t="inlineStr">
        <is>
          <t>4-07-1</t>
        </is>
      </c>
      <c r="E358" s="993" t="n">
        <v>7</v>
      </c>
      <c r="F358" s="1002" t="inlineStr">
        <is>
          <t xml:space="preserve"> други </t>
        </is>
      </c>
      <c r="H358" s="999">
        <f>'4-Отчет за собствения капитал'!I21</f>
        <v/>
      </c>
    </row>
    <row r="359" ht="15" customHeight="1" s="500">
      <c r="A359" s="993">
        <f>pdeName</f>
        <v/>
      </c>
      <c r="B359" s="993">
        <f>pdeBulstat</f>
        <v/>
      </c>
      <c r="C359" s="998">
        <f>endDate</f>
        <v/>
      </c>
      <c r="D359" s="993" t="inlineStr">
        <is>
          <t>4-08</t>
        </is>
      </c>
      <c r="E359" s="993" t="n">
        <v>7</v>
      </c>
      <c r="F359" s="1002" t="inlineStr">
        <is>
          <t>2. Покриване на загуби</t>
        </is>
      </c>
      <c r="H359" s="999">
        <f>'4-Отчет за собствения капитал'!I22</f>
        <v/>
      </c>
    </row>
    <row r="360" ht="15" customHeight="1" s="500">
      <c r="A360" s="993">
        <f>pdeName</f>
        <v/>
      </c>
      <c r="B360" s="993">
        <f>pdeBulstat</f>
        <v/>
      </c>
      <c r="C360" s="998">
        <f>endDate</f>
        <v/>
      </c>
      <c r="D360" s="993" t="inlineStr">
        <is>
          <t>4-09</t>
        </is>
      </c>
      <c r="E360" s="993" t="n">
        <v>7</v>
      </c>
      <c r="F360" s="1002" t="inlineStr">
        <is>
          <t>3. Последващи оценки на дълготрайни материални и нематериални активи, в т.ч.</t>
        </is>
      </c>
      <c r="H360" s="999">
        <f>'4-Отчет за собствения капитал'!I23</f>
        <v/>
      </c>
    </row>
    <row r="361" ht="15" customHeight="1" s="500">
      <c r="A361" s="993">
        <f>pdeName</f>
        <v/>
      </c>
      <c r="B361" s="993">
        <f>pdeBulstat</f>
        <v/>
      </c>
      <c r="C361" s="998">
        <f>endDate</f>
        <v/>
      </c>
      <c r="D361" s="993" t="inlineStr">
        <is>
          <t>4-10</t>
        </is>
      </c>
      <c r="E361" s="993" t="n">
        <v>7</v>
      </c>
      <c r="F361" s="1002" t="inlineStr">
        <is>
          <t xml:space="preserve">увеличения    </t>
        </is>
      </c>
      <c r="H361" s="999">
        <f>'4-Отчет за собствения капитал'!I24</f>
        <v/>
      </c>
    </row>
    <row r="362" ht="15" customHeight="1" s="500">
      <c r="A362" s="993">
        <f>pdeName</f>
        <v/>
      </c>
      <c r="B362" s="993">
        <f>pdeBulstat</f>
        <v/>
      </c>
      <c r="C362" s="998">
        <f>endDate</f>
        <v/>
      </c>
      <c r="D362" s="993" t="inlineStr">
        <is>
          <t>4-11</t>
        </is>
      </c>
      <c r="E362" s="993" t="n">
        <v>7</v>
      </c>
      <c r="F362" s="1002" t="inlineStr">
        <is>
          <t>намаления</t>
        </is>
      </c>
      <c r="H362" s="999">
        <f>'4-Отчет за собствения капитал'!I25</f>
        <v/>
      </c>
    </row>
    <row r="363" ht="15" customHeight="1" s="500">
      <c r="A363" s="993">
        <f>pdeName</f>
        <v/>
      </c>
      <c r="B363" s="993">
        <f>pdeBulstat</f>
        <v/>
      </c>
      <c r="C363" s="998">
        <f>endDate</f>
        <v/>
      </c>
      <c r="D363" s="993" t="inlineStr">
        <is>
          <t>4-12</t>
        </is>
      </c>
      <c r="E363" s="993" t="n">
        <v>7</v>
      </c>
      <c r="F363" s="1002" t="inlineStr">
        <is>
          <t>4. Последващи оценки на финансови активи и инструменти, в т.ч.</t>
        </is>
      </c>
      <c r="H363" s="999">
        <f>'4-Отчет за собствения капитал'!I26</f>
        <v/>
      </c>
    </row>
    <row r="364" ht="15" customHeight="1" s="500">
      <c r="A364" s="993">
        <f>pdeName</f>
        <v/>
      </c>
      <c r="B364" s="993">
        <f>pdeBulstat</f>
        <v/>
      </c>
      <c r="C364" s="998">
        <f>endDate</f>
        <v/>
      </c>
      <c r="D364" s="993" t="inlineStr">
        <is>
          <t>4-13</t>
        </is>
      </c>
      <c r="E364" s="993" t="n">
        <v>7</v>
      </c>
      <c r="F364" s="1002" t="inlineStr">
        <is>
          <t xml:space="preserve">увеличения    </t>
        </is>
      </c>
      <c r="H364" s="999">
        <f>'4-Отчет за собствения капитал'!I27</f>
        <v/>
      </c>
    </row>
    <row r="365" ht="15" customHeight="1" s="500">
      <c r="A365" s="993">
        <f>pdeName</f>
        <v/>
      </c>
      <c r="B365" s="993">
        <f>pdeBulstat</f>
        <v/>
      </c>
      <c r="C365" s="998">
        <f>endDate</f>
        <v/>
      </c>
      <c r="D365" s="993" t="inlineStr">
        <is>
          <t>4-14</t>
        </is>
      </c>
      <c r="E365" s="993" t="n">
        <v>7</v>
      </c>
      <c r="F365" s="1002" t="inlineStr">
        <is>
          <t>намаления</t>
        </is>
      </c>
      <c r="H365" s="999">
        <f>'4-Отчет за собствения капитал'!I28</f>
        <v/>
      </c>
    </row>
    <row r="366" ht="15" customHeight="1" s="500">
      <c r="A366" s="993">
        <f>pdeName</f>
        <v/>
      </c>
      <c r="B366" s="993">
        <f>pdeBulstat</f>
        <v/>
      </c>
      <c r="C366" s="998">
        <f>endDate</f>
        <v/>
      </c>
      <c r="D366" s="993" t="inlineStr">
        <is>
          <t>4-16-1</t>
        </is>
      </c>
      <c r="E366" s="993" t="n">
        <v>7</v>
      </c>
      <c r="F366" s="1002" t="inlineStr">
        <is>
          <t xml:space="preserve">5. Ефект от отсрочени данъци </t>
        </is>
      </c>
      <c r="H366" s="999">
        <f>'4-Отчет за собствения капитал'!I29</f>
        <v/>
      </c>
    </row>
    <row r="367" ht="15" customHeight="1" s="500">
      <c r="A367" s="993">
        <f>pdeName</f>
        <v/>
      </c>
      <c r="B367" s="993">
        <f>pdeBulstat</f>
        <v/>
      </c>
      <c r="C367" s="998">
        <f>endDate</f>
        <v/>
      </c>
      <c r="D367" s="993" t="inlineStr">
        <is>
          <t>4-16</t>
        </is>
      </c>
      <c r="E367" s="993" t="n">
        <v>7</v>
      </c>
      <c r="F367" s="1002" t="inlineStr">
        <is>
          <t>6. Други изменения</t>
        </is>
      </c>
      <c r="H367" s="999">
        <f>'4-Отчет за собствения капитал'!I30</f>
        <v/>
      </c>
    </row>
    <row r="368" ht="15" customHeight="1" s="500">
      <c r="A368" s="993">
        <f>pdeName</f>
        <v/>
      </c>
      <c r="B368" s="993">
        <f>pdeBulstat</f>
        <v/>
      </c>
      <c r="C368" s="998">
        <f>endDate</f>
        <v/>
      </c>
      <c r="D368" s="993" t="inlineStr">
        <is>
          <t>4-17</t>
        </is>
      </c>
      <c r="E368" s="993" t="n">
        <v>7</v>
      </c>
      <c r="F368" s="1002" t="inlineStr">
        <is>
          <t xml:space="preserve">Салдо към края на отчетния период </t>
        </is>
      </c>
      <c r="H368" s="999">
        <f>'4-Отчет за собствения капитал'!I31</f>
        <v/>
      </c>
    </row>
    <row r="369" ht="15" customHeight="1" s="500">
      <c r="A369" s="993">
        <f>pdeName</f>
        <v/>
      </c>
      <c r="B369" s="993">
        <f>pdeBulstat</f>
        <v/>
      </c>
      <c r="C369" s="998">
        <f>endDate</f>
        <v/>
      </c>
      <c r="D369" s="993" t="inlineStr">
        <is>
          <t>4-18</t>
        </is>
      </c>
      <c r="E369" s="993" t="n">
        <v>7</v>
      </c>
      <c r="F369" s="1002" t="inlineStr">
        <is>
          <t>7. Промени от преводи на годишни финансови отчети на предприятия в чужбина</t>
        </is>
      </c>
      <c r="H369" s="999">
        <f>'4-Отчет за собствения капитал'!I32</f>
        <v/>
      </c>
    </row>
    <row r="370" ht="15" customHeight="1" s="500">
      <c r="A370" s="993">
        <f>pdeName</f>
        <v/>
      </c>
      <c r="B370" s="993">
        <f>pdeBulstat</f>
        <v/>
      </c>
      <c r="C370" s="998">
        <f>endDate</f>
        <v/>
      </c>
      <c r="D370" s="993" t="inlineStr">
        <is>
          <t>4-19</t>
        </is>
      </c>
      <c r="E370" s="993" t="n">
        <v>7</v>
      </c>
      <c r="F370" s="1002" t="inlineStr">
        <is>
          <t>8. Промени от преизчисляване на финансови отчети при свръхинфлация</t>
        </is>
      </c>
      <c r="H370" s="999">
        <f>'4-Отчет за собствения капитал'!I33</f>
        <v/>
      </c>
    </row>
    <row r="371" ht="15" customHeight="1" s="500">
      <c r="A371" s="993">
        <f>pdeName</f>
        <v/>
      </c>
      <c r="B371" s="993">
        <f>pdeBulstat</f>
        <v/>
      </c>
      <c r="C371" s="998">
        <f>endDate</f>
        <v/>
      </c>
      <c r="D371" s="993" t="inlineStr">
        <is>
          <t>4-20</t>
        </is>
      </c>
      <c r="E371" s="993" t="n">
        <v>7</v>
      </c>
      <c r="F371" s="1002" t="inlineStr">
        <is>
          <t xml:space="preserve">Собствен капитал 
към края на отчетния период </t>
        </is>
      </c>
      <c r="H371" s="999">
        <f>'4-Отчет за собствения капитал'!I34</f>
        <v/>
      </c>
    </row>
    <row r="372" ht="15" customHeight="1" s="500">
      <c r="A372" s="993">
        <f>pdeName</f>
        <v/>
      </c>
      <c r="B372" s="993">
        <f>pdeBulstat</f>
        <v/>
      </c>
      <c r="C372" s="998">
        <f>endDate</f>
        <v/>
      </c>
      <c r="D372" s="993" t="inlineStr">
        <is>
          <t>4-01</t>
        </is>
      </c>
      <c r="E372" s="993" t="n">
        <v>8</v>
      </c>
      <c r="F372" s="1002" t="inlineStr">
        <is>
          <t xml:space="preserve">Салдо в началото на отчетния период </t>
        </is>
      </c>
      <c r="H372" s="999">
        <f>'4-Отчет за собствения капитал'!J13</f>
        <v/>
      </c>
    </row>
    <row r="373" ht="15" customHeight="1" s="500">
      <c r="A373" s="993">
        <f>pdeName</f>
        <v/>
      </c>
      <c r="B373" s="993">
        <f>pdeBulstat</f>
        <v/>
      </c>
      <c r="C373" s="998">
        <f>endDate</f>
        <v/>
      </c>
      <c r="D373" s="993" t="inlineStr">
        <is>
          <t>4-15</t>
        </is>
      </c>
      <c r="E373" s="993" t="n">
        <v>8</v>
      </c>
      <c r="F373" s="1002" t="inlineStr">
        <is>
          <t>Промени в началните салда поради:</t>
        </is>
      </c>
      <c r="H373" s="999">
        <f>'4-Отчет за собствения капитал'!J14</f>
        <v/>
      </c>
    </row>
    <row r="374" ht="15" customHeight="1" s="500">
      <c r="A374" s="993">
        <f>pdeName</f>
        <v/>
      </c>
      <c r="B374" s="993">
        <f>pdeBulstat</f>
        <v/>
      </c>
      <c r="C374" s="998">
        <f>endDate</f>
        <v/>
      </c>
      <c r="D374" s="993" t="inlineStr">
        <is>
          <t>4-15-1</t>
        </is>
      </c>
      <c r="E374" s="993" t="n">
        <v>8</v>
      </c>
      <c r="F374" s="1002" t="inlineStr">
        <is>
          <t xml:space="preserve">Ефект от промени в счетоводната политика </t>
        </is>
      </c>
      <c r="H374" s="999">
        <f>'4-Отчет за собствения капитал'!J15</f>
        <v/>
      </c>
    </row>
    <row r="375" ht="15" customHeight="1" s="500">
      <c r="A375" s="993">
        <f>pdeName</f>
        <v/>
      </c>
      <c r="B375" s="993">
        <f>pdeBulstat</f>
        <v/>
      </c>
      <c r="C375" s="998">
        <f>endDate</f>
        <v/>
      </c>
      <c r="D375" s="993" t="inlineStr">
        <is>
          <t>4-15-2</t>
        </is>
      </c>
      <c r="E375" s="993" t="n">
        <v>8</v>
      </c>
      <c r="F375" s="1002" t="inlineStr">
        <is>
          <t xml:space="preserve">Фундаментални грешки </t>
        </is>
      </c>
      <c r="H375" s="999">
        <f>'4-Отчет за собствения капитал'!J16</f>
        <v/>
      </c>
    </row>
    <row r="376" ht="15" customHeight="1" s="500">
      <c r="A376" s="993">
        <f>pdeName</f>
        <v/>
      </c>
      <c r="B376" s="993">
        <f>pdeBulstat</f>
        <v/>
      </c>
      <c r="C376" s="998">
        <f>endDate</f>
        <v/>
      </c>
      <c r="D376" s="993" t="inlineStr">
        <is>
          <t>4-01-1</t>
        </is>
      </c>
      <c r="E376" s="993" t="n">
        <v>8</v>
      </c>
      <c r="F376" s="1002" t="inlineStr">
        <is>
          <t xml:space="preserve">Коригирано салдо в началото на отчетния период </t>
        </is>
      </c>
      <c r="H376" s="999">
        <f>'4-Отчет за собствения капитал'!J17</f>
        <v/>
      </c>
    </row>
    <row r="377" ht="15" customHeight="1" s="500">
      <c r="A377" s="993">
        <f>pdeName</f>
        <v/>
      </c>
      <c r="B377" s="993">
        <f>pdeBulstat</f>
        <v/>
      </c>
      <c r="C377" s="998">
        <f>endDate</f>
        <v/>
      </c>
      <c r="D377" s="993" t="inlineStr">
        <is>
          <t>4-05</t>
        </is>
      </c>
      <c r="E377" s="993" t="n">
        <v>8</v>
      </c>
      <c r="F377" s="1002" t="inlineStr">
        <is>
          <t xml:space="preserve">Нетна печалба/загуба за периода  </t>
        </is>
      </c>
      <c r="H377" s="999">
        <f>'4-Отчет за собствения капитал'!J18</f>
        <v/>
      </c>
    </row>
    <row r="378" ht="15" customHeight="1" s="500">
      <c r="A378" s="993">
        <f>pdeName</f>
        <v/>
      </c>
      <c r="B378" s="993">
        <f>pdeBulstat</f>
        <v/>
      </c>
      <c r="C378" s="998">
        <f>endDate</f>
        <v/>
      </c>
      <c r="D378" s="993" t="inlineStr">
        <is>
          <t>4-06</t>
        </is>
      </c>
      <c r="E378" s="993" t="n">
        <v>8</v>
      </c>
      <c r="F378" s="1002" t="inlineStr">
        <is>
          <t>1. Разпределение на печалбата за:</t>
        </is>
      </c>
      <c r="H378" s="999">
        <f>'4-Отчет за собствения капитал'!J19</f>
        <v/>
      </c>
    </row>
    <row r="379" ht="15" customHeight="1" s="500">
      <c r="A379" s="993">
        <f>pdeName</f>
        <v/>
      </c>
      <c r="B379" s="993">
        <f>pdeBulstat</f>
        <v/>
      </c>
      <c r="C379" s="998">
        <f>endDate</f>
        <v/>
      </c>
      <c r="D379" s="993" t="inlineStr">
        <is>
          <t>4-07</t>
        </is>
      </c>
      <c r="E379" s="993" t="n">
        <v>8</v>
      </c>
      <c r="F379" s="1002" t="inlineStr">
        <is>
          <t xml:space="preserve"> дивиденти</t>
        </is>
      </c>
      <c r="H379" s="999">
        <f>'4-Отчет за собствения капитал'!J20</f>
        <v/>
      </c>
    </row>
    <row r="380" ht="15" customHeight="1" s="500">
      <c r="A380" s="993">
        <f>pdeName</f>
        <v/>
      </c>
      <c r="B380" s="993">
        <f>pdeBulstat</f>
        <v/>
      </c>
      <c r="C380" s="998">
        <f>endDate</f>
        <v/>
      </c>
      <c r="D380" s="993" t="inlineStr">
        <is>
          <t>4-07-1</t>
        </is>
      </c>
      <c r="E380" s="993" t="n">
        <v>8</v>
      </c>
      <c r="F380" s="1002" t="inlineStr">
        <is>
          <t xml:space="preserve"> други </t>
        </is>
      </c>
      <c r="H380" s="999">
        <f>'4-Отчет за собствения капитал'!J21</f>
        <v/>
      </c>
    </row>
    <row r="381" ht="15" customHeight="1" s="500">
      <c r="A381" s="993">
        <f>pdeName</f>
        <v/>
      </c>
      <c r="B381" s="993">
        <f>pdeBulstat</f>
        <v/>
      </c>
      <c r="C381" s="998">
        <f>endDate</f>
        <v/>
      </c>
      <c r="D381" s="993" t="inlineStr">
        <is>
          <t>4-08</t>
        </is>
      </c>
      <c r="E381" s="993" t="n">
        <v>8</v>
      </c>
      <c r="F381" s="1002" t="inlineStr">
        <is>
          <t>2. Покриване на загуби</t>
        </is>
      </c>
      <c r="H381" s="999">
        <f>'4-Отчет за собствения капитал'!J22</f>
        <v/>
      </c>
    </row>
    <row r="382" ht="15" customHeight="1" s="500">
      <c r="A382" s="993">
        <f>pdeName</f>
        <v/>
      </c>
      <c r="B382" s="993">
        <f>pdeBulstat</f>
        <v/>
      </c>
      <c r="C382" s="998">
        <f>endDate</f>
        <v/>
      </c>
      <c r="D382" s="993" t="inlineStr">
        <is>
          <t>4-09</t>
        </is>
      </c>
      <c r="E382" s="993" t="n">
        <v>8</v>
      </c>
      <c r="F382" s="1002" t="inlineStr">
        <is>
          <t>3. Последващи оценки на дълготрайни материални и нематериални активи, в т.ч.</t>
        </is>
      </c>
      <c r="H382" s="999">
        <f>'4-Отчет за собствения капитал'!J23</f>
        <v/>
      </c>
    </row>
    <row r="383" ht="15" customHeight="1" s="500">
      <c r="A383" s="993">
        <f>pdeName</f>
        <v/>
      </c>
      <c r="B383" s="993">
        <f>pdeBulstat</f>
        <v/>
      </c>
      <c r="C383" s="998">
        <f>endDate</f>
        <v/>
      </c>
      <c r="D383" s="993" t="inlineStr">
        <is>
          <t>4-10</t>
        </is>
      </c>
      <c r="E383" s="993" t="n">
        <v>8</v>
      </c>
      <c r="F383" s="1002" t="inlineStr">
        <is>
          <t xml:space="preserve">увеличения    </t>
        </is>
      </c>
      <c r="H383" s="999">
        <f>'4-Отчет за собствения капитал'!J24</f>
        <v/>
      </c>
    </row>
    <row r="384" ht="15" customHeight="1" s="500">
      <c r="A384" s="993">
        <f>pdeName</f>
        <v/>
      </c>
      <c r="B384" s="993">
        <f>pdeBulstat</f>
        <v/>
      </c>
      <c r="C384" s="998">
        <f>endDate</f>
        <v/>
      </c>
      <c r="D384" s="993" t="inlineStr">
        <is>
          <t>4-11</t>
        </is>
      </c>
      <c r="E384" s="993" t="n">
        <v>8</v>
      </c>
      <c r="F384" s="1002" t="inlineStr">
        <is>
          <t>намаления</t>
        </is>
      </c>
      <c r="H384" s="999">
        <f>'4-Отчет за собствения капитал'!J25</f>
        <v/>
      </c>
    </row>
    <row r="385" ht="15" customHeight="1" s="500">
      <c r="A385" s="993">
        <f>pdeName</f>
        <v/>
      </c>
      <c r="B385" s="993">
        <f>pdeBulstat</f>
        <v/>
      </c>
      <c r="C385" s="998">
        <f>endDate</f>
        <v/>
      </c>
      <c r="D385" s="993" t="inlineStr">
        <is>
          <t>4-12</t>
        </is>
      </c>
      <c r="E385" s="993" t="n">
        <v>8</v>
      </c>
      <c r="F385" s="1002" t="inlineStr">
        <is>
          <t>4. Последващи оценки на финансови активи и инструменти, в т.ч.</t>
        </is>
      </c>
      <c r="H385" s="999">
        <f>'4-Отчет за собствения капитал'!J26</f>
        <v/>
      </c>
    </row>
    <row r="386" ht="15" customHeight="1" s="500">
      <c r="A386" s="993">
        <f>pdeName</f>
        <v/>
      </c>
      <c r="B386" s="993">
        <f>pdeBulstat</f>
        <v/>
      </c>
      <c r="C386" s="998">
        <f>endDate</f>
        <v/>
      </c>
      <c r="D386" s="993" t="inlineStr">
        <is>
          <t>4-13</t>
        </is>
      </c>
      <c r="E386" s="993" t="n">
        <v>8</v>
      </c>
      <c r="F386" s="1002" t="inlineStr">
        <is>
          <t xml:space="preserve">увеличения    </t>
        </is>
      </c>
      <c r="H386" s="999">
        <f>'4-Отчет за собствения капитал'!J27</f>
        <v/>
      </c>
    </row>
    <row r="387" ht="15" customHeight="1" s="500">
      <c r="A387" s="993">
        <f>pdeName</f>
        <v/>
      </c>
      <c r="B387" s="993">
        <f>pdeBulstat</f>
        <v/>
      </c>
      <c r="C387" s="998">
        <f>endDate</f>
        <v/>
      </c>
      <c r="D387" s="993" t="inlineStr">
        <is>
          <t>4-14</t>
        </is>
      </c>
      <c r="E387" s="993" t="n">
        <v>8</v>
      </c>
      <c r="F387" s="1002" t="inlineStr">
        <is>
          <t>намаления</t>
        </is>
      </c>
      <c r="H387" s="999">
        <f>'4-Отчет за собствения капитал'!J28</f>
        <v/>
      </c>
    </row>
    <row r="388" ht="15" customHeight="1" s="500">
      <c r="A388" s="993">
        <f>pdeName</f>
        <v/>
      </c>
      <c r="B388" s="993">
        <f>pdeBulstat</f>
        <v/>
      </c>
      <c r="C388" s="998">
        <f>endDate</f>
        <v/>
      </c>
      <c r="D388" s="993" t="inlineStr">
        <is>
          <t>4-16-1</t>
        </is>
      </c>
      <c r="E388" s="993" t="n">
        <v>8</v>
      </c>
      <c r="F388" s="1002" t="inlineStr">
        <is>
          <t xml:space="preserve">5. Ефект от отсрочени данъци </t>
        </is>
      </c>
      <c r="H388" s="999">
        <f>'4-Отчет за собствения капитал'!J29</f>
        <v/>
      </c>
    </row>
    <row r="389" ht="15" customHeight="1" s="500">
      <c r="A389" s="993">
        <f>pdeName</f>
        <v/>
      </c>
      <c r="B389" s="993">
        <f>pdeBulstat</f>
        <v/>
      </c>
      <c r="C389" s="998">
        <f>endDate</f>
        <v/>
      </c>
      <c r="D389" s="993" t="inlineStr">
        <is>
          <t>4-16</t>
        </is>
      </c>
      <c r="E389" s="993" t="n">
        <v>8</v>
      </c>
      <c r="F389" s="1002" t="inlineStr">
        <is>
          <t>6. Други изменения</t>
        </is>
      </c>
      <c r="H389" s="999">
        <f>'4-Отчет за собствения капитал'!J30</f>
        <v/>
      </c>
    </row>
    <row r="390" ht="15" customHeight="1" s="500">
      <c r="A390" s="993">
        <f>pdeName</f>
        <v/>
      </c>
      <c r="B390" s="993">
        <f>pdeBulstat</f>
        <v/>
      </c>
      <c r="C390" s="998">
        <f>endDate</f>
        <v/>
      </c>
      <c r="D390" s="993" t="inlineStr">
        <is>
          <t>4-17</t>
        </is>
      </c>
      <c r="E390" s="993" t="n">
        <v>8</v>
      </c>
      <c r="F390" s="1002" t="inlineStr">
        <is>
          <t xml:space="preserve">Салдо към края на отчетния период </t>
        </is>
      </c>
      <c r="H390" s="999">
        <f>'4-Отчет за собствения капитал'!J31</f>
        <v/>
      </c>
    </row>
    <row r="391" ht="15" customHeight="1" s="500">
      <c r="A391" s="993">
        <f>pdeName</f>
        <v/>
      </c>
      <c r="B391" s="993">
        <f>pdeBulstat</f>
        <v/>
      </c>
      <c r="C391" s="998">
        <f>endDate</f>
        <v/>
      </c>
      <c r="D391" s="993" t="inlineStr">
        <is>
          <t>4-18</t>
        </is>
      </c>
      <c r="E391" s="993" t="n">
        <v>8</v>
      </c>
      <c r="F391" s="1002" t="inlineStr">
        <is>
          <t>7. Промени от преводи на годишни финансови отчети на предприятия в чужбина</t>
        </is>
      </c>
      <c r="H391" s="999">
        <f>'4-Отчет за собствения капитал'!J32</f>
        <v/>
      </c>
    </row>
    <row r="392" ht="15" customHeight="1" s="500">
      <c r="A392" s="993">
        <f>pdeName</f>
        <v/>
      </c>
      <c r="B392" s="993">
        <f>pdeBulstat</f>
        <v/>
      </c>
      <c r="C392" s="998">
        <f>endDate</f>
        <v/>
      </c>
      <c r="D392" s="993" t="inlineStr">
        <is>
          <t>4-19</t>
        </is>
      </c>
      <c r="E392" s="993" t="n">
        <v>8</v>
      </c>
      <c r="F392" s="1002" t="inlineStr">
        <is>
          <t>8. Промени от преизчисляване на финансови отчети при свръхинфлация</t>
        </is>
      </c>
      <c r="H392" s="999">
        <f>'4-Отчет за собствения капитал'!J33</f>
        <v/>
      </c>
    </row>
    <row r="393" ht="15" customHeight="1" s="500">
      <c r="A393" s="993">
        <f>pdeName</f>
        <v/>
      </c>
      <c r="B393" s="993">
        <f>pdeBulstat</f>
        <v/>
      </c>
      <c r="C393" s="998">
        <f>endDate</f>
        <v/>
      </c>
      <c r="D393" s="993" t="inlineStr">
        <is>
          <t>4-20</t>
        </is>
      </c>
      <c r="E393" s="993" t="n">
        <v>8</v>
      </c>
      <c r="F393" s="1002" t="inlineStr">
        <is>
          <t xml:space="preserve">Собствен капитал 
към края на отчетния период </t>
        </is>
      </c>
      <c r="H393" s="999">
        <f>'4-Отчет за собствения капитал'!J34</f>
        <v/>
      </c>
    </row>
    <row r="394" ht="15" customHeight="1" s="500">
      <c r="A394" s="993">
        <f>pdeName</f>
        <v/>
      </c>
      <c r="B394" s="993">
        <f>pdeBulstat</f>
        <v/>
      </c>
      <c r="C394" s="998">
        <f>endDate</f>
        <v/>
      </c>
      <c r="D394" s="993" t="inlineStr">
        <is>
          <t>4-01</t>
        </is>
      </c>
      <c r="E394" s="993" t="n">
        <v>9</v>
      </c>
      <c r="F394" s="1002" t="inlineStr">
        <is>
          <t xml:space="preserve">Салдо в началото на отчетния период </t>
        </is>
      </c>
      <c r="H394" s="999">
        <f>'4-Отчет за собствения капитал'!K13</f>
        <v/>
      </c>
    </row>
    <row r="395" ht="15" customHeight="1" s="500">
      <c r="A395" s="993">
        <f>pdeName</f>
        <v/>
      </c>
      <c r="B395" s="993">
        <f>pdeBulstat</f>
        <v/>
      </c>
      <c r="C395" s="998">
        <f>endDate</f>
        <v/>
      </c>
      <c r="D395" s="993" t="inlineStr">
        <is>
          <t>4-15</t>
        </is>
      </c>
      <c r="E395" s="993" t="n">
        <v>9</v>
      </c>
      <c r="F395" s="1002" t="inlineStr">
        <is>
          <t>Промени в началните салда поради:</t>
        </is>
      </c>
      <c r="H395" s="999">
        <f>'4-Отчет за собствения капитал'!K14</f>
        <v/>
      </c>
    </row>
    <row r="396" ht="15" customHeight="1" s="500">
      <c r="A396" s="993">
        <f>pdeName</f>
        <v/>
      </c>
      <c r="B396" s="993">
        <f>pdeBulstat</f>
        <v/>
      </c>
      <c r="C396" s="998">
        <f>endDate</f>
        <v/>
      </c>
      <c r="D396" s="993" t="inlineStr">
        <is>
          <t>4-15-1</t>
        </is>
      </c>
      <c r="E396" s="993" t="n">
        <v>9</v>
      </c>
      <c r="F396" s="1002" t="inlineStr">
        <is>
          <t xml:space="preserve">Ефект от промени в счетоводната политика </t>
        </is>
      </c>
      <c r="H396" s="999">
        <f>'4-Отчет за собствения капитал'!K15</f>
        <v/>
      </c>
    </row>
    <row r="397" ht="15" customHeight="1" s="500">
      <c r="A397" s="993">
        <f>pdeName</f>
        <v/>
      </c>
      <c r="B397" s="993">
        <f>pdeBulstat</f>
        <v/>
      </c>
      <c r="C397" s="998">
        <f>endDate</f>
        <v/>
      </c>
      <c r="D397" s="993" t="inlineStr">
        <is>
          <t>4-15-2</t>
        </is>
      </c>
      <c r="E397" s="993" t="n">
        <v>9</v>
      </c>
      <c r="F397" s="1002" t="inlineStr">
        <is>
          <t xml:space="preserve">Фундаментални грешки </t>
        </is>
      </c>
      <c r="H397" s="999">
        <f>'4-Отчет за собствения капитал'!K16</f>
        <v/>
      </c>
    </row>
    <row r="398" ht="15" customHeight="1" s="500">
      <c r="A398" s="993">
        <f>pdeName</f>
        <v/>
      </c>
      <c r="B398" s="993">
        <f>pdeBulstat</f>
        <v/>
      </c>
      <c r="C398" s="998">
        <f>endDate</f>
        <v/>
      </c>
      <c r="D398" s="993" t="inlineStr">
        <is>
          <t>4-01-1</t>
        </is>
      </c>
      <c r="E398" s="993" t="n">
        <v>9</v>
      </c>
      <c r="F398" s="1002" t="inlineStr">
        <is>
          <t xml:space="preserve">Коригирано салдо в началото на отчетния период </t>
        </is>
      </c>
      <c r="H398" s="999">
        <f>'4-Отчет за собствения капитал'!K17</f>
        <v/>
      </c>
    </row>
    <row r="399" ht="15" customHeight="1" s="500">
      <c r="A399" s="993">
        <f>pdeName</f>
        <v/>
      </c>
      <c r="B399" s="993">
        <f>pdeBulstat</f>
        <v/>
      </c>
      <c r="C399" s="998">
        <f>endDate</f>
        <v/>
      </c>
      <c r="D399" s="993" t="inlineStr">
        <is>
          <t>4-05</t>
        </is>
      </c>
      <c r="E399" s="993" t="n">
        <v>9</v>
      </c>
      <c r="F399" s="1002" t="inlineStr">
        <is>
          <t xml:space="preserve">Нетна печалба/загуба за периода  </t>
        </is>
      </c>
      <c r="H399" s="999">
        <f>'4-Отчет за собствения капитал'!K18</f>
        <v/>
      </c>
    </row>
    <row r="400" ht="15" customHeight="1" s="500">
      <c r="A400" s="993">
        <f>pdeName</f>
        <v/>
      </c>
      <c r="B400" s="993">
        <f>pdeBulstat</f>
        <v/>
      </c>
      <c r="C400" s="998">
        <f>endDate</f>
        <v/>
      </c>
      <c r="D400" s="993" t="inlineStr">
        <is>
          <t>4-06</t>
        </is>
      </c>
      <c r="E400" s="993" t="n">
        <v>9</v>
      </c>
      <c r="F400" s="1002" t="inlineStr">
        <is>
          <t>1. Разпределение на печалбата за:</t>
        </is>
      </c>
      <c r="H400" s="999">
        <f>'4-Отчет за собствения капитал'!K19</f>
        <v/>
      </c>
    </row>
    <row r="401" ht="15" customHeight="1" s="500">
      <c r="A401" s="993">
        <f>pdeName</f>
        <v/>
      </c>
      <c r="B401" s="993">
        <f>pdeBulstat</f>
        <v/>
      </c>
      <c r="C401" s="998">
        <f>endDate</f>
        <v/>
      </c>
      <c r="D401" s="993" t="inlineStr">
        <is>
          <t>4-07</t>
        </is>
      </c>
      <c r="E401" s="993" t="n">
        <v>9</v>
      </c>
      <c r="F401" s="1002" t="inlineStr">
        <is>
          <t xml:space="preserve"> дивиденти</t>
        </is>
      </c>
      <c r="H401" s="999">
        <f>'4-Отчет за собствения капитал'!K20</f>
        <v/>
      </c>
    </row>
    <row r="402" ht="15" customHeight="1" s="500">
      <c r="A402" s="993">
        <f>pdeName</f>
        <v/>
      </c>
      <c r="B402" s="993">
        <f>pdeBulstat</f>
        <v/>
      </c>
      <c r="C402" s="998">
        <f>endDate</f>
        <v/>
      </c>
      <c r="D402" s="993" t="inlineStr">
        <is>
          <t>4-07-1</t>
        </is>
      </c>
      <c r="E402" s="993" t="n">
        <v>9</v>
      </c>
      <c r="F402" s="1002" t="inlineStr">
        <is>
          <t xml:space="preserve"> други </t>
        </is>
      </c>
      <c r="H402" s="999">
        <f>'4-Отчет за собствения капитал'!K21</f>
        <v/>
      </c>
    </row>
    <row r="403" ht="15" customHeight="1" s="500">
      <c r="A403" s="993">
        <f>pdeName</f>
        <v/>
      </c>
      <c r="B403" s="993">
        <f>pdeBulstat</f>
        <v/>
      </c>
      <c r="C403" s="998">
        <f>endDate</f>
        <v/>
      </c>
      <c r="D403" s="993" t="inlineStr">
        <is>
          <t>4-08</t>
        </is>
      </c>
      <c r="E403" s="993" t="n">
        <v>9</v>
      </c>
      <c r="F403" s="1002" t="inlineStr">
        <is>
          <t>2. Покриване на загуби</t>
        </is>
      </c>
      <c r="H403" s="999">
        <f>'4-Отчет за собствения капитал'!K22</f>
        <v/>
      </c>
    </row>
    <row r="404" ht="15" customHeight="1" s="500">
      <c r="A404" s="993">
        <f>pdeName</f>
        <v/>
      </c>
      <c r="B404" s="993">
        <f>pdeBulstat</f>
        <v/>
      </c>
      <c r="C404" s="998">
        <f>endDate</f>
        <v/>
      </c>
      <c r="D404" s="993" t="inlineStr">
        <is>
          <t>4-09</t>
        </is>
      </c>
      <c r="E404" s="993" t="n">
        <v>9</v>
      </c>
      <c r="F404" s="1002" t="inlineStr">
        <is>
          <t>3. Последващи оценки на дълготрайни материални и нематериални активи, в т.ч.</t>
        </is>
      </c>
      <c r="H404" s="999">
        <f>'4-Отчет за собствения капитал'!K23</f>
        <v/>
      </c>
    </row>
    <row r="405" ht="15" customHeight="1" s="500">
      <c r="A405" s="993">
        <f>pdeName</f>
        <v/>
      </c>
      <c r="B405" s="993">
        <f>pdeBulstat</f>
        <v/>
      </c>
      <c r="C405" s="998">
        <f>endDate</f>
        <v/>
      </c>
      <c r="D405" s="993" t="inlineStr">
        <is>
          <t>4-10</t>
        </is>
      </c>
      <c r="E405" s="993" t="n">
        <v>9</v>
      </c>
      <c r="F405" s="1002" t="inlineStr">
        <is>
          <t xml:space="preserve">увеличения    </t>
        </is>
      </c>
      <c r="H405" s="999">
        <f>'4-Отчет за собствения капитал'!K24</f>
        <v/>
      </c>
    </row>
    <row r="406" ht="15" customHeight="1" s="500">
      <c r="A406" s="993">
        <f>pdeName</f>
        <v/>
      </c>
      <c r="B406" s="993">
        <f>pdeBulstat</f>
        <v/>
      </c>
      <c r="C406" s="998">
        <f>endDate</f>
        <v/>
      </c>
      <c r="D406" s="993" t="inlineStr">
        <is>
          <t>4-11</t>
        </is>
      </c>
      <c r="E406" s="993" t="n">
        <v>9</v>
      </c>
      <c r="F406" s="1002" t="inlineStr">
        <is>
          <t>намаления</t>
        </is>
      </c>
      <c r="H406" s="999">
        <f>'4-Отчет за собствения капитал'!K25</f>
        <v/>
      </c>
    </row>
    <row r="407" ht="15" customHeight="1" s="500">
      <c r="A407" s="993">
        <f>pdeName</f>
        <v/>
      </c>
      <c r="B407" s="993">
        <f>pdeBulstat</f>
        <v/>
      </c>
      <c r="C407" s="998">
        <f>endDate</f>
        <v/>
      </c>
      <c r="D407" s="993" t="inlineStr">
        <is>
          <t>4-12</t>
        </is>
      </c>
      <c r="E407" s="993" t="n">
        <v>9</v>
      </c>
      <c r="F407" s="1002" t="inlineStr">
        <is>
          <t>4. Последващи оценки на финансови активи и инструменти, в т.ч.</t>
        </is>
      </c>
      <c r="H407" s="999">
        <f>'4-Отчет за собствения капитал'!K26</f>
        <v/>
      </c>
    </row>
    <row r="408" ht="15" customHeight="1" s="500">
      <c r="A408" s="993">
        <f>pdeName</f>
        <v/>
      </c>
      <c r="B408" s="993">
        <f>pdeBulstat</f>
        <v/>
      </c>
      <c r="C408" s="998">
        <f>endDate</f>
        <v/>
      </c>
      <c r="D408" s="993" t="inlineStr">
        <is>
          <t>4-13</t>
        </is>
      </c>
      <c r="E408" s="993" t="n">
        <v>9</v>
      </c>
      <c r="F408" s="1002" t="inlineStr">
        <is>
          <t xml:space="preserve">увеличения    </t>
        </is>
      </c>
      <c r="H408" s="999">
        <f>'4-Отчет за собствения капитал'!K27</f>
        <v/>
      </c>
    </row>
    <row r="409" ht="15" customHeight="1" s="500">
      <c r="A409" s="993">
        <f>pdeName</f>
        <v/>
      </c>
      <c r="B409" s="993">
        <f>pdeBulstat</f>
        <v/>
      </c>
      <c r="C409" s="998">
        <f>endDate</f>
        <v/>
      </c>
      <c r="D409" s="993" t="inlineStr">
        <is>
          <t>4-14</t>
        </is>
      </c>
      <c r="E409" s="993" t="n">
        <v>9</v>
      </c>
      <c r="F409" s="1002" t="inlineStr">
        <is>
          <t>намаления</t>
        </is>
      </c>
      <c r="H409" s="999">
        <f>'4-Отчет за собствения капитал'!K28</f>
        <v/>
      </c>
    </row>
    <row r="410" ht="15" customHeight="1" s="500">
      <c r="A410" s="993">
        <f>pdeName</f>
        <v/>
      </c>
      <c r="B410" s="993">
        <f>pdeBulstat</f>
        <v/>
      </c>
      <c r="C410" s="998">
        <f>endDate</f>
        <v/>
      </c>
      <c r="D410" s="993" t="inlineStr">
        <is>
          <t>4-16-1</t>
        </is>
      </c>
      <c r="E410" s="993" t="n">
        <v>9</v>
      </c>
      <c r="F410" s="1002" t="inlineStr">
        <is>
          <t xml:space="preserve">5. Ефект от отсрочени данъци </t>
        </is>
      </c>
      <c r="H410" s="999">
        <f>'4-Отчет за собствения капитал'!K29</f>
        <v/>
      </c>
    </row>
    <row r="411" ht="15" customHeight="1" s="500">
      <c r="A411" s="993">
        <f>pdeName</f>
        <v/>
      </c>
      <c r="B411" s="993">
        <f>pdeBulstat</f>
        <v/>
      </c>
      <c r="C411" s="998">
        <f>endDate</f>
        <v/>
      </c>
      <c r="D411" s="993" t="inlineStr">
        <is>
          <t>4-16</t>
        </is>
      </c>
      <c r="E411" s="993" t="n">
        <v>9</v>
      </c>
      <c r="F411" s="1002" t="inlineStr">
        <is>
          <t>6. Други изменения</t>
        </is>
      </c>
      <c r="H411" s="999">
        <f>'4-Отчет за собствения капитал'!K30</f>
        <v/>
      </c>
    </row>
    <row r="412" ht="15" customHeight="1" s="500">
      <c r="A412" s="993">
        <f>pdeName</f>
        <v/>
      </c>
      <c r="B412" s="993">
        <f>pdeBulstat</f>
        <v/>
      </c>
      <c r="C412" s="998">
        <f>endDate</f>
        <v/>
      </c>
      <c r="D412" s="993" t="inlineStr">
        <is>
          <t>4-17</t>
        </is>
      </c>
      <c r="E412" s="993" t="n">
        <v>9</v>
      </c>
      <c r="F412" s="1002" t="inlineStr">
        <is>
          <t xml:space="preserve">Салдо към края на отчетния период </t>
        </is>
      </c>
      <c r="H412" s="999">
        <f>'4-Отчет за собствения капитал'!K31</f>
        <v/>
      </c>
    </row>
    <row r="413" ht="15" customHeight="1" s="500">
      <c r="A413" s="993">
        <f>pdeName</f>
        <v/>
      </c>
      <c r="B413" s="993">
        <f>pdeBulstat</f>
        <v/>
      </c>
      <c r="C413" s="998">
        <f>endDate</f>
        <v/>
      </c>
      <c r="D413" s="993" t="inlineStr">
        <is>
          <t>4-18</t>
        </is>
      </c>
      <c r="E413" s="993" t="n">
        <v>9</v>
      </c>
      <c r="F413" s="1002" t="inlineStr">
        <is>
          <t>7. Промени от преводи на годишни финансови отчети на предприятия в чужбина</t>
        </is>
      </c>
      <c r="H413" s="999">
        <f>'4-Отчет за собствения капитал'!K32</f>
        <v/>
      </c>
    </row>
    <row r="414" ht="15" customHeight="1" s="500">
      <c r="A414" s="993">
        <f>pdeName</f>
        <v/>
      </c>
      <c r="B414" s="993">
        <f>pdeBulstat</f>
        <v/>
      </c>
      <c r="C414" s="998">
        <f>endDate</f>
        <v/>
      </c>
      <c r="D414" s="993" t="inlineStr">
        <is>
          <t>4-19</t>
        </is>
      </c>
      <c r="E414" s="993" t="n">
        <v>9</v>
      </c>
      <c r="F414" s="1002" t="inlineStr">
        <is>
          <t>8. Промени от преизчисляване на финансови отчети при свръхинфлация</t>
        </is>
      </c>
      <c r="H414" s="999">
        <f>'4-Отчет за собствения капитал'!K33</f>
        <v/>
      </c>
    </row>
    <row r="415" ht="15" customHeight="1" s="500">
      <c r="A415" s="993">
        <f>pdeName</f>
        <v/>
      </c>
      <c r="B415" s="993">
        <f>pdeBulstat</f>
        <v/>
      </c>
      <c r="C415" s="998">
        <f>endDate</f>
        <v/>
      </c>
      <c r="D415" s="993" t="inlineStr">
        <is>
          <t>4-20</t>
        </is>
      </c>
      <c r="E415" s="993" t="n">
        <v>9</v>
      </c>
      <c r="F415" s="1002" t="inlineStr">
        <is>
          <t xml:space="preserve">Собствен капитал 
към края на отчетния период </t>
        </is>
      </c>
      <c r="H415" s="999">
        <f>'4-Отчет за собствения капитал'!K34</f>
        <v/>
      </c>
    </row>
    <row r="416" ht="15" customHeight="1" s="500">
      <c r="A416" s="993">
        <f>pdeName</f>
        <v/>
      </c>
      <c r="B416" s="993">
        <f>pdeBulstat</f>
        <v/>
      </c>
      <c r="C416" s="998">
        <f>endDate</f>
        <v/>
      </c>
      <c r="D416" s="993" t="inlineStr">
        <is>
          <t>4-01</t>
        </is>
      </c>
      <c r="E416" s="993" t="n">
        <v>10</v>
      </c>
      <c r="F416" s="1002" t="inlineStr">
        <is>
          <t xml:space="preserve">Салдо в началото на отчетния период </t>
        </is>
      </c>
      <c r="H416" s="999">
        <f>'4-Отчет за собствения капитал'!L13</f>
        <v/>
      </c>
    </row>
    <row r="417" ht="15" customHeight="1" s="500">
      <c r="A417" s="993">
        <f>pdeName</f>
        <v/>
      </c>
      <c r="B417" s="993">
        <f>pdeBulstat</f>
        <v/>
      </c>
      <c r="C417" s="998">
        <f>endDate</f>
        <v/>
      </c>
      <c r="D417" s="993" t="inlineStr">
        <is>
          <t>4-15</t>
        </is>
      </c>
      <c r="E417" s="993" t="n">
        <v>10</v>
      </c>
      <c r="F417" s="1002" t="inlineStr">
        <is>
          <t>Промени в началните салда поради:</t>
        </is>
      </c>
      <c r="H417" s="999">
        <f>'4-Отчет за собствения капитал'!L14</f>
        <v/>
      </c>
    </row>
    <row r="418" ht="15" customHeight="1" s="500">
      <c r="A418" s="993">
        <f>pdeName</f>
        <v/>
      </c>
      <c r="B418" s="993">
        <f>pdeBulstat</f>
        <v/>
      </c>
      <c r="C418" s="998">
        <f>endDate</f>
        <v/>
      </c>
      <c r="D418" s="993" t="inlineStr">
        <is>
          <t>4-15-1</t>
        </is>
      </c>
      <c r="E418" s="993" t="n">
        <v>10</v>
      </c>
      <c r="F418" s="1002" t="inlineStr">
        <is>
          <t xml:space="preserve">Ефект от промени в счетоводната политика </t>
        </is>
      </c>
      <c r="H418" s="999">
        <f>'4-Отчет за собствения капитал'!L15</f>
        <v/>
      </c>
    </row>
    <row r="419" ht="15" customHeight="1" s="500">
      <c r="A419" s="993">
        <f>pdeName</f>
        <v/>
      </c>
      <c r="B419" s="993">
        <f>pdeBulstat</f>
        <v/>
      </c>
      <c r="C419" s="998">
        <f>endDate</f>
        <v/>
      </c>
      <c r="D419" s="993" t="inlineStr">
        <is>
          <t>4-15-2</t>
        </is>
      </c>
      <c r="E419" s="993" t="n">
        <v>10</v>
      </c>
      <c r="F419" s="1002" t="inlineStr">
        <is>
          <t xml:space="preserve">Фундаментални грешки </t>
        </is>
      </c>
      <c r="H419" s="999">
        <f>'4-Отчет за собствения капитал'!L16</f>
        <v/>
      </c>
    </row>
    <row r="420" ht="15" customHeight="1" s="500">
      <c r="A420" s="993">
        <f>pdeName</f>
        <v/>
      </c>
      <c r="B420" s="993">
        <f>pdeBulstat</f>
        <v/>
      </c>
      <c r="C420" s="998">
        <f>endDate</f>
        <v/>
      </c>
      <c r="D420" s="993" t="inlineStr">
        <is>
          <t>4-01-1</t>
        </is>
      </c>
      <c r="E420" s="993" t="n">
        <v>10</v>
      </c>
      <c r="F420" s="1002" t="inlineStr">
        <is>
          <t xml:space="preserve">Коригирано салдо в началото на отчетния период </t>
        </is>
      </c>
      <c r="H420" s="999">
        <f>'4-Отчет за собствения капитал'!L17</f>
        <v/>
      </c>
    </row>
    <row r="421" ht="15" customHeight="1" s="500">
      <c r="A421" s="993">
        <f>pdeName</f>
        <v/>
      </c>
      <c r="B421" s="993">
        <f>pdeBulstat</f>
        <v/>
      </c>
      <c r="C421" s="998">
        <f>endDate</f>
        <v/>
      </c>
      <c r="D421" s="993" t="inlineStr">
        <is>
          <t>4-05</t>
        </is>
      </c>
      <c r="E421" s="993" t="n">
        <v>10</v>
      </c>
      <c r="F421" s="1002" t="inlineStr">
        <is>
          <t xml:space="preserve">Нетна печалба/загуба за периода  </t>
        </is>
      </c>
      <c r="H421" s="999">
        <f>'4-Отчет за собствения капитал'!L18</f>
        <v/>
      </c>
    </row>
    <row r="422" ht="15" customHeight="1" s="500">
      <c r="A422" s="993">
        <f>pdeName</f>
        <v/>
      </c>
      <c r="B422" s="993">
        <f>pdeBulstat</f>
        <v/>
      </c>
      <c r="C422" s="998">
        <f>endDate</f>
        <v/>
      </c>
      <c r="D422" s="993" t="inlineStr">
        <is>
          <t>4-06</t>
        </is>
      </c>
      <c r="E422" s="993" t="n">
        <v>10</v>
      </c>
      <c r="F422" s="1002" t="inlineStr">
        <is>
          <t>1. Разпределение на печалбата за:</t>
        </is>
      </c>
      <c r="H422" s="999">
        <f>'4-Отчет за собствения капитал'!L19</f>
        <v/>
      </c>
    </row>
    <row r="423" ht="15" customHeight="1" s="500">
      <c r="A423" s="993">
        <f>pdeName</f>
        <v/>
      </c>
      <c r="B423" s="993">
        <f>pdeBulstat</f>
        <v/>
      </c>
      <c r="C423" s="998">
        <f>endDate</f>
        <v/>
      </c>
      <c r="D423" s="993" t="inlineStr">
        <is>
          <t>4-07</t>
        </is>
      </c>
      <c r="E423" s="993" t="n">
        <v>10</v>
      </c>
      <c r="F423" s="1002" t="inlineStr">
        <is>
          <t xml:space="preserve"> дивиденти</t>
        </is>
      </c>
      <c r="H423" s="999">
        <f>'4-Отчет за собствения капитал'!L20</f>
        <v/>
      </c>
    </row>
    <row r="424" ht="15" customHeight="1" s="500">
      <c r="A424" s="993">
        <f>pdeName</f>
        <v/>
      </c>
      <c r="B424" s="993">
        <f>pdeBulstat</f>
        <v/>
      </c>
      <c r="C424" s="998">
        <f>endDate</f>
        <v/>
      </c>
      <c r="D424" s="993" t="inlineStr">
        <is>
          <t>4-07-1</t>
        </is>
      </c>
      <c r="E424" s="993" t="n">
        <v>10</v>
      </c>
      <c r="F424" s="1002" t="inlineStr">
        <is>
          <t xml:space="preserve"> други </t>
        </is>
      </c>
      <c r="H424" s="999">
        <f>'4-Отчет за собствения капитал'!L21</f>
        <v/>
      </c>
    </row>
    <row r="425" ht="15" customHeight="1" s="500">
      <c r="A425" s="993">
        <f>pdeName</f>
        <v/>
      </c>
      <c r="B425" s="993">
        <f>pdeBulstat</f>
        <v/>
      </c>
      <c r="C425" s="998">
        <f>endDate</f>
        <v/>
      </c>
      <c r="D425" s="993" t="inlineStr">
        <is>
          <t>4-08</t>
        </is>
      </c>
      <c r="E425" s="993" t="n">
        <v>10</v>
      </c>
      <c r="F425" s="1002" t="inlineStr">
        <is>
          <t>2. Покриване на загуби</t>
        </is>
      </c>
      <c r="H425" s="999">
        <f>'4-Отчет за собствения капитал'!L22</f>
        <v/>
      </c>
    </row>
    <row r="426" ht="15" customHeight="1" s="500">
      <c r="A426" s="993">
        <f>pdeName</f>
        <v/>
      </c>
      <c r="B426" s="993">
        <f>pdeBulstat</f>
        <v/>
      </c>
      <c r="C426" s="998">
        <f>endDate</f>
        <v/>
      </c>
      <c r="D426" s="993" t="inlineStr">
        <is>
          <t>4-09</t>
        </is>
      </c>
      <c r="E426" s="993" t="n">
        <v>10</v>
      </c>
      <c r="F426" s="1002" t="inlineStr">
        <is>
          <t>3. Последващи оценки на дълготрайни материални и нематериални активи, в т.ч.</t>
        </is>
      </c>
      <c r="H426" s="999">
        <f>'4-Отчет за собствения капитал'!L23</f>
        <v/>
      </c>
    </row>
    <row r="427" ht="15" customHeight="1" s="500">
      <c r="A427" s="993">
        <f>pdeName</f>
        <v/>
      </c>
      <c r="B427" s="993">
        <f>pdeBulstat</f>
        <v/>
      </c>
      <c r="C427" s="998">
        <f>endDate</f>
        <v/>
      </c>
      <c r="D427" s="993" t="inlineStr">
        <is>
          <t>4-10</t>
        </is>
      </c>
      <c r="E427" s="993" t="n">
        <v>10</v>
      </c>
      <c r="F427" s="1002" t="inlineStr">
        <is>
          <t xml:space="preserve">увеличения    </t>
        </is>
      </c>
      <c r="H427" s="999">
        <f>'4-Отчет за собствения капитал'!L24</f>
        <v/>
      </c>
    </row>
    <row r="428" ht="15" customHeight="1" s="500">
      <c r="A428" s="993">
        <f>pdeName</f>
        <v/>
      </c>
      <c r="B428" s="993">
        <f>pdeBulstat</f>
        <v/>
      </c>
      <c r="C428" s="998">
        <f>endDate</f>
        <v/>
      </c>
      <c r="D428" s="993" t="inlineStr">
        <is>
          <t>4-11</t>
        </is>
      </c>
      <c r="E428" s="993" t="n">
        <v>10</v>
      </c>
      <c r="F428" s="1002" t="inlineStr">
        <is>
          <t>намаления</t>
        </is>
      </c>
      <c r="H428" s="999">
        <f>'4-Отчет за собствения капитал'!L25</f>
        <v/>
      </c>
    </row>
    <row r="429" ht="15" customHeight="1" s="500">
      <c r="A429" s="993">
        <f>pdeName</f>
        <v/>
      </c>
      <c r="B429" s="993">
        <f>pdeBulstat</f>
        <v/>
      </c>
      <c r="C429" s="998">
        <f>endDate</f>
        <v/>
      </c>
      <c r="D429" s="993" t="inlineStr">
        <is>
          <t>4-12</t>
        </is>
      </c>
      <c r="E429" s="993" t="n">
        <v>10</v>
      </c>
      <c r="F429" s="1002" t="inlineStr">
        <is>
          <t>4. Последващи оценки на финансови активи и инструменти, в т.ч.</t>
        </is>
      </c>
      <c r="H429" s="999">
        <f>'4-Отчет за собствения капитал'!L26</f>
        <v/>
      </c>
    </row>
    <row r="430" ht="15" customHeight="1" s="500">
      <c r="A430" s="993">
        <f>pdeName</f>
        <v/>
      </c>
      <c r="B430" s="993">
        <f>pdeBulstat</f>
        <v/>
      </c>
      <c r="C430" s="998">
        <f>endDate</f>
        <v/>
      </c>
      <c r="D430" s="993" t="inlineStr">
        <is>
          <t>4-13</t>
        </is>
      </c>
      <c r="E430" s="993" t="n">
        <v>10</v>
      </c>
      <c r="F430" s="1002" t="inlineStr">
        <is>
          <t xml:space="preserve">увеличения    </t>
        </is>
      </c>
      <c r="H430" s="999">
        <f>'4-Отчет за собствения капитал'!L27</f>
        <v/>
      </c>
    </row>
    <row r="431" ht="15" customHeight="1" s="500">
      <c r="A431" s="993">
        <f>pdeName</f>
        <v/>
      </c>
      <c r="B431" s="993">
        <f>pdeBulstat</f>
        <v/>
      </c>
      <c r="C431" s="998">
        <f>endDate</f>
        <v/>
      </c>
      <c r="D431" s="993" t="inlineStr">
        <is>
          <t>4-14</t>
        </is>
      </c>
      <c r="E431" s="993" t="n">
        <v>10</v>
      </c>
      <c r="F431" s="1002" t="inlineStr">
        <is>
          <t>намаления</t>
        </is>
      </c>
      <c r="H431" s="999">
        <f>'4-Отчет за собствения капитал'!L28</f>
        <v/>
      </c>
    </row>
    <row r="432" ht="15" customHeight="1" s="500">
      <c r="A432" s="993">
        <f>pdeName</f>
        <v/>
      </c>
      <c r="B432" s="993">
        <f>pdeBulstat</f>
        <v/>
      </c>
      <c r="C432" s="998">
        <f>endDate</f>
        <v/>
      </c>
      <c r="D432" s="993" t="inlineStr">
        <is>
          <t>4-16-1</t>
        </is>
      </c>
      <c r="E432" s="993" t="n">
        <v>10</v>
      </c>
      <c r="F432" s="1002" t="inlineStr">
        <is>
          <t xml:space="preserve">5. Ефект от отсрочени данъци </t>
        </is>
      </c>
      <c r="H432" s="999">
        <f>'4-Отчет за собствения капитал'!L29</f>
        <v/>
      </c>
    </row>
    <row r="433" ht="15" customHeight="1" s="500">
      <c r="A433" s="993">
        <f>pdeName</f>
        <v/>
      </c>
      <c r="B433" s="993">
        <f>pdeBulstat</f>
        <v/>
      </c>
      <c r="C433" s="998">
        <f>endDate</f>
        <v/>
      </c>
      <c r="D433" s="993" t="inlineStr">
        <is>
          <t>4-16</t>
        </is>
      </c>
      <c r="E433" s="993" t="n">
        <v>10</v>
      </c>
      <c r="F433" s="1002" t="inlineStr">
        <is>
          <t>6. Други изменения</t>
        </is>
      </c>
      <c r="H433" s="999">
        <f>'4-Отчет за собствения капитал'!L30</f>
        <v/>
      </c>
    </row>
    <row r="434" ht="15" customHeight="1" s="500">
      <c r="A434" s="993">
        <f>pdeName</f>
        <v/>
      </c>
      <c r="B434" s="993">
        <f>pdeBulstat</f>
        <v/>
      </c>
      <c r="C434" s="998">
        <f>endDate</f>
        <v/>
      </c>
      <c r="D434" s="993" t="inlineStr">
        <is>
          <t>4-17</t>
        </is>
      </c>
      <c r="E434" s="993" t="n">
        <v>10</v>
      </c>
      <c r="F434" s="1002" t="inlineStr">
        <is>
          <t xml:space="preserve">Салдо към края на отчетния период </t>
        </is>
      </c>
      <c r="H434" s="999">
        <f>'4-Отчет за собствения капитал'!L31</f>
        <v/>
      </c>
    </row>
    <row r="435" ht="15" customHeight="1" s="500">
      <c r="A435" s="993">
        <f>pdeName</f>
        <v/>
      </c>
      <c r="B435" s="993">
        <f>pdeBulstat</f>
        <v/>
      </c>
      <c r="C435" s="998">
        <f>endDate</f>
        <v/>
      </c>
      <c r="D435" s="993" t="inlineStr">
        <is>
          <t>4-18</t>
        </is>
      </c>
      <c r="E435" s="993" t="n">
        <v>10</v>
      </c>
      <c r="F435" s="1002" t="inlineStr">
        <is>
          <t>7. Промени от преводи на годишни финансови отчети на предприятия в чужбина</t>
        </is>
      </c>
      <c r="H435" s="999">
        <f>'4-Отчет за собствения капитал'!L32</f>
        <v/>
      </c>
    </row>
    <row r="436" ht="15" customHeight="1" s="500">
      <c r="A436" s="993">
        <f>pdeName</f>
        <v/>
      </c>
      <c r="B436" s="993">
        <f>pdeBulstat</f>
        <v/>
      </c>
      <c r="C436" s="998">
        <f>endDate</f>
        <v/>
      </c>
      <c r="D436" s="993" t="inlineStr">
        <is>
          <t>4-19</t>
        </is>
      </c>
      <c r="E436" s="993" t="n">
        <v>10</v>
      </c>
      <c r="F436" s="1002" t="inlineStr">
        <is>
          <t>8. Промени от преизчисляване на финансови отчети при свръхинфлация</t>
        </is>
      </c>
      <c r="H436" s="999">
        <f>'4-Отчет за собствения капитал'!L33</f>
        <v/>
      </c>
    </row>
    <row r="437" ht="15" customHeight="1" s="500">
      <c r="A437" s="993">
        <f>pdeName</f>
        <v/>
      </c>
      <c r="B437" s="993">
        <f>pdeBulstat</f>
        <v/>
      </c>
      <c r="C437" s="998">
        <f>endDate</f>
        <v/>
      </c>
      <c r="D437" s="993" t="inlineStr">
        <is>
          <t>4-20</t>
        </is>
      </c>
      <c r="E437" s="993" t="n">
        <v>10</v>
      </c>
      <c r="F437" s="1002" t="inlineStr">
        <is>
          <t xml:space="preserve">Собствен капитал 
към края на отчетния период </t>
        </is>
      </c>
      <c r="H437" s="999">
        <f>'4-Отчет за собствения капитал'!L34</f>
        <v/>
      </c>
    </row>
    <row r="438" ht="15" customHeight="1" s="500">
      <c r="A438" s="993">
        <f>pdeName</f>
        <v/>
      </c>
      <c r="B438" s="993">
        <f>pdeBulstat</f>
        <v/>
      </c>
      <c r="C438" s="998">
        <f>endDate</f>
        <v/>
      </c>
      <c r="D438" s="993" t="inlineStr">
        <is>
          <t>4-01</t>
        </is>
      </c>
      <c r="E438" s="993" t="n">
        <v>11</v>
      </c>
      <c r="F438" s="1002" t="inlineStr">
        <is>
          <t xml:space="preserve">Салдо в началото на отчетния период </t>
        </is>
      </c>
      <c r="H438" s="999">
        <f>'4-Отчет за собствения капитал'!M13</f>
        <v/>
      </c>
    </row>
    <row r="439" ht="15" customHeight="1" s="500">
      <c r="A439" s="993">
        <f>pdeName</f>
        <v/>
      </c>
      <c r="B439" s="993">
        <f>pdeBulstat</f>
        <v/>
      </c>
      <c r="C439" s="998">
        <f>endDate</f>
        <v/>
      </c>
      <c r="D439" s="993" t="inlineStr">
        <is>
          <t>4-15</t>
        </is>
      </c>
      <c r="E439" s="993" t="n">
        <v>11</v>
      </c>
      <c r="F439" s="1002" t="inlineStr">
        <is>
          <t>Промени в началните салда поради:</t>
        </is>
      </c>
      <c r="H439" s="999">
        <f>'4-Отчет за собствения капитал'!M14</f>
        <v/>
      </c>
    </row>
    <row r="440" ht="15" customHeight="1" s="500">
      <c r="A440" s="993">
        <f>pdeName</f>
        <v/>
      </c>
      <c r="B440" s="993">
        <f>pdeBulstat</f>
        <v/>
      </c>
      <c r="C440" s="998">
        <f>endDate</f>
        <v/>
      </c>
      <c r="D440" s="993" t="inlineStr">
        <is>
          <t>4-15-1</t>
        </is>
      </c>
      <c r="E440" s="993" t="n">
        <v>11</v>
      </c>
      <c r="F440" s="1002" t="inlineStr">
        <is>
          <t xml:space="preserve">Ефект от промени в счетоводната политика </t>
        </is>
      </c>
      <c r="H440" s="999">
        <f>'4-Отчет за собствения капитал'!M15</f>
        <v/>
      </c>
    </row>
    <row r="441" ht="15" customHeight="1" s="500">
      <c r="A441" s="993">
        <f>pdeName</f>
        <v/>
      </c>
      <c r="B441" s="993">
        <f>pdeBulstat</f>
        <v/>
      </c>
      <c r="C441" s="998">
        <f>endDate</f>
        <v/>
      </c>
      <c r="D441" s="993" t="inlineStr">
        <is>
          <t>4-15-2</t>
        </is>
      </c>
      <c r="E441" s="993" t="n">
        <v>11</v>
      </c>
      <c r="F441" s="1002" t="inlineStr">
        <is>
          <t xml:space="preserve">Фундаментални грешки </t>
        </is>
      </c>
      <c r="H441" s="999">
        <f>'4-Отчет за собствения капитал'!M16</f>
        <v/>
      </c>
    </row>
    <row r="442" ht="15" customHeight="1" s="500">
      <c r="A442" s="993">
        <f>pdeName</f>
        <v/>
      </c>
      <c r="B442" s="993">
        <f>pdeBulstat</f>
        <v/>
      </c>
      <c r="C442" s="998">
        <f>endDate</f>
        <v/>
      </c>
      <c r="D442" s="993" t="inlineStr">
        <is>
          <t>4-01-1</t>
        </is>
      </c>
      <c r="E442" s="993" t="n">
        <v>11</v>
      </c>
      <c r="F442" s="1002" t="inlineStr">
        <is>
          <t xml:space="preserve">Коригирано салдо в началото на отчетния период </t>
        </is>
      </c>
      <c r="H442" s="999">
        <f>'4-Отчет за собствения капитал'!M17</f>
        <v/>
      </c>
    </row>
    <row r="443" ht="15" customHeight="1" s="500">
      <c r="A443" s="993">
        <f>pdeName</f>
        <v/>
      </c>
      <c r="B443" s="993">
        <f>pdeBulstat</f>
        <v/>
      </c>
      <c r="C443" s="998">
        <f>endDate</f>
        <v/>
      </c>
      <c r="D443" s="993" t="inlineStr">
        <is>
          <t>4-05</t>
        </is>
      </c>
      <c r="E443" s="993" t="n">
        <v>11</v>
      </c>
      <c r="F443" s="1002" t="inlineStr">
        <is>
          <t xml:space="preserve">Нетна печалба/загуба за периода  </t>
        </is>
      </c>
      <c r="H443" s="999">
        <f>'4-Отчет за собствения капитал'!M18</f>
        <v/>
      </c>
    </row>
    <row r="444" ht="15" customHeight="1" s="500">
      <c r="A444" s="993">
        <f>pdeName</f>
        <v/>
      </c>
      <c r="B444" s="993">
        <f>pdeBulstat</f>
        <v/>
      </c>
      <c r="C444" s="998">
        <f>endDate</f>
        <v/>
      </c>
      <c r="D444" s="993" t="inlineStr">
        <is>
          <t>4-06</t>
        </is>
      </c>
      <c r="E444" s="993" t="n">
        <v>11</v>
      </c>
      <c r="F444" s="1002" t="inlineStr">
        <is>
          <t>1. Разпределение на печалбата за:</t>
        </is>
      </c>
      <c r="H444" s="999">
        <f>'4-Отчет за собствения капитал'!M19</f>
        <v/>
      </c>
    </row>
    <row r="445" ht="15" customHeight="1" s="500">
      <c r="A445" s="993">
        <f>pdeName</f>
        <v/>
      </c>
      <c r="B445" s="993">
        <f>pdeBulstat</f>
        <v/>
      </c>
      <c r="C445" s="998">
        <f>endDate</f>
        <v/>
      </c>
      <c r="D445" s="993" t="inlineStr">
        <is>
          <t>4-07</t>
        </is>
      </c>
      <c r="E445" s="993" t="n">
        <v>11</v>
      </c>
      <c r="F445" s="1002" t="inlineStr">
        <is>
          <t xml:space="preserve"> дивиденти</t>
        </is>
      </c>
      <c r="H445" s="999">
        <f>'4-Отчет за собствения капитал'!M20</f>
        <v/>
      </c>
    </row>
    <row r="446" ht="15" customHeight="1" s="500">
      <c r="A446" s="993">
        <f>pdeName</f>
        <v/>
      </c>
      <c r="B446" s="993">
        <f>pdeBulstat</f>
        <v/>
      </c>
      <c r="C446" s="998">
        <f>endDate</f>
        <v/>
      </c>
      <c r="D446" s="993" t="inlineStr">
        <is>
          <t>4-07-1</t>
        </is>
      </c>
      <c r="E446" s="993" t="n">
        <v>11</v>
      </c>
      <c r="F446" s="1002" t="inlineStr">
        <is>
          <t xml:space="preserve"> други </t>
        </is>
      </c>
      <c r="H446" s="999">
        <f>'4-Отчет за собствения капитал'!M21</f>
        <v/>
      </c>
    </row>
    <row r="447" ht="15" customHeight="1" s="500">
      <c r="A447" s="993">
        <f>pdeName</f>
        <v/>
      </c>
      <c r="B447" s="993">
        <f>pdeBulstat</f>
        <v/>
      </c>
      <c r="C447" s="998">
        <f>endDate</f>
        <v/>
      </c>
      <c r="D447" s="993" t="inlineStr">
        <is>
          <t>4-08</t>
        </is>
      </c>
      <c r="E447" s="993" t="n">
        <v>11</v>
      </c>
      <c r="F447" s="1002" t="inlineStr">
        <is>
          <t>2. Покриване на загуби</t>
        </is>
      </c>
      <c r="H447" s="999">
        <f>'4-Отчет за собствения капитал'!M22</f>
        <v/>
      </c>
    </row>
    <row r="448" ht="15" customHeight="1" s="500">
      <c r="A448" s="993">
        <f>pdeName</f>
        <v/>
      </c>
      <c r="B448" s="993">
        <f>pdeBulstat</f>
        <v/>
      </c>
      <c r="C448" s="998">
        <f>endDate</f>
        <v/>
      </c>
      <c r="D448" s="993" t="inlineStr">
        <is>
          <t>4-09</t>
        </is>
      </c>
      <c r="E448" s="993" t="n">
        <v>11</v>
      </c>
      <c r="F448" s="1002" t="inlineStr">
        <is>
          <t>3. Последващи оценки на дълготрайни материални и нематериални активи, в т.ч.</t>
        </is>
      </c>
      <c r="H448" s="999">
        <f>'4-Отчет за собствения капитал'!M23</f>
        <v/>
      </c>
    </row>
    <row r="449" ht="15" customHeight="1" s="500">
      <c r="A449" s="993">
        <f>pdeName</f>
        <v/>
      </c>
      <c r="B449" s="993">
        <f>pdeBulstat</f>
        <v/>
      </c>
      <c r="C449" s="998">
        <f>endDate</f>
        <v/>
      </c>
      <c r="D449" s="993" t="inlineStr">
        <is>
          <t>4-10</t>
        </is>
      </c>
      <c r="E449" s="993" t="n">
        <v>11</v>
      </c>
      <c r="F449" s="1002" t="inlineStr">
        <is>
          <t xml:space="preserve">увеличения    </t>
        </is>
      </c>
      <c r="H449" s="999">
        <f>'4-Отчет за собствения капитал'!M24</f>
        <v/>
      </c>
    </row>
    <row r="450" ht="15" customHeight="1" s="500">
      <c r="A450" s="993">
        <f>pdeName</f>
        <v/>
      </c>
      <c r="B450" s="993">
        <f>pdeBulstat</f>
        <v/>
      </c>
      <c r="C450" s="998">
        <f>endDate</f>
        <v/>
      </c>
      <c r="D450" s="993" t="inlineStr">
        <is>
          <t>4-11</t>
        </is>
      </c>
      <c r="E450" s="993" t="n">
        <v>11</v>
      </c>
      <c r="F450" s="1002" t="inlineStr">
        <is>
          <t>намаления</t>
        </is>
      </c>
      <c r="H450" s="999">
        <f>'4-Отчет за собствения капитал'!M25</f>
        <v/>
      </c>
    </row>
    <row r="451" ht="15" customHeight="1" s="500">
      <c r="A451" s="993">
        <f>pdeName</f>
        <v/>
      </c>
      <c r="B451" s="993">
        <f>pdeBulstat</f>
        <v/>
      </c>
      <c r="C451" s="998">
        <f>endDate</f>
        <v/>
      </c>
      <c r="D451" s="993" t="inlineStr">
        <is>
          <t>4-12</t>
        </is>
      </c>
      <c r="E451" s="993" t="n">
        <v>11</v>
      </c>
      <c r="F451" s="1002" t="inlineStr">
        <is>
          <t>4. Последващи оценки на финансови активи и инструменти, в т.ч.</t>
        </is>
      </c>
      <c r="H451" s="999">
        <f>'4-Отчет за собствения капитал'!M26</f>
        <v/>
      </c>
    </row>
    <row r="452" ht="15" customHeight="1" s="500">
      <c r="A452" s="993">
        <f>pdeName</f>
        <v/>
      </c>
      <c r="B452" s="993">
        <f>pdeBulstat</f>
        <v/>
      </c>
      <c r="C452" s="998">
        <f>endDate</f>
        <v/>
      </c>
      <c r="D452" s="993" t="inlineStr">
        <is>
          <t>4-13</t>
        </is>
      </c>
      <c r="E452" s="993" t="n">
        <v>11</v>
      </c>
      <c r="F452" s="1002" t="inlineStr">
        <is>
          <t xml:space="preserve">увеличения    </t>
        </is>
      </c>
      <c r="H452" s="999">
        <f>'4-Отчет за собствения капитал'!M27</f>
        <v/>
      </c>
    </row>
    <row r="453" ht="15" customHeight="1" s="500">
      <c r="A453" s="993">
        <f>pdeName</f>
        <v/>
      </c>
      <c r="B453" s="993">
        <f>pdeBulstat</f>
        <v/>
      </c>
      <c r="C453" s="998">
        <f>endDate</f>
        <v/>
      </c>
      <c r="D453" s="993" t="inlineStr">
        <is>
          <t>4-14</t>
        </is>
      </c>
      <c r="E453" s="993" t="n">
        <v>11</v>
      </c>
      <c r="F453" s="1002" t="inlineStr">
        <is>
          <t>намаления</t>
        </is>
      </c>
      <c r="H453" s="999">
        <f>'4-Отчет за собствения капитал'!M28</f>
        <v/>
      </c>
    </row>
    <row r="454" ht="15" customHeight="1" s="500">
      <c r="A454" s="993">
        <f>pdeName</f>
        <v/>
      </c>
      <c r="B454" s="993">
        <f>pdeBulstat</f>
        <v/>
      </c>
      <c r="C454" s="998">
        <f>endDate</f>
        <v/>
      </c>
      <c r="D454" s="993" t="inlineStr">
        <is>
          <t>4-16-1</t>
        </is>
      </c>
      <c r="E454" s="993" t="n">
        <v>11</v>
      </c>
      <c r="F454" s="1002" t="inlineStr">
        <is>
          <t xml:space="preserve">5. Ефект от отсрочени данъци </t>
        </is>
      </c>
      <c r="H454" s="999">
        <f>'4-Отчет за собствения капитал'!M29</f>
        <v/>
      </c>
    </row>
    <row r="455" ht="15" customHeight="1" s="500">
      <c r="A455" s="993">
        <f>pdeName</f>
        <v/>
      </c>
      <c r="B455" s="993">
        <f>pdeBulstat</f>
        <v/>
      </c>
      <c r="C455" s="998">
        <f>endDate</f>
        <v/>
      </c>
      <c r="D455" s="993" t="inlineStr">
        <is>
          <t>4-16</t>
        </is>
      </c>
      <c r="E455" s="993" t="n">
        <v>11</v>
      </c>
      <c r="F455" s="1002" t="inlineStr">
        <is>
          <t>6. Други изменения</t>
        </is>
      </c>
      <c r="H455" s="999">
        <f>'4-Отчет за собствения капитал'!M30</f>
        <v/>
      </c>
    </row>
    <row r="456" ht="15" customHeight="1" s="500">
      <c r="A456" s="993">
        <f>pdeName</f>
        <v/>
      </c>
      <c r="B456" s="993">
        <f>pdeBulstat</f>
        <v/>
      </c>
      <c r="C456" s="998">
        <f>endDate</f>
        <v/>
      </c>
      <c r="D456" s="993" t="inlineStr">
        <is>
          <t>4-17</t>
        </is>
      </c>
      <c r="E456" s="993" t="n">
        <v>11</v>
      </c>
      <c r="F456" s="1002" t="inlineStr">
        <is>
          <t xml:space="preserve">Салдо към края на отчетния период </t>
        </is>
      </c>
      <c r="H456" s="999">
        <f>'4-Отчет за собствения капитал'!M31</f>
        <v/>
      </c>
    </row>
    <row r="457" ht="15" customHeight="1" s="500">
      <c r="A457" s="993">
        <f>pdeName</f>
        <v/>
      </c>
      <c r="B457" s="993">
        <f>pdeBulstat</f>
        <v/>
      </c>
      <c r="C457" s="998">
        <f>endDate</f>
        <v/>
      </c>
      <c r="D457" s="993" t="inlineStr">
        <is>
          <t>4-18</t>
        </is>
      </c>
      <c r="E457" s="993" t="n">
        <v>11</v>
      </c>
      <c r="F457" s="1002" t="inlineStr">
        <is>
          <t>7. Промени от преводи на годишни финансови отчети на предприятия в чужбина</t>
        </is>
      </c>
      <c r="H457" s="999">
        <f>'4-Отчет за собствения капитал'!M32</f>
        <v/>
      </c>
    </row>
    <row r="458" ht="15" customHeight="1" s="500">
      <c r="A458" s="993">
        <f>pdeName</f>
        <v/>
      </c>
      <c r="B458" s="993">
        <f>pdeBulstat</f>
        <v/>
      </c>
      <c r="C458" s="998">
        <f>endDate</f>
        <v/>
      </c>
      <c r="D458" s="993" t="inlineStr">
        <is>
          <t>4-19</t>
        </is>
      </c>
      <c r="E458" s="993" t="n">
        <v>11</v>
      </c>
      <c r="F458" s="1002" t="inlineStr">
        <is>
          <t>8. Промени от преизчисляване на финансови отчети при свръхинфлация</t>
        </is>
      </c>
      <c r="H458" s="999">
        <f>'4-Отчет за собствения капитал'!M33</f>
        <v/>
      </c>
    </row>
    <row r="459" ht="15" customHeight="1" s="500">
      <c r="A459" s="993">
        <f>pdeName</f>
        <v/>
      </c>
      <c r="B459" s="993">
        <f>pdeBulstat</f>
        <v/>
      </c>
      <c r="C459" s="998">
        <f>endDate</f>
        <v/>
      </c>
      <c r="D459" s="993" t="inlineStr">
        <is>
          <t>4-20</t>
        </is>
      </c>
      <c r="E459" s="993" t="n">
        <v>11</v>
      </c>
      <c r="F459" s="1002" t="inlineStr">
        <is>
          <t xml:space="preserve">Собствен капитал 
към края на отчетния период </t>
        </is>
      </c>
      <c r="H459" s="999">
        <f>'4-Отчет за собствения капитал'!M34</f>
        <v/>
      </c>
    </row>
    <row r="460" ht="15" customFormat="1" customHeight="1" s="995">
      <c r="C460" s="996" t="n"/>
      <c r="F460" s="997" t="inlineStr">
        <is>
          <t>Нетекущи активи</t>
        </is>
      </c>
    </row>
    <row r="461" ht="15" customHeight="1" s="500">
      <c r="A461" s="993">
        <f>pdeName</f>
        <v/>
      </c>
      <c r="B461" s="993">
        <f>pdeBulstat</f>
        <v/>
      </c>
      <c r="C461" s="998">
        <f>endDate</f>
        <v/>
      </c>
      <c r="D461" s="993" t="inlineStr">
        <is>
          <t>5-1001</t>
        </is>
      </c>
      <c r="E461" s="993" t="n">
        <v>1</v>
      </c>
      <c r="F461" s="993" t="inlineStr">
        <is>
          <t>Земи (терени)</t>
        </is>
      </c>
      <c r="H461" s="999">
        <f>'Справка 6'!D11</f>
        <v/>
      </c>
    </row>
    <row r="462" ht="15" customHeight="1" s="500">
      <c r="A462" s="993">
        <f>pdeName</f>
        <v/>
      </c>
      <c r="B462" s="993">
        <f>pdeBulstat</f>
        <v/>
      </c>
      <c r="C462" s="998">
        <f>endDate</f>
        <v/>
      </c>
      <c r="D462" s="993" t="inlineStr">
        <is>
          <t>5-1002</t>
        </is>
      </c>
      <c r="E462" s="993" t="n">
        <v>1</v>
      </c>
      <c r="F462" s="993" t="inlineStr">
        <is>
          <t>Сгради и конструкции</t>
        </is>
      </c>
      <c r="H462" s="999">
        <f>'Справка 6'!D12</f>
        <v/>
      </c>
    </row>
    <row r="463" ht="15" customHeight="1" s="500">
      <c r="A463" s="993">
        <f>pdeName</f>
        <v/>
      </c>
      <c r="B463" s="993">
        <f>pdeBulstat</f>
        <v/>
      </c>
      <c r="C463" s="998">
        <f>endDate</f>
        <v/>
      </c>
      <c r="D463" s="993" t="inlineStr">
        <is>
          <t>5-1003</t>
        </is>
      </c>
      <c r="E463" s="993" t="n">
        <v>1</v>
      </c>
      <c r="F463" s="993" t="inlineStr">
        <is>
          <t xml:space="preserve">Машини и оборудване </t>
        </is>
      </c>
      <c r="H463" s="999">
        <f>'Справка 6'!D13</f>
        <v/>
      </c>
    </row>
    <row r="464" ht="15" customHeight="1" s="500">
      <c r="A464" s="993">
        <f>pdeName</f>
        <v/>
      </c>
      <c r="B464" s="993">
        <f>pdeBulstat</f>
        <v/>
      </c>
      <c r="C464" s="998">
        <f>endDate</f>
        <v/>
      </c>
      <c r="D464" s="993" t="inlineStr">
        <is>
          <t>5-1004</t>
        </is>
      </c>
      <c r="E464" s="993" t="n">
        <v>1</v>
      </c>
      <c r="F464" s="993" t="inlineStr">
        <is>
          <t>Съоръжения</t>
        </is>
      </c>
      <c r="H464" s="999">
        <f>'Справка 6'!D14</f>
        <v/>
      </c>
    </row>
    <row r="465" ht="15" customHeight="1" s="500">
      <c r="A465" s="993">
        <f>pdeName</f>
        <v/>
      </c>
      <c r="B465" s="993">
        <f>pdeBulstat</f>
        <v/>
      </c>
      <c r="C465" s="998">
        <f>endDate</f>
        <v/>
      </c>
      <c r="D465" s="993" t="inlineStr">
        <is>
          <t>5-1005</t>
        </is>
      </c>
      <c r="E465" s="993" t="n">
        <v>1</v>
      </c>
      <c r="F465" s="993" t="inlineStr">
        <is>
          <t>Транспортни средства</t>
        </is>
      </c>
      <c r="H465" s="999">
        <f>'Справка 6'!D15</f>
        <v/>
      </c>
    </row>
    <row r="466" ht="15" customHeight="1" s="500">
      <c r="A466" s="993">
        <f>pdeName</f>
        <v/>
      </c>
      <c r="B466" s="993">
        <f>pdeBulstat</f>
        <v/>
      </c>
      <c r="C466" s="998">
        <f>endDate</f>
        <v/>
      </c>
      <c r="D466" s="993" t="inlineStr">
        <is>
          <t>5-1007-1</t>
        </is>
      </c>
      <c r="E466" s="993" t="n">
        <v>1</v>
      </c>
      <c r="F466" s="993" t="inlineStr">
        <is>
          <t>Стопански инвентар</t>
        </is>
      </c>
      <c r="H466" s="999">
        <f>'Справка 6'!D16</f>
        <v/>
      </c>
    </row>
    <row r="467" ht="15" customHeight="1" s="500">
      <c r="A467" s="993">
        <f>pdeName</f>
        <v/>
      </c>
      <c r="B467" s="993">
        <f>pdeBulstat</f>
        <v/>
      </c>
      <c r="C467" s="998">
        <f>endDate</f>
        <v/>
      </c>
      <c r="D467" s="993" t="inlineStr">
        <is>
          <t>5-1007-2</t>
        </is>
      </c>
      <c r="E467" s="993" t="n">
        <v>1</v>
      </c>
      <c r="F467" s="993" t="inlineStr">
        <is>
          <t>Р-ди за придобиване и ликвидация на активи по стопански начин</t>
        </is>
      </c>
      <c r="H467" s="999">
        <f>'Справка 6'!D17</f>
        <v/>
      </c>
    </row>
    <row r="468" ht="15" customHeight="1" s="500">
      <c r="A468" s="993">
        <f>pdeName</f>
        <v/>
      </c>
      <c r="B468" s="993">
        <f>pdeBulstat</f>
        <v/>
      </c>
      <c r="C468" s="998">
        <f>endDate</f>
        <v/>
      </c>
      <c r="D468" s="993" t="inlineStr">
        <is>
          <t>5-1007</t>
        </is>
      </c>
      <c r="E468" s="993" t="n">
        <v>1</v>
      </c>
      <c r="F468" s="993" t="inlineStr">
        <is>
          <t xml:space="preserve">Други </t>
        </is>
      </c>
      <c r="H468" s="999">
        <f>'Справка 6'!D18</f>
        <v/>
      </c>
    </row>
    <row r="469" ht="15" customHeight="1" s="500">
      <c r="A469" s="993">
        <f>pdeName</f>
        <v/>
      </c>
      <c r="B469" s="993">
        <f>pdeBulstat</f>
        <v/>
      </c>
      <c r="C469" s="998">
        <f>endDate</f>
        <v/>
      </c>
      <c r="D469" s="993" t="inlineStr">
        <is>
          <t>5-1015</t>
        </is>
      </c>
      <c r="E469" s="993" t="n">
        <v>1</v>
      </c>
      <c r="F469" s="993" t="inlineStr">
        <is>
          <t>Имоти, машини, съоръжения и оборудване</t>
        </is>
      </c>
      <c r="H469" s="993">
        <f>'Справка 6'!D19</f>
        <v/>
      </c>
    </row>
    <row r="470" ht="15" customHeight="1" s="500">
      <c r="A470" s="993">
        <f>pdeName</f>
        <v/>
      </c>
      <c r="B470" s="993">
        <f>pdeBulstat</f>
        <v/>
      </c>
      <c r="C470" s="998">
        <f>endDate</f>
        <v/>
      </c>
      <c r="D470" s="993" t="inlineStr">
        <is>
          <t>5-1037</t>
        </is>
      </c>
      <c r="E470" s="993" t="n">
        <v>1</v>
      </c>
      <c r="F470" s="993" t="inlineStr">
        <is>
          <t xml:space="preserve">Инвестиционни имоти  </t>
        </is>
      </c>
      <c r="H470" s="999">
        <f>'Справка 6'!D20</f>
        <v/>
      </c>
    </row>
    <row r="471" ht="15" customHeight="1" s="500">
      <c r="A471" s="993">
        <f>pdeName</f>
        <v/>
      </c>
      <c r="B471" s="993">
        <f>pdeBulstat</f>
        <v/>
      </c>
      <c r="C471" s="998">
        <f>endDate</f>
        <v/>
      </c>
      <c r="D471" s="993" t="inlineStr">
        <is>
          <t>5-1006</t>
        </is>
      </c>
      <c r="E471" s="993" t="n">
        <v>1</v>
      </c>
      <c r="F471" s="993" t="inlineStr">
        <is>
          <t xml:space="preserve">Биологични активи </t>
        </is>
      </c>
      <c r="H471" s="999">
        <f>'Справка 6'!D22</f>
        <v/>
      </c>
    </row>
    <row r="472" ht="15" customHeight="1" s="500">
      <c r="A472" s="993">
        <f>pdeName</f>
        <v/>
      </c>
      <c r="B472" s="993">
        <f>pdeBulstat</f>
        <v/>
      </c>
      <c r="C472" s="998">
        <f>endDate</f>
        <v/>
      </c>
      <c r="D472" s="993" t="inlineStr">
        <is>
          <t>5-1017</t>
        </is>
      </c>
      <c r="E472" s="993" t="n">
        <v>1</v>
      </c>
      <c r="F472" s="993" t="inlineStr">
        <is>
          <t>Права върху собственост</t>
        </is>
      </c>
      <c r="H472" s="999">
        <f>'Справка 6'!D24</f>
        <v/>
      </c>
    </row>
    <row r="473" ht="15" customHeight="1" s="500">
      <c r="A473" s="993">
        <f>pdeName</f>
        <v/>
      </c>
      <c r="B473" s="993">
        <f>pdeBulstat</f>
        <v/>
      </c>
      <c r="C473" s="998">
        <f>endDate</f>
        <v/>
      </c>
      <c r="D473" s="993" t="inlineStr">
        <is>
          <t>5-1018</t>
        </is>
      </c>
      <c r="E473" s="993" t="n">
        <v>1</v>
      </c>
      <c r="F473" s="993" t="inlineStr">
        <is>
          <t>Програмни продукти</t>
        </is>
      </c>
      <c r="H473" s="999">
        <f>'Справка 6'!D25</f>
        <v/>
      </c>
    </row>
    <row r="474" ht="15" customHeight="1" s="500">
      <c r="A474" s="993">
        <f>pdeName</f>
        <v/>
      </c>
      <c r="B474" s="993">
        <f>pdeBulstat</f>
        <v/>
      </c>
      <c r="C474" s="998">
        <f>endDate</f>
        <v/>
      </c>
      <c r="D474" s="993" t="inlineStr">
        <is>
          <t>5-1019</t>
        </is>
      </c>
      <c r="E474" s="993" t="n">
        <v>1</v>
      </c>
      <c r="F474" s="993" t="inlineStr">
        <is>
          <t>Продукти от развойна дейност</t>
        </is>
      </c>
      <c r="H474" s="999">
        <f>'Справка 6'!D26</f>
        <v/>
      </c>
    </row>
    <row r="475" ht="15" customHeight="1" s="500">
      <c r="A475" s="993">
        <f>pdeName</f>
        <v/>
      </c>
      <c r="B475" s="993">
        <f>pdeBulstat</f>
        <v/>
      </c>
      <c r="C475" s="998">
        <f>endDate</f>
        <v/>
      </c>
      <c r="D475" s="993" t="inlineStr">
        <is>
          <t>5-1020</t>
        </is>
      </c>
      <c r="E475" s="993" t="n">
        <v>1</v>
      </c>
      <c r="F475" s="993" t="inlineStr">
        <is>
          <t xml:space="preserve">Други </t>
        </is>
      </c>
      <c r="H475" s="999">
        <f>'Справка 6'!D27</f>
        <v/>
      </c>
    </row>
    <row r="476" ht="15" customHeight="1" s="500">
      <c r="A476" s="993">
        <f>pdeName</f>
        <v/>
      </c>
      <c r="B476" s="993">
        <f>pdeBulstat</f>
        <v/>
      </c>
      <c r="C476" s="998">
        <f>endDate</f>
        <v/>
      </c>
      <c r="D476" s="993" t="inlineStr">
        <is>
          <t>5-1030</t>
        </is>
      </c>
      <c r="E476" s="993" t="n">
        <v>1</v>
      </c>
      <c r="F476" s="993" t="inlineStr">
        <is>
          <t>Нематериални активи</t>
        </is>
      </c>
      <c r="H476" s="993">
        <f>'Справка 6'!D28</f>
        <v/>
      </c>
    </row>
    <row r="477" ht="15" customHeight="1" s="500">
      <c r="A477" s="993">
        <f>pdeName</f>
        <v/>
      </c>
      <c r="B477" s="993">
        <f>pdeBulstat</f>
        <v/>
      </c>
      <c r="C477" s="998">
        <f>endDate</f>
        <v/>
      </c>
      <c r="D477" s="993" t="inlineStr">
        <is>
          <t>5-1032</t>
        </is>
      </c>
      <c r="E477" s="993" t="n">
        <v>1</v>
      </c>
      <c r="F477" s="993" t="inlineStr">
        <is>
          <t>Инвестиции в:</t>
        </is>
      </c>
      <c r="H477" s="993">
        <f>'Справка 6'!D30</f>
        <v/>
      </c>
    </row>
    <row r="478" ht="15" customHeight="1" s="500">
      <c r="A478" s="993">
        <f>pdeName</f>
        <v/>
      </c>
      <c r="B478" s="993">
        <f>pdeBulstat</f>
        <v/>
      </c>
      <c r="C478" s="998">
        <f>endDate</f>
        <v/>
      </c>
      <c r="D478" s="993" t="inlineStr">
        <is>
          <t>5-1033</t>
        </is>
      </c>
      <c r="E478" s="993" t="n">
        <v>1</v>
      </c>
      <c r="F478" s="993" t="inlineStr">
        <is>
          <t>дъщерни предприятия</t>
        </is>
      </c>
      <c r="H478" s="999">
        <f>'Справка 6'!D31</f>
        <v/>
      </c>
    </row>
    <row r="479" ht="15" customHeight="1" s="500">
      <c r="A479" s="993">
        <f>pdeName</f>
        <v/>
      </c>
      <c r="B479" s="993">
        <f>pdeBulstat</f>
        <v/>
      </c>
      <c r="C479" s="998">
        <f>endDate</f>
        <v/>
      </c>
      <c r="D479" s="993" t="inlineStr">
        <is>
          <t>5-1034</t>
        </is>
      </c>
      <c r="E479" s="993" t="n">
        <v>1</v>
      </c>
      <c r="F479" s="993" t="inlineStr">
        <is>
          <t>смесени предприятия</t>
        </is>
      </c>
      <c r="H479" s="999">
        <f>'Справка 6'!D32</f>
        <v/>
      </c>
    </row>
    <row r="480" ht="15" customHeight="1" s="500">
      <c r="A480" s="993">
        <f>pdeName</f>
        <v/>
      </c>
      <c r="B480" s="993">
        <f>pdeBulstat</f>
        <v/>
      </c>
      <c r="C480" s="998">
        <f>endDate</f>
        <v/>
      </c>
      <c r="D480" s="993" t="inlineStr">
        <is>
          <t>5-1035</t>
        </is>
      </c>
      <c r="E480" s="993" t="n">
        <v>1</v>
      </c>
      <c r="F480" s="993" t="inlineStr">
        <is>
          <t>асоциирани предприятия</t>
        </is>
      </c>
      <c r="H480" s="999">
        <f>'Справка 6'!D33</f>
        <v/>
      </c>
    </row>
    <row r="481" ht="15" customHeight="1" s="500">
      <c r="A481" s="993">
        <f>pdeName</f>
        <v/>
      </c>
      <c r="B481" s="993">
        <f>pdeBulstat</f>
        <v/>
      </c>
      <c r="C481" s="998">
        <f>endDate</f>
        <v/>
      </c>
      <c r="D481" s="993" t="inlineStr">
        <is>
          <t>5-1036</t>
        </is>
      </c>
      <c r="E481" s="993" t="n">
        <v>1</v>
      </c>
      <c r="F481" s="993" t="inlineStr">
        <is>
          <t>други предприятия</t>
        </is>
      </c>
      <c r="H481" s="999">
        <f>'Справка 6'!D34</f>
        <v/>
      </c>
    </row>
    <row r="482" ht="15" customHeight="1" s="500">
      <c r="A482" s="993">
        <f>pdeName</f>
        <v/>
      </c>
      <c r="B482" s="993">
        <f>pdeBulstat</f>
        <v/>
      </c>
      <c r="C482" s="998">
        <f>endDate</f>
        <v/>
      </c>
      <c r="D482" s="993" t="inlineStr">
        <is>
          <t>5-1038</t>
        </is>
      </c>
      <c r="E482" s="993" t="n">
        <v>1</v>
      </c>
      <c r="F482" s="993" t="inlineStr">
        <is>
          <t>Държани до настъпване на падеж:</t>
        </is>
      </c>
      <c r="H482" s="993">
        <f>'Справка 6'!D35</f>
        <v/>
      </c>
    </row>
    <row r="483" ht="15" customHeight="1" s="500">
      <c r="A483" s="993">
        <f>pdeName</f>
        <v/>
      </c>
      <c r="B483" s="993">
        <f>pdeBulstat</f>
        <v/>
      </c>
      <c r="C483" s="998">
        <f>endDate</f>
        <v/>
      </c>
      <c r="D483" s="993" t="inlineStr">
        <is>
          <t>5-1038-1</t>
        </is>
      </c>
      <c r="E483" s="993" t="n">
        <v>1</v>
      </c>
      <c r="F483" s="993" t="inlineStr">
        <is>
          <t xml:space="preserve">държавни ценни книжа </t>
        </is>
      </c>
      <c r="H483" s="999">
        <f>'Справка 6'!D36</f>
        <v/>
      </c>
    </row>
    <row r="484" ht="15" customHeight="1" s="500">
      <c r="A484" s="993">
        <f>pdeName</f>
        <v/>
      </c>
      <c r="B484" s="993">
        <f>pdeBulstat</f>
        <v/>
      </c>
      <c r="C484" s="998">
        <f>endDate</f>
        <v/>
      </c>
      <c r="D484" s="993" t="inlineStr">
        <is>
          <t>5-1038-2</t>
        </is>
      </c>
      <c r="E484" s="993" t="n">
        <v>1</v>
      </c>
      <c r="F484" s="993" t="inlineStr">
        <is>
          <t>облигации, в т.ч.:</t>
        </is>
      </c>
      <c r="H484" s="999">
        <f>'Справка 6'!D37</f>
        <v/>
      </c>
    </row>
    <row r="485" ht="15" customHeight="1" s="500">
      <c r="A485" s="993">
        <f>pdeName</f>
        <v/>
      </c>
      <c r="B485" s="993">
        <f>pdeBulstat</f>
        <v/>
      </c>
      <c r="C485" s="998">
        <f>endDate</f>
        <v/>
      </c>
      <c r="D485" s="993" t="inlineStr">
        <is>
          <t>5-1038-3</t>
        </is>
      </c>
      <c r="E485" s="993" t="n">
        <v>1</v>
      </c>
      <c r="F485" s="993" t="inlineStr">
        <is>
          <t>общински облигации</t>
        </is>
      </c>
      <c r="H485" s="999">
        <f>'Справка 6'!D38</f>
        <v/>
      </c>
    </row>
    <row r="486" ht="15" customHeight="1" s="500">
      <c r="A486" s="993">
        <f>pdeName</f>
        <v/>
      </c>
      <c r="B486" s="993">
        <f>pdeBulstat</f>
        <v/>
      </c>
      <c r="C486" s="998">
        <f>endDate</f>
        <v/>
      </c>
      <c r="D486" s="993" t="inlineStr">
        <is>
          <t>5-1038-4</t>
        </is>
      </c>
      <c r="E486" s="993" t="n">
        <v>1</v>
      </c>
      <c r="F486" s="993" t="inlineStr">
        <is>
          <t>Други инвестиции, държани до настъпване на падеж</t>
        </is>
      </c>
      <c r="H486" s="999">
        <f>'Справка 6'!D39</f>
        <v/>
      </c>
    </row>
    <row r="487" ht="15" customHeight="1" s="500">
      <c r="A487" s="993">
        <f>pdeName</f>
        <v/>
      </c>
      <c r="B487" s="993">
        <f>pdeBulstat</f>
        <v/>
      </c>
      <c r="C487" s="998">
        <f>endDate</f>
        <v/>
      </c>
      <c r="D487" s="993" t="inlineStr">
        <is>
          <t>5-1038-5</t>
        </is>
      </c>
      <c r="E487" s="993" t="n">
        <v>1</v>
      </c>
      <c r="F487" s="993" t="inlineStr">
        <is>
          <t xml:space="preserve">Други </t>
        </is>
      </c>
      <c r="H487" s="999">
        <f>'Справка 6'!D40</f>
        <v/>
      </c>
    </row>
    <row r="488" ht="15" customHeight="1" s="500">
      <c r="A488" s="993">
        <f>pdeName</f>
        <v/>
      </c>
      <c r="B488" s="993">
        <f>pdeBulstat</f>
        <v/>
      </c>
      <c r="C488" s="998">
        <f>endDate</f>
        <v/>
      </c>
      <c r="D488" s="993" t="inlineStr">
        <is>
          <t>5-1045</t>
        </is>
      </c>
      <c r="E488" s="993" t="n">
        <v>1</v>
      </c>
      <c r="F488" s="993" t="inlineStr">
        <is>
          <t>Финансови активи (без дългосрочни вземания)</t>
        </is>
      </c>
      <c r="H488" s="993">
        <f>'Справка 6'!D41</f>
        <v/>
      </c>
    </row>
    <row r="489" ht="15" customHeight="1" s="500">
      <c r="A489" s="993">
        <f>pdeName</f>
        <v/>
      </c>
      <c r="B489" s="993">
        <f>pdeBulstat</f>
        <v/>
      </c>
      <c r="C489" s="998">
        <f>endDate</f>
        <v/>
      </c>
      <c r="D489" s="993" t="inlineStr">
        <is>
          <t>5-1050</t>
        </is>
      </c>
      <c r="E489" s="993" t="n">
        <v>1</v>
      </c>
      <c r="F489" s="993" t="inlineStr">
        <is>
          <t>Търговска репутация</t>
        </is>
      </c>
      <c r="H489" s="999">
        <f>'Справка 6'!D42</f>
        <v/>
      </c>
    </row>
    <row r="490" ht="15" customHeight="1" s="500">
      <c r="A490" s="993">
        <f>pdeName</f>
        <v/>
      </c>
      <c r="B490" s="993">
        <f>pdeBulstat</f>
        <v/>
      </c>
      <c r="C490" s="998">
        <f>endDate</f>
        <v/>
      </c>
      <c r="D490" s="993" t="inlineStr">
        <is>
          <t>5-1060</t>
        </is>
      </c>
      <c r="E490" s="993" t="n">
        <v>1</v>
      </c>
      <c r="F490" s="993" t="inlineStr">
        <is>
          <t>Общ сбор ( I+ II+ III+ IV+V+VI)</t>
        </is>
      </c>
      <c r="H490" s="1003">
        <f>'Справка 6'!D43</f>
        <v/>
      </c>
    </row>
    <row r="491" ht="15" customHeight="1" s="500">
      <c r="A491" s="993">
        <f>pdeName</f>
        <v/>
      </c>
      <c r="B491" s="993">
        <f>pdeBulstat</f>
        <v/>
      </c>
      <c r="C491" s="998">
        <f>endDate</f>
        <v/>
      </c>
      <c r="D491" s="993" t="inlineStr">
        <is>
          <t>5-1001</t>
        </is>
      </c>
      <c r="E491" s="993" t="n">
        <v>2</v>
      </c>
      <c r="F491" s="993" t="inlineStr">
        <is>
          <t>Земи (терени)</t>
        </is>
      </c>
      <c r="H491" s="999">
        <f>'Справка 6'!E11</f>
        <v/>
      </c>
    </row>
    <row r="492" ht="15" customHeight="1" s="500">
      <c r="A492" s="993">
        <f>pdeName</f>
        <v/>
      </c>
      <c r="B492" s="993">
        <f>pdeBulstat</f>
        <v/>
      </c>
      <c r="C492" s="998">
        <f>endDate</f>
        <v/>
      </c>
      <c r="D492" s="993" t="inlineStr">
        <is>
          <t>5-1002</t>
        </is>
      </c>
      <c r="E492" s="993" t="n">
        <v>2</v>
      </c>
      <c r="F492" s="993" t="inlineStr">
        <is>
          <t>Сгради и конструкции</t>
        </is>
      </c>
      <c r="H492" s="999">
        <f>'Справка 6'!E12</f>
        <v/>
      </c>
    </row>
    <row r="493" ht="15" customHeight="1" s="500">
      <c r="A493" s="993">
        <f>pdeName</f>
        <v/>
      </c>
      <c r="B493" s="993">
        <f>pdeBulstat</f>
        <v/>
      </c>
      <c r="C493" s="998">
        <f>endDate</f>
        <v/>
      </c>
      <c r="D493" s="993" t="inlineStr">
        <is>
          <t>5-1003</t>
        </is>
      </c>
      <c r="E493" s="993" t="n">
        <v>2</v>
      </c>
      <c r="F493" s="993" t="inlineStr">
        <is>
          <t xml:space="preserve">Машини и оборудване </t>
        </is>
      </c>
      <c r="H493" s="999">
        <f>'Справка 6'!E13</f>
        <v/>
      </c>
    </row>
    <row r="494" ht="15" customHeight="1" s="500">
      <c r="A494" s="993">
        <f>pdeName</f>
        <v/>
      </c>
      <c r="B494" s="993">
        <f>pdeBulstat</f>
        <v/>
      </c>
      <c r="C494" s="998">
        <f>endDate</f>
        <v/>
      </c>
      <c r="D494" s="993" t="inlineStr">
        <is>
          <t>5-1004</t>
        </is>
      </c>
      <c r="E494" s="993" t="n">
        <v>2</v>
      </c>
      <c r="F494" s="993" t="inlineStr">
        <is>
          <t>Съоръжения</t>
        </is>
      </c>
      <c r="H494" s="999">
        <f>'Справка 6'!E14</f>
        <v/>
      </c>
    </row>
    <row r="495" ht="15" customHeight="1" s="500">
      <c r="A495" s="993">
        <f>pdeName</f>
        <v/>
      </c>
      <c r="B495" s="993">
        <f>pdeBulstat</f>
        <v/>
      </c>
      <c r="C495" s="998">
        <f>endDate</f>
        <v/>
      </c>
      <c r="D495" s="993" t="inlineStr">
        <is>
          <t>5-1005</t>
        </is>
      </c>
      <c r="E495" s="993" t="n">
        <v>2</v>
      </c>
      <c r="F495" s="993" t="inlineStr">
        <is>
          <t>Транспортни средства</t>
        </is>
      </c>
      <c r="H495" s="999">
        <f>'Справка 6'!E15</f>
        <v/>
      </c>
    </row>
    <row r="496" ht="15" customHeight="1" s="500">
      <c r="A496" s="993">
        <f>pdeName</f>
        <v/>
      </c>
      <c r="B496" s="993">
        <f>pdeBulstat</f>
        <v/>
      </c>
      <c r="C496" s="998">
        <f>endDate</f>
        <v/>
      </c>
      <c r="D496" s="993" t="inlineStr">
        <is>
          <t>5-1007-1</t>
        </is>
      </c>
      <c r="E496" s="993" t="n">
        <v>2</v>
      </c>
      <c r="F496" s="993" t="inlineStr">
        <is>
          <t>Стопански инвентар</t>
        </is>
      </c>
      <c r="H496" s="999">
        <f>'Справка 6'!E16</f>
        <v/>
      </c>
    </row>
    <row r="497" ht="15" customHeight="1" s="500">
      <c r="A497" s="993">
        <f>pdeName</f>
        <v/>
      </c>
      <c r="B497" s="993">
        <f>pdeBulstat</f>
        <v/>
      </c>
      <c r="C497" s="998">
        <f>endDate</f>
        <v/>
      </c>
      <c r="D497" s="993" t="inlineStr">
        <is>
          <t>5-1007-2</t>
        </is>
      </c>
      <c r="E497" s="993" t="n">
        <v>2</v>
      </c>
      <c r="F497" s="993" t="inlineStr">
        <is>
          <t>Р-ди за придобиване и ликвидация на активи по стопански начин</t>
        </is>
      </c>
      <c r="H497" s="999">
        <f>'Справка 6'!E17</f>
        <v/>
      </c>
    </row>
    <row r="498" ht="15" customHeight="1" s="500">
      <c r="A498" s="993">
        <f>pdeName</f>
        <v/>
      </c>
      <c r="B498" s="993">
        <f>pdeBulstat</f>
        <v/>
      </c>
      <c r="C498" s="998">
        <f>endDate</f>
        <v/>
      </c>
      <c r="D498" s="993" t="inlineStr">
        <is>
          <t>5-1007</t>
        </is>
      </c>
      <c r="E498" s="993" t="n">
        <v>2</v>
      </c>
      <c r="F498" s="993" t="inlineStr">
        <is>
          <t xml:space="preserve">Други </t>
        </is>
      </c>
      <c r="H498" s="999">
        <f>'Справка 6'!E18</f>
        <v/>
      </c>
    </row>
    <row r="499" ht="15" customHeight="1" s="500">
      <c r="A499" s="993">
        <f>pdeName</f>
        <v/>
      </c>
      <c r="B499" s="993">
        <f>pdeBulstat</f>
        <v/>
      </c>
      <c r="C499" s="998">
        <f>endDate</f>
        <v/>
      </c>
      <c r="D499" s="993" t="inlineStr">
        <is>
          <t>5-1015</t>
        </is>
      </c>
      <c r="E499" s="993" t="n">
        <v>2</v>
      </c>
      <c r="F499" s="993" t="inlineStr">
        <is>
          <t>Имоти, машини, съоръжения и оборудване</t>
        </is>
      </c>
      <c r="H499" s="993">
        <f>'Справка 6'!E19</f>
        <v/>
      </c>
    </row>
    <row r="500" ht="15" customHeight="1" s="500">
      <c r="A500" s="993">
        <f>pdeName</f>
        <v/>
      </c>
      <c r="B500" s="993">
        <f>pdeBulstat</f>
        <v/>
      </c>
      <c r="C500" s="998">
        <f>endDate</f>
        <v/>
      </c>
      <c r="D500" s="993" t="inlineStr">
        <is>
          <t>5-1037</t>
        </is>
      </c>
      <c r="E500" s="993" t="n">
        <v>2</v>
      </c>
      <c r="F500" s="993" t="inlineStr">
        <is>
          <t xml:space="preserve">Инвестиционни имоти  </t>
        </is>
      </c>
      <c r="H500" s="999">
        <f>'Справка 6'!E20</f>
        <v/>
      </c>
    </row>
    <row r="501" ht="15" customHeight="1" s="500">
      <c r="A501" s="993">
        <f>pdeName</f>
        <v/>
      </c>
      <c r="B501" s="993">
        <f>pdeBulstat</f>
        <v/>
      </c>
      <c r="C501" s="998">
        <f>endDate</f>
        <v/>
      </c>
      <c r="D501" s="993" t="inlineStr">
        <is>
          <t>5-1006</t>
        </is>
      </c>
      <c r="E501" s="993" t="n">
        <v>2</v>
      </c>
      <c r="F501" s="993" t="inlineStr">
        <is>
          <t xml:space="preserve">Биологични активи </t>
        </is>
      </c>
      <c r="H501" s="999">
        <f>'Справка 6'!E22</f>
        <v/>
      </c>
    </row>
    <row r="502" ht="15" customHeight="1" s="500">
      <c r="A502" s="993">
        <f>pdeName</f>
        <v/>
      </c>
      <c r="B502" s="993">
        <f>pdeBulstat</f>
        <v/>
      </c>
      <c r="C502" s="998">
        <f>endDate</f>
        <v/>
      </c>
      <c r="D502" s="993" t="inlineStr">
        <is>
          <t>5-1017</t>
        </is>
      </c>
      <c r="E502" s="993" t="n">
        <v>2</v>
      </c>
      <c r="F502" s="993" t="inlineStr">
        <is>
          <t>Права върху собственост</t>
        </is>
      </c>
      <c r="H502" s="999">
        <f>'Справка 6'!E24</f>
        <v/>
      </c>
    </row>
    <row r="503" ht="15" customHeight="1" s="500">
      <c r="A503" s="993">
        <f>pdeName</f>
        <v/>
      </c>
      <c r="B503" s="993">
        <f>pdeBulstat</f>
        <v/>
      </c>
      <c r="C503" s="998">
        <f>endDate</f>
        <v/>
      </c>
      <c r="D503" s="993" t="inlineStr">
        <is>
          <t>5-1018</t>
        </is>
      </c>
      <c r="E503" s="993" t="n">
        <v>2</v>
      </c>
      <c r="F503" s="993" t="inlineStr">
        <is>
          <t>Програмни продукти</t>
        </is>
      </c>
      <c r="H503" s="999">
        <f>'Справка 6'!E25</f>
        <v/>
      </c>
    </row>
    <row r="504" ht="15" customHeight="1" s="500">
      <c r="A504" s="993">
        <f>pdeName</f>
        <v/>
      </c>
      <c r="B504" s="993">
        <f>pdeBulstat</f>
        <v/>
      </c>
      <c r="C504" s="998">
        <f>endDate</f>
        <v/>
      </c>
      <c r="D504" s="993" t="inlineStr">
        <is>
          <t>5-1019</t>
        </is>
      </c>
      <c r="E504" s="993" t="n">
        <v>2</v>
      </c>
      <c r="F504" s="993" t="inlineStr">
        <is>
          <t>Продукти от развойна дейност</t>
        </is>
      </c>
      <c r="H504" s="999">
        <f>'Справка 6'!E26</f>
        <v/>
      </c>
    </row>
    <row r="505" ht="15" customHeight="1" s="500">
      <c r="A505" s="993">
        <f>pdeName</f>
        <v/>
      </c>
      <c r="B505" s="993">
        <f>pdeBulstat</f>
        <v/>
      </c>
      <c r="C505" s="998">
        <f>endDate</f>
        <v/>
      </c>
      <c r="D505" s="993" t="inlineStr">
        <is>
          <t>5-1020</t>
        </is>
      </c>
      <c r="E505" s="993" t="n">
        <v>2</v>
      </c>
      <c r="F505" s="993" t="inlineStr">
        <is>
          <t xml:space="preserve">Други </t>
        </is>
      </c>
      <c r="H505" s="999">
        <f>'Справка 6'!E27</f>
        <v/>
      </c>
    </row>
    <row r="506" ht="15" customHeight="1" s="500">
      <c r="A506" s="993">
        <f>pdeName</f>
        <v/>
      </c>
      <c r="B506" s="993">
        <f>pdeBulstat</f>
        <v/>
      </c>
      <c r="C506" s="998">
        <f>endDate</f>
        <v/>
      </c>
      <c r="D506" s="993" t="inlineStr">
        <is>
          <t>5-1030</t>
        </is>
      </c>
      <c r="E506" s="993" t="n">
        <v>2</v>
      </c>
      <c r="F506" s="993" t="inlineStr">
        <is>
          <t>Нематериални активи</t>
        </is>
      </c>
      <c r="H506" s="993">
        <f>'Справка 6'!E28</f>
        <v/>
      </c>
    </row>
    <row r="507" ht="15" customHeight="1" s="500">
      <c r="A507" s="993">
        <f>pdeName</f>
        <v/>
      </c>
      <c r="B507" s="993">
        <f>pdeBulstat</f>
        <v/>
      </c>
      <c r="C507" s="998">
        <f>endDate</f>
        <v/>
      </c>
      <c r="D507" s="993" t="inlineStr">
        <is>
          <t>5-1032</t>
        </is>
      </c>
      <c r="E507" s="993" t="n">
        <v>2</v>
      </c>
      <c r="F507" s="993" t="inlineStr">
        <is>
          <t>Инвестиции в:</t>
        </is>
      </c>
      <c r="H507" s="993">
        <f>'Справка 6'!E30</f>
        <v/>
      </c>
    </row>
    <row r="508" ht="15" customHeight="1" s="500">
      <c r="A508" s="993">
        <f>pdeName</f>
        <v/>
      </c>
      <c r="B508" s="993">
        <f>pdeBulstat</f>
        <v/>
      </c>
      <c r="C508" s="998">
        <f>endDate</f>
        <v/>
      </c>
      <c r="D508" s="993" t="inlineStr">
        <is>
          <t>5-1033</t>
        </is>
      </c>
      <c r="E508" s="993" t="n">
        <v>2</v>
      </c>
      <c r="F508" s="993" t="inlineStr">
        <is>
          <t>дъщерни предприятия</t>
        </is>
      </c>
      <c r="H508" s="999">
        <f>'Справка 6'!E31</f>
        <v/>
      </c>
    </row>
    <row r="509" ht="15" customHeight="1" s="500">
      <c r="A509" s="993">
        <f>pdeName</f>
        <v/>
      </c>
      <c r="B509" s="993">
        <f>pdeBulstat</f>
        <v/>
      </c>
      <c r="C509" s="998">
        <f>endDate</f>
        <v/>
      </c>
      <c r="D509" s="993" t="inlineStr">
        <is>
          <t>5-1034</t>
        </is>
      </c>
      <c r="E509" s="993" t="n">
        <v>2</v>
      </c>
      <c r="F509" s="993" t="inlineStr">
        <is>
          <t>смесени предприятия</t>
        </is>
      </c>
      <c r="H509" s="999">
        <f>'Справка 6'!E32</f>
        <v/>
      </c>
    </row>
    <row r="510" ht="15" customHeight="1" s="500">
      <c r="A510" s="993">
        <f>pdeName</f>
        <v/>
      </c>
      <c r="B510" s="993">
        <f>pdeBulstat</f>
        <v/>
      </c>
      <c r="C510" s="998">
        <f>endDate</f>
        <v/>
      </c>
      <c r="D510" s="993" t="inlineStr">
        <is>
          <t>5-1035</t>
        </is>
      </c>
      <c r="E510" s="993" t="n">
        <v>2</v>
      </c>
      <c r="F510" s="993" t="inlineStr">
        <is>
          <t>асоциирани предприятия</t>
        </is>
      </c>
      <c r="H510" s="999">
        <f>'Справка 6'!E33</f>
        <v/>
      </c>
    </row>
    <row r="511" ht="15" customHeight="1" s="500">
      <c r="A511" s="993">
        <f>pdeName</f>
        <v/>
      </c>
      <c r="B511" s="993">
        <f>pdeBulstat</f>
        <v/>
      </c>
      <c r="C511" s="998">
        <f>endDate</f>
        <v/>
      </c>
      <c r="D511" s="993" t="inlineStr">
        <is>
          <t>5-1036</t>
        </is>
      </c>
      <c r="E511" s="993" t="n">
        <v>2</v>
      </c>
      <c r="F511" s="993" t="inlineStr">
        <is>
          <t>други предприятия</t>
        </is>
      </c>
      <c r="H511" s="999">
        <f>'Справка 6'!E34</f>
        <v/>
      </c>
    </row>
    <row r="512" ht="15" customHeight="1" s="500">
      <c r="A512" s="993">
        <f>pdeName</f>
        <v/>
      </c>
      <c r="B512" s="993">
        <f>pdeBulstat</f>
        <v/>
      </c>
      <c r="C512" s="998">
        <f>endDate</f>
        <v/>
      </c>
      <c r="D512" s="993" t="inlineStr">
        <is>
          <t>5-1038</t>
        </is>
      </c>
      <c r="E512" s="993" t="n">
        <v>2</v>
      </c>
      <c r="F512" s="993" t="inlineStr">
        <is>
          <t>Държани до настъпване на падеж:</t>
        </is>
      </c>
      <c r="H512" s="993">
        <f>'Справка 6'!E35</f>
        <v/>
      </c>
    </row>
    <row r="513" ht="15" customHeight="1" s="500">
      <c r="A513" s="993">
        <f>pdeName</f>
        <v/>
      </c>
      <c r="B513" s="993">
        <f>pdeBulstat</f>
        <v/>
      </c>
      <c r="C513" s="998">
        <f>endDate</f>
        <v/>
      </c>
      <c r="D513" s="993" t="inlineStr">
        <is>
          <t>5-1038-1</t>
        </is>
      </c>
      <c r="E513" s="993" t="n">
        <v>2</v>
      </c>
      <c r="F513" s="993" t="inlineStr">
        <is>
          <t xml:space="preserve">държавни ценни книжа </t>
        </is>
      </c>
      <c r="H513" s="999">
        <f>'Справка 6'!E36</f>
        <v/>
      </c>
    </row>
    <row r="514" ht="15" customHeight="1" s="500">
      <c r="A514" s="993">
        <f>pdeName</f>
        <v/>
      </c>
      <c r="B514" s="993">
        <f>pdeBulstat</f>
        <v/>
      </c>
      <c r="C514" s="998">
        <f>endDate</f>
        <v/>
      </c>
      <c r="D514" s="993" t="inlineStr">
        <is>
          <t>5-1038-2</t>
        </is>
      </c>
      <c r="E514" s="993" t="n">
        <v>2</v>
      </c>
      <c r="F514" s="993" t="inlineStr">
        <is>
          <t>облигации, в т.ч.:</t>
        </is>
      </c>
      <c r="H514" s="999">
        <f>'Справка 6'!E37</f>
        <v/>
      </c>
    </row>
    <row r="515" ht="15" customHeight="1" s="500">
      <c r="A515" s="993">
        <f>pdeName</f>
        <v/>
      </c>
      <c r="B515" s="993">
        <f>pdeBulstat</f>
        <v/>
      </c>
      <c r="C515" s="998">
        <f>endDate</f>
        <v/>
      </c>
      <c r="D515" s="993" t="inlineStr">
        <is>
          <t>5-1038-3</t>
        </is>
      </c>
      <c r="E515" s="993" t="n">
        <v>2</v>
      </c>
      <c r="F515" s="993" t="inlineStr">
        <is>
          <t>общински облигации</t>
        </is>
      </c>
      <c r="H515" s="999">
        <f>'Справка 6'!E38</f>
        <v/>
      </c>
    </row>
    <row r="516" ht="15" customHeight="1" s="500">
      <c r="A516" s="993">
        <f>pdeName</f>
        <v/>
      </c>
      <c r="B516" s="993">
        <f>pdeBulstat</f>
        <v/>
      </c>
      <c r="C516" s="998">
        <f>endDate</f>
        <v/>
      </c>
      <c r="D516" s="993" t="inlineStr">
        <is>
          <t>5-1038-4</t>
        </is>
      </c>
      <c r="E516" s="993" t="n">
        <v>2</v>
      </c>
      <c r="F516" s="993" t="inlineStr">
        <is>
          <t>Други инвестиции, държани до настъпване на падеж</t>
        </is>
      </c>
      <c r="H516" s="999">
        <f>'Справка 6'!E39</f>
        <v/>
      </c>
    </row>
    <row r="517" ht="15" customHeight="1" s="500">
      <c r="A517" s="993">
        <f>pdeName</f>
        <v/>
      </c>
      <c r="B517" s="993">
        <f>pdeBulstat</f>
        <v/>
      </c>
      <c r="C517" s="998">
        <f>endDate</f>
        <v/>
      </c>
      <c r="D517" s="993" t="inlineStr">
        <is>
          <t>5-1038-5</t>
        </is>
      </c>
      <c r="E517" s="993" t="n">
        <v>2</v>
      </c>
      <c r="F517" s="993" t="inlineStr">
        <is>
          <t xml:space="preserve">Други </t>
        </is>
      </c>
      <c r="H517" s="999">
        <f>'Справка 6'!E40</f>
        <v/>
      </c>
    </row>
    <row r="518" ht="15" customHeight="1" s="500">
      <c r="A518" s="993">
        <f>pdeName</f>
        <v/>
      </c>
      <c r="B518" s="993">
        <f>pdeBulstat</f>
        <v/>
      </c>
      <c r="C518" s="998">
        <f>endDate</f>
        <v/>
      </c>
      <c r="D518" s="993" t="inlineStr">
        <is>
          <t>5-1045</t>
        </is>
      </c>
      <c r="E518" s="993" t="n">
        <v>2</v>
      </c>
      <c r="F518" s="993" t="inlineStr">
        <is>
          <t>Финансови активи (без дългосрочни вземания)</t>
        </is>
      </c>
      <c r="H518" s="993">
        <f>'Справка 6'!E41</f>
        <v/>
      </c>
    </row>
    <row r="519" ht="15" customHeight="1" s="500">
      <c r="A519" s="993">
        <f>pdeName</f>
        <v/>
      </c>
      <c r="B519" s="993">
        <f>pdeBulstat</f>
        <v/>
      </c>
      <c r="C519" s="998">
        <f>endDate</f>
        <v/>
      </c>
      <c r="D519" s="993" t="inlineStr">
        <is>
          <t>5-1050</t>
        </is>
      </c>
      <c r="E519" s="993" t="n">
        <v>2</v>
      </c>
      <c r="F519" s="993" t="inlineStr">
        <is>
          <t>Търговска репутация</t>
        </is>
      </c>
      <c r="H519" s="999">
        <f>'Справка 6'!E42</f>
        <v/>
      </c>
    </row>
    <row r="520" ht="15" customHeight="1" s="500">
      <c r="A520" s="993">
        <f>pdeName</f>
        <v/>
      </c>
      <c r="B520" s="993">
        <f>pdeBulstat</f>
        <v/>
      </c>
      <c r="C520" s="998">
        <f>endDate</f>
        <v/>
      </c>
      <c r="D520" s="993" t="inlineStr">
        <is>
          <t>5-1060</t>
        </is>
      </c>
      <c r="E520" s="993" t="n">
        <v>2</v>
      </c>
      <c r="F520" s="993" t="inlineStr">
        <is>
          <t>Общ сбор ( I+ II+ III+ IV+V+VI)</t>
        </is>
      </c>
      <c r="H520" s="1003">
        <f>'Справка 6'!E43</f>
        <v/>
      </c>
    </row>
    <row r="521" ht="15" customHeight="1" s="500">
      <c r="A521" s="993">
        <f>pdeName</f>
        <v/>
      </c>
      <c r="B521" s="993">
        <f>pdeBulstat</f>
        <v/>
      </c>
      <c r="C521" s="998">
        <f>endDate</f>
        <v/>
      </c>
      <c r="D521" s="993" t="inlineStr">
        <is>
          <t>5-1001</t>
        </is>
      </c>
      <c r="E521" s="993" t="n">
        <v>3</v>
      </c>
      <c r="F521" s="993" t="inlineStr">
        <is>
          <t>Земи (терени)</t>
        </is>
      </c>
      <c r="H521" s="999">
        <f>'Справка 6'!F11</f>
        <v/>
      </c>
    </row>
    <row r="522" ht="15" customHeight="1" s="500">
      <c r="A522" s="993">
        <f>pdeName</f>
        <v/>
      </c>
      <c r="B522" s="993">
        <f>pdeBulstat</f>
        <v/>
      </c>
      <c r="C522" s="998">
        <f>endDate</f>
        <v/>
      </c>
      <c r="D522" s="993" t="inlineStr">
        <is>
          <t>5-1002</t>
        </is>
      </c>
      <c r="E522" s="993" t="n">
        <v>3</v>
      </c>
      <c r="F522" s="993" t="inlineStr">
        <is>
          <t>Сгради и конструкции</t>
        </is>
      </c>
      <c r="H522" s="999">
        <f>'Справка 6'!F12</f>
        <v/>
      </c>
    </row>
    <row r="523" ht="15" customHeight="1" s="500">
      <c r="A523" s="993">
        <f>pdeName</f>
        <v/>
      </c>
      <c r="B523" s="993">
        <f>pdeBulstat</f>
        <v/>
      </c>
      <c r="C523" s="998">
        <f>endDate</f>
        <v/>
      </c>
      <c r="D523" s="993" t="inlineStr">
        <is>
          <t>5-1003</t>
        </is>
      </c>
      <c r="E523" s="993" t="n">
        <v>3</v>
      </c>
      <c r="F523" s="993" t="inlineStr">
        <is>
          <t xml:space="preserve">Машини и оборудване </t>
        </is>
      </c>
      <c r="H523" s="999">
        <f>'Справка 6'!F13</f>
        <v/>
      </c>
    </row>
    <row r="524" ht="15" customHeight="1" s="500">
      <c r="A524" s="993">
        <f>pdeName</f>
        <v/>
      </c>
      <c r="B524" s="993">
        <f>pdeBulstat</f>
        <v/>
      </c>
      <c r="C524" s="998">
        <f>endDate</f>
        <v/>
      </c>
      <c r="D524" s="993" t="inlineStr">
        <is>
          <t>5-1004</t>
        </is>
      </c>
      <c r="E524" s="993" t="n">
        <v>3</v>
      </c>
      <c r="F524" s="993" t="inlineStr">
        <is>
          <t>Съоръжения</t>
        </is>
      </c>
      <c r="H524" s="999">
        <f>'Справка 6'!F14</f>
        <v/>
      </c>
    </row>
    <row r="525" ht="15" customHeight="1" s="500">
      <c r="A525" s="993">
        <f>pdeName</f>
        <v/>
      </c>
      <c r="B525" s="993">
        <f>pdeBulstat</f>
        <v/>
      </c>
      <c r="C525" s="998">
        <f>endDate</f>
        <v/>
      </c>
      <c r="D525" s="993" t="inlineStr">
        <is>
          <t>5-1005</t>
        </is>
      </c>
      <c r="E525" s="993" t="n">
        <v>3</v>
      </c>
      <c r="F525" s="993" t="inlineStr">
        <is>
          <t>Транспортни средства</t>
        </is>
      </c>
      <c r="H525" s="999">
        <f>'Справка 6'!F15</f>
        <v/>
      </c>
    </row>
    <row r="526" ht="15" customHeight="1" s="500">
      <c r="A526" s="993">
        <f>pdeName</f>
        <v/>
      </c>
      <c r="B526" s="993">
        <f>pdeBulstat</f>
        <v/>
      </c>
      <c r="C526" s="998">
        <f>endDate</f>
        <v/>
      </c>
      <c r="D526" s="993" t="inlineStr">
        <is>
          <t>5-1007-1</t>
        </is>
      </c>
      <c r="E526" s="993" t="n">
        <v>3</v>
      </c>
      <c r="F526" s="993" t="inlineStr">
        <is>
          <t>Стопански инвентар</t>
        </is>
      </c>
      <c r="H526" s="999">
        <f>'Справка 6'!F16</f>
        <v/>
      </c>
    </row>
    <row r="527" ht="15" customHeight="1" s="500">
      <c r="A527" s="993">
        <f>pdeName</f>
        <v/>
      </c>
      <c r="B527" s="993">
        <f>pdeBulstat</f>
        <v/>
      </c>
      <c r="C527" s="998">
        <f>endDate</f>
        <v/>
      </c>
      <c r="D527" s="993" t="inlineStr">
        <is>
          <t>5-1007-2</t>
        </is>
      </c>
      <c r="E527" s="993" t="n">
        <v>3</v>
      </c>
      <c r="F527" s="993" t="inlineStr">
        <is>
          <t>Р-ди за придобиване и ликвидация на активи по стопански начин</t>
        </is>
      </c>
      <c r="H527" s="999">
        <f>'Справка 6'!F17</f>
        <v/>
      </c>
    </row>
    <row r="528" ht="15" customHeight="1" s="500">
      <c r="A528" s="993">
        <f>pdeName</f>
        <v/>
      </c>
      <c r="B528" s="993">
        <f>pdeBulstat</f>
        <v/>
      </c>
      <c r="C528" s="998">
        <f>endDate</f>
        <v/>
      </c>
      <c r="D528" s="993" t="inlineStr">
        <is>
          <t>5-1007</t>
        </is>
      </c>
      <c r="E528" s="993" t="n">
        <v>3</v>
      </c>
      <c r="F528" s="993" t="inlineStr">
        <is>
          <t xml:space="preserve">Други </t>
        </is>
      </c>
      <c r="H528" s="999">
        <f>'Справка 6'!F18</f>
        <v/>
      </c>
    </row>
    <row r="529" ht="15" customHeight="1" s="500">
      <c r="A529" s="993">
        <f>pdeName</f>
        <v/>
      </c>
      <c r="B529" s="993">
        <f>pdeBulstat</f>
        <v/>
      </c>
      <c r="C529" s="998">
        <f>endDate</f>
        <v/>
      </c>
      <c r="D529" s="993" t="inlineStr">
        <is>
          <t>5-1015</t>
        </is>
      </c>
      <c r="E529" s="993" t="n">
        <v>3</v>
      </c>
      <c r="F529" s="993" t="inlineStr">
        <is>
          <t>Имоти, машини, съоръжения и оборудване</t>
        </is>
      </c>
      <c r="H529" s="993">
        <f>'Справка 6'!F19</f>
        <v/>
      </c>
    </row>
    <row r="530" ht="15" customHeight="1" s="500">
      <c r="A530" s="993">
        <f>pdeName</f>
        <v/>
      </c>
      <c r="B530" s="993">
        <f>pdeBulstat</f>
        <v/>
      </c>
      <c r="C530" s="998">
        <f>endDate</f>
        <v/>
      </c>
      <c r="D530" s="993" t="inlineStr">
        <is>
          <t>5-1037</t>
        </is>
      </c>
      <c r="E530" s="993" t="n">
        <v>3</v>
      </c>
      <c r="F530" s="993" t="inlineStr">
        <is>
          <t xml:space="preserve">Инвестиционни имоти  </t>
        </is>
      </c>
      <c r="H530" s="999">
        <f>'Справка 6'!F20</f>
        <v/>
      </c>
    </row>
    <row r="531" ht="15" customHeight="1" s="500">
      <c r="A531" s="993">
        <f>pdeName</f>
        <v/>
      </c>
      <c r="B531" s="993">
        <f>pdeBulstat</f>
        <v/>
      </c>
      <c r="C531" s="998">
        <f>endDate</f>
        <v/>
      </c>
      <c r="D531" s="993" t="inlineStr">
        <is>
          <t>5-1006</t>
        </is>
      </c>
      <c r="E531" s="993" t="n">
        <v>3</v>
      </c>
      <c r="F531" s="993" t="inlineStr">
        <is>
          <t xml:space="preserve">Биологични активи </t>
        </is>
      </c>
      <c r="H531" s="999">
        <f>'Справка 6'!F22</f>
        <v/>
      </c>
    </row>
    <row r="532" ht="15" customHeight="1" s="500">
      <c r="A532" s="993">
        <f>pdeName</f>
        <v/>
      </c>
      <c r="B532" s="993">
        <f>pdeBulstat</f>
        <v/>
      </c>
      <c r="C532" s="998">
        <f>endDate</f>
        <v/>
      </c>
      <c r="D532" s="993" t="inlineStr">
        <is>
          <t>5-1017</t>
        </is>
      </c>
      <c r="E532" s="993" t="n">
        <v>3</v>
      </c>
      <c r="F532" s="993" t="inlineStr">
        <is>
          <t>Права върху собственост</t>
        </is>
      </c>
      <c r="H532" s="999">
        <f>'Справка 6'!F24</f>
        <v/>
      </c>
    </row>
    <row r="533" ht="15" customHeight="1" s="500">
      <c r="A533" s="993">
        <f>pdeName</f>
        <v/>
      </c>
      <c r="B533" s="993">
        <f>pdeBulstat</f>
        <v/>
      </c>
      <c r="C533" s="998">
        <f>endDate</f>
        <v/>
      </c>
      <c r="D533" s="993" t="inlineStr">
        <is>
          <t>5-1018</t>
        </is>
      </c>
      <c r="E533" s="993" t="n">
        <v>3</v>
      </c>
      <c r="F533" s="993" t="inlineStr">
        <is>
          <t>Програмни продукти</t>
        </is>
      </c>
      <c r="H533" s="999">
        <f>'Справка 6'!F25</f>
        <v/>
      </c>
    </row>
    <row r="534" ht="15" customHeight="1" s="500">
      <c r="A534" s="993">
        <f>pdeName</f>
        <v/>
      </c>
      <c r="B534" s="993">
        <f>pdeBulstat</f>
        <v/>
      </c>
      <c r="C534" s="998">
        <f>endDate</f>
        <v/>
      </c>
      <c r="D534" s="993" t="inlineStr">
        <is>
          <t>5-1019</t>
        </is>
      </c>
      <c r="E534" s="993" t="n">
        <v>3</v>
      </c>
      <c r="F534" s="993" t="inlineStr">
        <is>
          <t>Продукти от развойна дейност</t>
        </is>
      </c>
      <c r="H534" s="999">
        <f>'Справка 6'!F26</f>
        <v/>
      </c>
    </row>
    <row r="535" ht="15" customHeight="1" s="500">
      <c r="A535" s="993">
        <f>pdeName</f>
        <v/>
      </c>
      <c r="B535" s="993">
        <f>pdeBulstat</f>
        <v/>
      </c>
      <c r="C535" s="998">
        <f>endDate</f>
        <v/>
      </c>
      <c r="D535" s="993" t="inlineStr">
        <is>
          <t>5-1020</t>
        </is>
      </c>
      <c r="E535" s="993" t="n">
        <v>3</v>
      </c>
      <c r="F535" s="993" t="inlineStr">
        <is>
          <t xml:space="preserve">Други </t>
        </is>
      </c>
      <c r="H535" s="999">
        <f>'Справка 6'!F27</f>
        <v/>
      </c>
    </row>
    <row r="536" ht="15" customHeight="1" s="500">
      <c r="A536" s="993">
        <f>pdeName</f>
        <v/>
      </c>
      <c r="B536" s="993">
        <f>pdeBulstat</f>
        <v/>
      </c>
      <c r="C536" s="998">
        <f>endDate</f>
        <v/>
      </c>
      <c r="D536" s="993" t="inlineStr">
        <is>
          <t>5-1030</t>
        </is>
      </c>
      <c r="E536" s="993" t="n">
        <v>3</v>
      </c>
      <c r="F536" s="993" t="inlineStr">
        <is>
          <t>Нематериални активи</t>
        </is>
      </c>
      <c r="H536" s="993">
        <f>'Справка 6'!F28</f>
        <v/>
      </c>
    </row>
    <row r="537" ht="15" customHeight="1" s="500">
      <c r="A537" s="993">
        <f>pdeName</f>
        <v/>
      </c>
      <c r="B537" s="993">
        <f>pdeBulstat</f>
        <v/>
      </c>
      <c r="C537" s="998">
        <f>endDate</f>
        <v/>
      </c>
      <c r="D537" s="993" t="inlineStr">
        <is>
          <t>5-1032</t>
        </is>
      </c>
      <c r="E537" s="993" t="n">
        <v>3</v>
      </c>
      <c r="F537" s="993" t="inlineStr">
        <is>
          <t>Инвестиции в:</t>
        </is>
      </c>
      <c r="H537" s="993">
        <f>'Справка 6'!F30</f>
        <v/>
      </c>
    </row>
    <row r="538" ht="15" customHeight="1" s="500">
      <c r="A538" s="993">
        <f>pdeName</f>
        <v/>
      </c>
      <c r="B538" s="993">
        <f>pdeBulstat</f>
        <v/>
      </c>
      <c r="C538" s="998">
        <f>endDate</f>
        <v/>
      </c>
      <c r="D538" s="993" t="inlineStr">
        <is>
          <t>5-1033</t>
        </is>
      </c>
      <c r="E538" s="993" t="n">
        <v>3</v>
      </c>
      <c r="F538" s="993" t="inlineStr">
        <is>
          <t>дъщерни предприятия</t>
        </is>
      </c>
      <c r="H538" s="999">
        <f>'Справка 6'!F31</f>
        <v/>
      </c>
    </row>
    <row r="539" ht="15" customHeight="1" s="500">
      <c r="A539" s="993">
        <f>pdeName</f>
        <v/>
      </c>
      <c r="B539" s="993">
        <f>pdeBulstat</f>
        <v/>
      </c>
      <c r="C539" s="998">
        <f>endDate</f>
        <v/>
      </c>
      <c r="D539" s="993" t="inlineStr">
        <is>
          <t>5-1034</t>
        </is>
      </c>
      <c r="E539" s="993" t="n">
        <v>3</v>
      </c>
      <c r="F539" s="993" t="inlineStr">
        <is>
          <t>смесени предприятия</t>
        </is>
      </c>
      <c r="H539" s="999">
        <f>'Справка 6'!F32</f>
        <v/>
      </c>
    </row>
    <row r="540" ht="15" customHeight="1" s="500">
      <c r="A540" s="993">
        <f>pdeName</f>
        <v/>
      </c>
      <c r="B540" s="993">
        <f>pdeBulstat</f>
        <v/>
      </c>
      <c r="C540" s="998">
        <f>endDate</f>
        <v/>
      </c>
      <c r="D540" s="993" t="inlineStr">
        <is>
          <t>5-1035</t>
        </is>
      </c>
      <c r="E540" s="993" t="n">
        <v>3</v>
      </c>
      <c r="F540" s="993" t="inlineStr">
        <is>
          <t>асоциирани предприятия</t>
        </is>
      </c>
      <c r="H540" s="999">
        <f>'Справка 6'!F33</f>
        <v/>
      </c>
    </row>
    <row r="541" ht="15" customHeight="1" s="500">
      <c r="A541" s="993">
        <f>pdeName</f>
        <v/>
      </c>
      <c r="B541" s="993">
        <f>pdeBulstat</f>
        <v/>
      </c>
      <c r="C541" s="998">
        <f>endDate</f>
        <v/>
      </c>
      <c r="D541" s="993" t="inlineStr">
        <is>
          <t>5-1036</t>
        </is>
      </c>
      <c r="E541" s="993" t="n">
        <v>3</v>
      </c>
      <c r="F541" s="993" t="inlineStr">
        <is>
          <t>други предприятия</t>
        </is>
      </c>
      <c r="H541" s="999">
        <f>'Справка 6'!F34</f>
        <v/>
      </c>
    </row>
    <row r="542" ht="15" customHeight="1" s="500">
      <c r="A542" s="993">
        <f>pdeName</f>
        <v/>
      </c>
      <c r="B542" s="993">
        <f>pdeBulstat</f>
        <v/>
      </c>
      <c r="C542" s="998">
        <f>endDate</f>
        <v/>
      </c>
      <c r="D542" s="993" t="inlineStr">
        <is>
          <t>5-1038</t>
        </is>
      </c>
      <c r="E542" s="993" t="n">
        <v>3</v>
      </c>
      <c r="F542" s="993" t="inlineStr">
        <is>
          <t>Държани до настъпване на падеж:</t>
        </is>
      </c>
      <c r="H542" s="993">
        <f>'Справка 6'!F35</f>
        <v/>
      </c>
    </row>
    <row r="543" ht="15" customHeight="1" s="500">
      <c r="A543" s="993">
        <f>pdeName</f>
        <v/>
      </c>
      <c r="B543" s="993">
        <f>pdeBulstat</f>
        <v/>
      </c>
      <c r="C543" s="998">
        <f>endDate</f>
        <v/>
      </c>
      <c r="D543" s="993" t="inlineStr">
        <is>
          <t>5-1038-1</t>
        </is>
      </c>
      <c r="E543" s="993" t="n">
        <v>3</v>
      </c>
      <c r="F543" s="993" t="inlineStr">
        <is>
          <t xml:space="preserve">държавни ценни книжа </t>
        </is>
      </c>
      <c r="H543" s="999">
        <f>'Справка 6'!F36</f>
        <v/>
      </c>
    </row>
    <row r="544" ht="15" customHeight="1" s="500">
      <c r="A544" s="993">
        <f>pdeName</f>
        <v/>
      </c>
      <c r="B544" s="993">
        <f>pdeBulstat</f>
        <v/>
      </c>
      <c r="C544" s="998">
        <f>endDate</f>
        <v/>
      </c>
      <c r="D544" s="993" t="inlineStr">
        <is>
          <t>5-1038-2</t>
        </is>
      </c>
      <c r="E544" s="993" t="n">
        <v>3</v>
      </c>
      <c r="F544" s="993" t="inlineStr">
        <is>
          <t>облигации, в т.ч.:</t>
        </is>
      </c>
      <c r="H544" s="999">
        <f>'Справка 6'!F37</f>
        <v/>
      </c>
    </row>
    <row r="545" ht="15" customHeight="1" s="500">
      <c r="A545" s="993">
        <f>pdeName</f>
        <v/>
      </c>
      <c r="B545" s="993">
        <f>pdeBulstat</f>
        <v/>
      </c>
      <c r="C545" s="998">
        <f>endDate</f>
        <v/>
      </c>
      <c r="D545" s="993" t="inlineStr">
        <is>
          <t>5-1038-3</t>
        </is>
      </c>
      <c r="E545" s="993" t="n">
        <v>3</v>
      </c>
      <c r="F545" s="993" t="inlineStr">
        <is>
          <t>общински облигации</t>
        </is>
      </c>
      <c r="H545" s="999">
        <f>'Справка 6'!F38</f>
        <v/>
      </c>
    </row>
    <row r="546" ht="15" customHeight="1" s="500">
      <c r="A546" s="993">
        <f>pdeName</f>
        <v/>
      </c>
      <c r="B546" s="993">
        <f>pdeBulstat</f>
        <v/>
      </c>
      <c r="C546" s="998">
        <f>endDate</f>
        <v/>
      </c>
      <c r="D546" s="993" t="inlineStr">
        <is>
          <t>5-1038-4</t>
        </is>
      </c>
      <c r="E546" s="993" t="n">
        <v>3</v>
      </c>
      <c r="F546" s="993" t="inlineStr">
        <is>
          <t>Други инвестиции, държани до настъпване на падеж</t>
        </is>
      </c>
      <c r="H546" s="999">
        <f>'Справка 6'!F39</f>
        <v/>
      </c>
    </row>
    <row r="547" ht="15" customHeight="1" s="500">
      <c r="A547" s="993">
        <f>pdeName</f>
        <v/>
      </c>
      <c r="B547" s="993">
        <f>pdeBulstat</f>
        <v/>
      </c>
      <c r="C547" s="998">
        <f>endDate</f>
        <v/>
      </c>
      <c r="D547" s="993" t="inlineStr">
        <is>
          <t>5-1038-5</t>
        </is>
      </c>
      <c r="E547" s="993" t="n">
        <v>3</v>
      </c>
      <c r="F547" s="993" t="inlineStr">
        <is>
          <t xml:space="preserve">Други </t>
        </is>
      </c>
      <c r="H547" s="999">
        <f>'Справка 6'!F40</f>
        <v/>
      </c>
    </row>
    <row r="548" ht="15" customHeight="1" s="500">
      <c r="A548" s="993">
        <f>pdeName</f>
        <v/>
      </c>
      <c r="B548" s="993">
        <f>pdeBulstat</f>
        <v/>
      </c>
      <c r="C548" s="998">
        <f>endDate</f>
        <v/>
      </c>
      <c r="D548" s="993" t="inlineStr">
        <is>
          <t>5-1045</t>
        </is>
      </c>
      <c r="E548" s="993" t="n">
        <v>3</v>
      </c>
      <c r="F548" s="993" t="inlineStr">
        <is>
          <t>Финансови активи (без дългосрочни вземания)</t>
        </is>
      </c>
      <c r="H548" s="993">
        <f>'Справка 6'!F41</f>
        <v/>
      </c>
    </row>
    <row r="549" ht="15" customHeight="1" s="500">
      <c r="A549" s="993">
        <f>pdeName</f>
        <v/>
      </c>
      <c r="B549" s="993">
        <f>pdeBulstat</f>
        <v/>
      </c>
      <c r="C549" s="998">
        <f>endDate</f>
        <v/>
      </c>
      <c r="D549" s="993" t="inlineStr">
        <is>
          <t>5-1050</t>
        </is>
      </c>
      <c r="E549" s="993" t="n">
        <v>3</v>
      </c>
      <c r="F549" s="993" t="inlineStr">
        <is>
          <t>Търговска репутация</t>
        </is>
      </c>
      <c r="H549" s="999">
        <f>'Справка 6'!F42</f>
        <v/>
      </c>
    </row>
    <row r="550" ht="15" customHeight="1" s="500">
      <c r="A550" s="993">
        <f>pdeName</f>
        <v/>
      </c>
      <c r="B550" s="993">
        <f>pdeBulstat</f>
        <v/>
      </c>
      <c r="C550" s="998">
        <f>endDate</f>
        <v/>
      </c>
      <c r="D550" s="993" t="inlineStr">
        <is>
          <t>5-1060</t>
        </is>
      </c>
      <c r="E550" s="993" t="n">
        <v>3</v>
      </c>
      <c r="F550" s="993" t="inlineStr">
        <is>
          <t>Общ сбор ( I+ II+ III+ IV+V+VI)</t>
        </is>
      </c>
      <c r="H550" s="1003">
        <f>'Справка 6'!F43</f>
        <v/>
      </c>
    </row>
    <row r="551" ht="15" customHeight="1" s="500">
      <c r="A551" s="993">
        <f>pdeName</f>
        <v/>
      </c>
      <c r="B551" s="993">
        <f>pdeBulstat</f>
        <v/>
      </c>
      <c r="C551" s="998">
        <f>endDate</f>
        <v/>
      </c>
      <c r="D551" s="993" t="inlineStr">
        <is>
          <t>5-1001</t>
        </is>
      </c>
      <c r="E551" s="993" t="n">
        <v>4</v>
      </c>
      <c r="F551" s="993" t="inlineStr">
        <is>
          <t>Земи (терени)</t>
        </is>
      </c>
      <c r="H551" s="993">
        <f>'Справка 6'!G11</f>
        <v/>
      </c>
    </row>
    <row r="552" ht="15" customHeight="1" s="500">
      <c r="A552" s="993">
        <f>pdeName</f>
        <v/>
      </c>
      <c r="B552" s="993">
        <f>pdeBulstat</f>
        <v/>
      </c>
      <c r="C552" s="998">
        <f>endDate</f>
        <v/>
      </c>
      <c r="D552" s="993" t="inlineStr">
        <is>
          <t>5-1002</t>
        </is>
      </c>
      <c r="E552" s="993" t="n">
        <v>4</v>
      </c>
      <c r="F552" s="993" t="inlineStr">
        <is>
          <t>Сгради и конструкции</t>
        </is>
      </c>
      <c r="H552" s="993">
        <f>'Справка 6'!G12</f>
        <v/>
      </c>
    </row>
    <row r="553" ht="15" customHeight="1" s="500">
      <c r="A553" s="993">
        <f>pdeName</f>
        <v/>
      </c>
      <c r="B553" s="993">
        <f>pdeBulstat</f>
        <v/>
      </c>
      <c r="C553" s="998">
        <f>endDate</f>
        <v/>
      </c>
      <c r="D553" s="993" t="inlineStr">
        <is>
          <t>5-1003</t>
        </is>
      </c>
      <c r="E553" s="993" t="n">
        <v>4</v>
      </c>
      <c r="F553" s="993" t="inlineStr">
        <is>
          <t xml:space="preserve">Машини и оборудване </t>
        </is>
      </c>
      <c r="H553" s="993">
        <f>'Справка 6'!G13</f>
        <v/>
      </c>
    </row>
    <row r="554" ht="15" customHeight="1" s="500">
      <c r="A554" s="993">
        <f>pdeName</f>
        <v/>
      </c>
      <c r="B554" s="993">
        <f>pdeBulstat</f>
        <v/>
      </c>
      <c r="C554" s="998">
        <f>endDate</f>
        <v/>
      </c>
      <c r="D554" s="993" t="inlineStr">
        <is>
          <t>5-1004</t>
        </is>
      </c>
      <c r="E554" s="993" t="n">
        <v>4</v>
      </c>
      <c r="F554" s="993" t="inlineStr">
        <is>
          <t>Съоръжения</t>
        </is>
      </c>
      <c r="H554" s="993">
        <f>'Справка 6'!G14</f>
        <v/>
      </c>
    </row>
    <row r="555" ht="15" customHeight="1" s="500">
      <c r="A555" s="993">
        <f>pdeName</f>
        <v/>
      </c>
      <c r="B555" s="993">
        <f>pdeBulstat</f>
        <v/>
      </c>
      <c r="C555" s="998">
        <f>endDate</f>
        <v/>
      </c>
      <c r="D555" s="993" t="inlineStr">
        <is>
          <t>5-1005</t>
        </is>
      </c>
      <c r="E555" s="993" t="n">
        <v>4</v>
      </c>
      <c r="F555" s="993" t="inlineStr">
        <is>
          <t>Транспортни средства</t>
        </is>
      </c>
      <c r="H555" s="993">
        <f>'Справка 6'!G15</f>
        <v/>
      </c>
    </row>
    <row r="556" ht="15" customHeight="1" s="500">
      <c r="A556" s="993">
        <f>pdeName</f>
        <v/>
      </c>
      <c r="B556" s="993">
        <f>pdeBulstat</f>
        <v/>
      </c>
      <c r="C556" s="998">
        <f>endDate</f>
        <v/>
      </c>
      <c r="D556" s="993" t="inlineStr">
        <is>
          <t>5-1007-1</t>
        </is>
      </c>
      <c r="E556" s="993" t="n">
        <v>4</v>
      </c>
      <c r="F556" s="993" t="inlineStr">
        <is>
          <t>Стопански инвентар</t>
        </is>
      </c>
      <c r="H556" s="993">
        <f>'Справка 6'!G16</f>
        <v/>
      </c>
    </row>
    <row r="557" ht="15" customHeight="1" s="500">
      <c r="A557" s="993">
        <f>pdeName</f>
        <v/>
      </c>
      <c r="B557" s="993">
        <f>pdeBulstat</f>
        <v/>
      </c>
      <c r="C557" s="998">
        <f>endDate</f>
        <v/>
      </c>
      <c r="D557" s="993" t="inlineStr">
        <is>
          <t>5-1007-2</t>
        </is>
      </c>
      <c r="E557" s="993" t="n">
        <v>4</v>
      </c>
      <c r="F557" s="993" t="inlineStr">
        <is>
          <t>Р-ди за придобиване и ликвидация на активи по стопански начин</t>
        </is>
      </c>
      <c r="H557" s="993">
        <f>'Справка 6'!G17</f>
        <v/>
      </c>
    </row>
    <row r="558" ht="15" customHeight="1" s="500">
      <c r="A558" s="993">
        <f>pdeName</f>
        <v/>
      </c>
      <c r="B558" s="993">
        <f>pdeBulstat</f>
        <v/>
      </c>
      <c r="C558" s="998">
        <f>endDate</f>
        <v/>
      </c>
      <c r="D558" s="993" t="inlineStr">
        <is>
          <t>5-1007</t>
        </is>
      </c>
      <c r="E558" s="993" t="n">
        <v>4</v>
      </c>
      <c r="F558" s="993" t="inlineStr">
        <is>
          <t xml:space="preserve">Други </t>
        </is>
      </c>
      <c r="H558" s="993">
        <f>'Справка 6'!G18</f>
        <v/>
      </c>
    </row>
    <row r="559" ht="15" customHeight="1" s="500">
      <c r="A559" s="993">
        <f>pdeName</f>
        <v/>
      </c>
      <c r="B559" s="993">
        <f>pdeBulstat</f>
        <v/>
      </c>
      <c r="C559" s="998">
        <f>endDate</f>
        <v/>
      </c>
      <c r="D559" s="993" t="inlineStr">
        <is>
          <t>5-1015</t>
        </is>
      </c>
      <c r="E559" s="993" t="n">
        <v>4</v>
      </c>
      <c r="F559" s="993" t="inlineStr">
        <is>
          <t>Имоти, машини, съоръжения и оборудване</t>
        </is>
      </c>
      <c r="H559" s="993">
        <f>'Справка 6'!G19</f>
        <v/>
      </c>
    </row>
    <row r="560" ht="15" customHeight="1" s="500">
      <c r="A560" s="993">
        <f>pdeName</f>
        <v/>
      </c>
      <c r="B560" s="993">
        <f>pdeBulstat</f>
        <v/>
      </c>
      <c r="C560" s="998">
        <f>endDate</f>
        <v/>
      </c>
      <c r="D560" s="993" t="inlineStr">
        <is>
          <t>5-1037</t>
        </is>
      </c>
      <c r="E560" s="993" t="n">
        <v>4</v>
      </c>
      <c r="F560" s="993" t="inlineStr">
        <is>
          <t xml:space="preserve">Инвестиционни имоти  </t>
        </is>
      </c>
      <c r="H560" s="993">
        <f>'Справка 6'!G20</f>
        <v/>
      </c>
    </row>
    <row r="561" ht="15" customHeight="1" s="500">
      <c r="A561" s="993">
        <f>pdeName</f>
        <v/>
      </c>
      <c r="B561" s="993">
        <f>pdeBulstat</f>
        <v/>
      </c>
      <c r="C561" s="998">
        <f>endDate</f>
        <v/>
      </c>
      <c r="D561" s="993" t="inlineStr">
        <is>
          <t>5-1006</t>
        </is>
      </c>
      <c r="E561" s="993" t="n">
        <v>4</v>
      </c>
      <c r="F561" s="993" t="inlineStr">
        <is>
          <t xml:space="preserve">Биологични активи </t>
        </is>
      </c>
      <c r="H561" s="993">
        <f>'Справка 6'!G22</f>
        <v/>
      </c>
    </row>
    <row r="562" ht="15" customHeight="1" s="500">
      <c r="A562" s="993">
        <f>pdeName</f>
        <v/>
      </c>
      <c r="B562" s="993">
        <f>pdeBulstat</f>
        <v/>
      </c>
      <c r="C562" s="998">
        <f>endDate</f>
        <v/>
      </c>
      <c r="D562" s="993" t="inlineStr">
        <is>
          <t>5-1017</t>
        </is>
      </c>
      <c r="E562" s="993" t="n">
        <v>4</v>
      </c>
      <c r="F562" s="993" t="inlineStr">
        <is>
          <t>Права върху собственост</t>
        </is>
      </c>
      <c r="H562" s="993">
        <f>'Справка 6'!G24</f>
        <v/>
      </c>
    </row>
    <row r="563" ht="15" customHeight="1" s="500">
      <c r="A563" s="993">
        <f>pdeName</f>
        <v/>
      </c>
      <c r="B563" s="993">
        <f>pdeBulstat</f>
        <v/>
      </c>
      <c r="C563" s="998">
        <f>endDate</f>
        <v/>
      </c>
      <c r="D563" s="993" t="inlineStr">
        <is>
          <t>5-1018</t>
        </is>
      </c>
      <c r="E563" s="993" t="n">
        <v>4</v>
      </c>
      <c r="F563" s="993" t="inlineStr">
        <is>
          <t>Програмни продукти</t>
        </is>
      </c>
      <c r="H563" s="993">
        <f>'Справка 6'!G25</f>
        <v/>
      </c>
    </row>
    <row r="564" ht="15" customHeight="1" s="500">
      <c r="A564" s="993">
        <f>pdeName</f>
        <v/>
      </c>
      <c r="B564" s="993">
        <f>pdeBulstat</f>
        <v/>
      </c>
      <c r="C564" s="998">
        <f>endDate</f>
        <v/>
      </c>
      <c r="D564" s="993" t="inlineStr">
        <is>
          <t>5-1019</t>
        </is>
      </c>
      <c r="E564" s="993" t="n">
        <v>4</v>
      </c>
      <c r="F564" s="993" t="inlineStr">
        <is>
          <t>Продукти от развойна дейност</t>
        </is>
      </c>
      <c r="H564" s="993">
        <f>'Справка 6'!G26</f>
        <v/>
      </c>
    </row>
    <row r="565" ht="15" customHeight="1" s="500">
      <c r="A565" s="993">
        <f>pdeName</f>
        <v/>
      </c>
      <c r="B565" s="993">
        <f>pdeBulstat</f>
        <v/>
      </c>
      <c r="C565" s="998">
        <f>endDate</f>
        <v/>
      </c>
      <c r="D565" s="993" t="inlineStr">
        <is>
          <t>5-1020</t>
        </is>
      </c>
      <c r="E565" s="993" t="n">
        <v>4</v>
      </c>
      <c r="F565" s="993" t="inlineStr">
        <is>
          <t xml:space="preserve">Други </t>
        </is>
      </c>
      <c r="H565" s="993">
        <f>'Справка 6'!G27</f>
        <v/>
      </c>
    </row>
    <row r="566" ht="15" customHeight="1" s="500">
      <c r="A566" s="993">
        <f>pdeName</f>
        <v/>
      </c>
      <c r="B566" s="993">
        <f>pdeBulstat</f>
        <v/>
      </c>
      <c r="C566" s="998">
        <f>endDate</f>
        <v/>
      </c>
      <c r="D566" s="993" t="inlineStr">
        <is>
          <t>5-1030</t>
        </is>
      </c>
      <c r="E566" s="993" t="n">
        <v>4</v>
      </c>
      <c r="F566" s="993" t="inlineStr">
        <is>
          <t>Нематериални активи</t>
        </is>
      </c>
      <c r="H566" s="993">
        <f>'Справка 6'!G28</f>
        <v/>
      </c>
    </row>
    <row r="567" ht="15" customHeight="1" s="500">
      <c r="A567" s="993">
        <f>pdeName</f>
        <v/>
      </c>
      <c r="B567" s="993">
        <f>pdeBulstat</f>
        <v/>
      </c>
      <c r="C567" s="998">
        <f>endDate</f>
        <v/>
      </c>
      <c r="D567" s="993" t="inlineStr">
        <is>
          <t>5-1032</t>
        </is>
      </c>
      <c r="E567" s="993" t="n">
        <v>4</v>
      </c>
      <c r="F567" s="993" t="inlineStr">
        <is>
          <t>Инвестиции в:</t>
        </is>
      </c>
      <c r="H567" s="993">
        <f>'Справка 6'!G30</f>
        <v/>
      </c>
    </row>
    <row r="568" ht="15" customHeight="1" s="500">
      <c r="A568" s="993">
        <f>pdeName</f>
        <v/>
      </c>
      <c r="B568" s="993">
        <f>pdeBulstat</f>
        <v/>
      </c>
      <c r="C568" s="998">
        <f>endDate</f>
        <v/>
      </c>
      <c r="D568" s="993" t="inlineStr">
        <is>
          <t>5-1033</t>
        </is>
      </c>
      <c r="E568" s="993" t="n">
        <v>4</v>
      </c>
      <c r="F568" s="993" t="inlineStr">
        <is>
          <t>дъщерни предприятия</t>
        </is>
      </c>
      <c r="H568" s="993">
        <f>'Справка 6'!G31</f>
        <v/>
      </c>
    </row>
    <row r="569" ht="15" customHeight="1" s="500">
      <c r="A569" s="993">
        <f>pdeName</f>
        <v/>
      </c>
      <c r="B569" s="993">
        <f>pdeBulstat</f>
        <v/>
      </c>
      <c r="C569" s="998">
        <f>endDate</f>
        <v/>
      </c>
      <c r="D569" s="993" t="inlineStr">
        <is>
          <t>5-1034</t>
        </is>
      </c>
      <c r="E569" s="993" t="n">
        <v>4</v>
      </c>
      <c r="F569" s="993" t="inlineStr">
        <is>
          <t>смесени предприятия</t>
        </is>
      </c>
      <c r="H569" s="993">
        <f>'Справка 6'!G32</f>
        <v/>
      </c>
    </row>
    <row r="570" ht="15" customHeight="1" s="500">
      <c r="A570" s="993">
        <f>pdeName</f>
        <v/>
      </c>
      <c r="B570" s="993">
        <f>pdeBulstat</f>
        <v/>
      </c>
      <c r="C570" s="998">
        <f>endDate</f>
        <v/>
      </c>
      <c r="D570" s="993" t="inlineStr">
        <is>
          <t>5-1035</t>
        </is>
      </c>
      <c r="E570" s="993" t="n">
        <v>4</v>
      </c>
      <c r="F570" s="993" t="inlineStr">
        <is>
          <t>асоциирани предприятия</t>
        </is>
      </c>
      <c r="H570" s="993">
        <f>'Справка 6'!G33</f>
        <v/>
      </c>
    </row>
    <row r="571" ht="15" customHeight="1" s="500">
      <c r="A571" s="993">
        <f>pdeName</f>
        <v/>
      </c>
      <c r="B571" s="993">
        <f>pdeBulstat</f>
        <v/>
      </c>
      <c r="C571" s="998">
        <f>endDate</f>
        <v/>
      </c>
      <c r="D571" s="993" t="inlineStr">
        <is>
          <t>5-1036</t>
        </is>
      </c>
      <c r="E571" s="993" t="n">
        <v>4</v>
      </c>
      <c r="F571" s="993" t="inlineStr">
        <is>
          <t>други предприятия</t>
        </is>
      </c>
      <c r="H571" s="993">
        <f>'Справка 6'!G34</f>
        <v/>
      </c>
    </row>
    <row r="572" ht="15" customHeight="1" s="500">
      <c r="A572" s="993">
        <f>pdeName</f>
        <v/>
      </c>
      <c r="B572" s="993">
        <f>pdeBulstat</f>
        <v/>
      </c>
      <c r="C572" s="998">
        <f>endDate</f>
        <v/>
      </c>
      <c r="D572" s="993" t="inlineStr">
        <is>
          <t>5-1038</t>
        </is>
      </c>
      <c r="E572" s="993" t="n">
        <v>4</v>
      </c>
      <c r="F572" s="993" t="inlineStr">
        <is>
          <t>Държани до настъпване на падеж:</t>
        </is>
      </c>
      <c r="H572" s="993">
        <f>'Справка 6'!G35</f>
        <v/>
      </c>
    </row>
    <row r="573" ht="15" customHeight="1" s="500">
      <c r="A573" s="993">
        <f>pdeName</f>
        <v/>
      </c>
      <c r="B573" s="993">
        <f>pdeBulstat</f>
        <v/>
      </c>
      <c r="C573" s="998">
        <f>endDate</f>
        <v/>
      </c>
      <c r="D573" s="993" t="inlineStr">
        <is>
          <t>5-1038-1</t>
        </is>
      </c>
      <c r="E573" s="993" t="n">
        <v>4</v>
      </c>
      <c r="F573" s="993" t="inlineStr">
        <is>
          <t xml:space="preserve">държавни ценни книжа </t>
        </is>
      </c>
      <c r="H573" s="993">
        <f>'Справка 6'!G36</f>
        <v/>
      </c>
    </row>
    <row r="574" ht="15" customHeight="1" s="500">
      <c r="A574" s="993">
        <f>pdeName</f>
        <v/>
      </c>
      <c r="B574" s="993">
        <f>pdeBulstat</f>
        <v/>
      </c>
      <c r="C574" s="998">
        <f>endDate</f>
        <v/>
      </c>
      <c r="D574" s="993" t="inlineStr">
        <is>
          <t>5-1038-2</t>
        </is>
      </c>
      <c r="E574" s="993" t="n">
        <v>4</v>
      </c>
      <c r="F574" s="993" t="inlineStr">
        <is>
          <t>облигации, в т.ч.:</t>
        </is>
      </c>
      <c r="H574" s="993">
        <f>'Справка 6'!G37</f>
        <v/>
      </c>
    </row>
    <row r="575" ht="15" customHeight="1" s="500">
      <c r="A575" s="993">
        <f>pdeName</f>
        <v/>
      </c>
      <c r="B575" s="993">
        <f>pdeBulstat</f>
        <v/>
      </c>
      <c r="C575" s="998">
        <f>endDate</f>
        <v/>
      </c>
      <c r="D575" s="993" t="inlineStr">
        <is>
          <t>5-1038-3</t>
        </is>
      </c>
      <c r="E575" s="993" t="n">
        <v>4</v>
      </c>
      <c r="F575" s="993" t="inlineStr">
        <is>
          <t>общински облигации</t>
        </is>
      </c>
      <c r="H575" s="993">
        <f>'Справка 6'!G38</f>
        <v/>
      </c>
    </row>
    <row r="576" ht="15" customHeight="1" s="500">
      <c r="A576" s="993">
        <f>pdeName</f>
        <v/>
      </c>
      <c r="B576" s="993">
        <f>pdeBulstat</f>
        <v/>
      </c>
      <c r="C576" s="998">
        <f>endDate</f>
        <v/>
      </c>
      <c r="D576" s="993" t="inlineStr">
        <is>
          <t>5-1038-4</t>
        </is>
      </c>
      <c r="E576" s="993" t="n">
        <v>4</v>
      </c>
      <c r="F576" s="993" t="inlineStr">
        <is>
          <t>Други инвестиции, държани до настъпване на падеж</t>
        </is>
      </c>
      <c r="H576" s="993">
        <f>'Справка 6'!G39</f>
        <v/>
      </c>
    </row>
    <row r="577" ht="15" customHeight="1" s="500">
      <c r="A577" s="993">
        <f>pdeName</f>
        <v/>
      </c>
      <c r="B577" s="993">
        <f>pdeBulstat</f>
        <v/>
      </c>
      <c r="C577" s="998">
        <f>endDate</f>
        <v/>
      </c>
      <c r="D577" s="993" t="inlineStr">
        <is>
          <t>5-1038-5</t>
        </is>
      </c>
      <c r="E577" s="993" t="n">
        <v>4</v>
      </c>
      <c r="F577" s="993" t="inlineStr">
        <is>
          <t xml:space="preserve">Други </t>
        </is>
      </c>
      <c r="H577" s="993">
        <f>'Справка 6'!G40</f>
        <v/>
      </c>
    </row>
    <row r="578" ht="15" customHeight="1" s="500">
      <c r="A578" s="993">
        <f>pdeName</f>
        <v/>
      </c>
      <c r="B578" s="993">
        <f>pdeBulstat</f>
        <v/>
      </c>
      <c r="C578" s="998">
        <f>endDate</f>
        <v/>
      </c>
      <c r="D578" s="993" t="inlineStr">
        <is>
          <t>5-1045</t>
        </is>
      </c>
      <c r="E578" s="993" t="n">
        <v>4</v>
      </c>
      <c r="F578" s="993" t="inlineStr">
        <is>
          <t>Финансови активи (без дългосрочни вземания)</t>
        </is>
      </c>
      <c r="H578" s="993">
        <f>'Справка 6'!G41</f>
        <v/>
      </c>
    </row>
    <row r="579" ht="15" customHeight="1" s="500">
      <c r="A579" s="993">
        <f>pdeName</f>
        <v/>
      </c>
      <c r="B579" s="993">
        <f>pdeBulstat</f>
        <v/>
      </c>
      <c r="C579" s="998">
        <f>endDate</f>
        <v/>
      </c>
      <c r="D579" s="993" t="inlineStr">
        <is>
          <t>5-1050</t>
        </is>
      </c>
      <c r="E579" s="993" t="n">
        <v>4</v>
      </c>
      <c r="F579" s="993" t="inlineStr">
        <is>
          <t>Търговска репутация</t>
        </is>
      </c>
      <c r="H579" s="993">
        <f>'Справка 6'!G42</f>
        <v/>
      </c>
    </row>
    <row r="580" ht="15" customHeight="1" s="500">
      <c r="A580" s="993">
        <f>pdeName</f>
        <v/>
      </c>
      <c r="B580" s="993">
        <f>pdeBulstat</f>
        <v/>
      </c>
      <c r="C580" s="998">
        <f>endDate</f>
        <v/>
      </c>
      <c r="D580" s="993" t="inlineStr">
        <is>
          <t>5-1060</t>
        </is>
      </c>
      <c r="E580" s="993" t="n">
        <v>4</v>
      </c>
      <c r="F580" s="993" t="inlineStr">
        <is>
          <t>Общ сбор ( I+ II+ III+ IV+V+VI)</t>
        </is>
      </c>
      <c r="H580" s="1003">
        <f>'Справка 6'!G43</f>
        <v/>
      </c>
    </row>
    <row r="581" ht="15" customHeight="1" s="500">
      <c r="A581" s="993">
        <f>pdeName</f>
        <v/>
      </c>
      <c r="B581" s="993">
        <f>pdeBulstat</f>
        <v/>
      </c>
      <c r="C581" s="998">
        <f>endDate</f>
        <v/>
      </c>
      <c r="D581" s="993" t="inlineStr">
        <is>
          <t>5-1001</t>
        </is>
      </c>
      <c r="E581" s="993" t="n">
        <v>5</v>
      </c>
      <c r="F581" s="993" t="inlineStr">
        <is>
          <t>Земи (терени)</t>
        </is>
      </c>
      <c r="H581" s="999">
        <f>'Справка 6'!H11</f>
        <v/>
      </c>
    </row>
    <row r="582" ht="15" customHeight="1" s="500">
      <c r="A582" s="993">
        <f>pdeName</f>
        <v/>
      </c>
      <c r="B582" s="993">
        <f>pdeBulstat</f>
        <v/>
      </c>
      <c r="C582" s="998">
        <f>endDate</f>
        <v/>
      </c>
      <c r="D582" s="993" t="inlineStr">
        <is>
          <t>5-1002</t>
        </is>
      </c>
      <c r="E582" s="993" t="n">
        <v>5</v>
      </c>
      <c r="F582" s="993" t="inlineStr">
        <is>
          <t>Сгради и конструкции</t>
        </is>
      </c>
      <c r="H582" s="999">
        <f>'Справка 6'!H12</f>
        <v/>
      </c>
    </row>
    <row r="583" ht="15" customHeight="1" s="500">
      <c r="A583" s="993">
        <f>pdeName</f>
        <v/>
      </c>
      <c r="B583" s="993">
        <f>pdeBulstat</f>
        <v/>
      </c>
      <c r="C583" s="998">
        <f>endDate</f>
        <v/>
      </c>
      <c r="D583" s="993" t="inlineStr">
        <is>
          <t>5-1003</t>
        </is>
      </c>
      <c r="E583" s="993" t="n">
        <v>5</v>
      </c>
      <c r="F583" s="993" t="inlineStr">
        <is>
          <t xml:space="preserve">Машини и оборудване </t>
        </is>
      </c>
      <c r="H583" s="999">
        <f>'Справка 6'!H13</f>
        <v/>
      </c>
    </row>
    <row r="584" ht="15" customHeight="1" s="500">
      <c r="A584" s="993">
        <f>pdeName</f>
        <v/>
      </c>
      <c r="B584" s="993">
        <f>pdeBulstat</f>
        <v/>
      </c>
      <c r="C584" s="998">
        <f>endDate</f>
        <v/>
      </c>
      <c r="D584" s="993" t="inlineStr">
        <is>
          <t>5-1004</t>
        </is>
      </c>
      <c r="E584" s="993" t="n">
        <v>5</v>
      </c>
      <c r="F584" s="993" t="inlineStr">
        <is>
          <t>Съоръжения</t>
        </is>
      </c>
      <c r="H584" s="999">
        <f>'Справка 6'!H14</f>
        <v/>
      </c>
    </row>
    <row r="585" ht="15" customHeight="1" s="500">
      <c r="A585" s="993">
        <f>pdeName</f>
        <v/>
      </c>
      <c r="B585" s="993">
        <f>pdeBulstat</f>
        <v/>
      </c>
      <c r="C585" s="998">
        <f>endDate</f>
        <v/>
      </c>
      <c r="D585" s="993" t="inlineStr">
        <is>
          <t>5-1005</t>
        </is>
      </c>
      <c r="E585" s="993" t="n">
        <v>5</v>
      </c>
      <c r="F585" s="993" t="inlineStr">
        <is>
          <t>Транспортни средства</t>
        </is>
      </c>
      <c r="H585" s="999">
        <f>'Справка 6'!H15</f>
        <v/>
      </c>
    </row>
    <row r="586" ht="15" customHeight="1" s="500">
      <c r="A586" s="993">
        <f>pdeName</f>
        <v/>
      </c>
      <c r="B586" s="993">
        <f>pdeBulstat</f>
        <v/>
      </c>
      <c r="C586" s="998">
        <f>endDate</f>
        <v/>
      </c>
      <c r="D586" s="993" t="inlineStr">
        <is>
          <t>5-1007-1</t>
        </is>
      </c>
      <c r="E586" s="993" t="n">
        <v>5</v>
      </c>
      <c r="F586" s="993" t="inlineStr">
        <is>
          <t>Стопански инвентар</t>
        </is>
      </c>
      <c r="H586" s="999">
        <f>'Справка 6'!H16</f>
        <v/>
      </c>
    </row>
    <row r="587" ht="15" customHeight="1" s="500">
      <c r="A587" s="993">
        <f>pdeName</f>
        <v/>
      </c>
      <c r="B587" s="993">
        <f>pdeBulstat</f>
        <v/>
      </c>
      <c r="C587" s="998">
        <f>endDate</f>
        <v/>
      </c>
      <c r="D587" s="993" t="inlineStr">
        <is>
          <t>5-1007-2</t>
        </is>
      </c>
      <c r="E587" s="993" t="n">
        <v>5</v>
      </c>
      <c r="F587" s="993" t="inlineStr">
        <is>
          <t>Р-ди за придобиване и ликвидация на активи по стопански начин</t>
        </is>
      </c>
      <c r="H587" s="999">
        <f>'Справка 6'!H17</f>
        <v/>
      </c>
    </row>
    <row r="588" ht="15" customHeight="1" s="500">
      <c r="A588" s="993">
        <f>pdeName</f>
        <v/>
      </c>
      <c r="B588" s="993">
        <f>pdeBulstat</f>
        <v/>
      </c>
      <c r="C588" s="998">
        <f>endDate</f>
        <v/>
      </c>
      <c r="D588" s="993" t="inlineStr">
        <is>
          <t>5-1007</t>
        </is>
      </c>
      <c r="E588" s="993" t="n">
        <v>5</v>
      </c>
      <c r="F588" s="993" t="inlineStr">
        <is>
          <t xml:space="preserve">Други </t>
        </is>
      </c>
      <c r="H588" s="999">
        <f>'Справка 6'!H18</f>
        <v/>
      </c>
    </row>
    <row r="589" ht="15" customHeight="1" s="500">
      <c r="A589" s="993">
        <f>pdeName</f>
        <v/>
      </c>
      <c r="B589" s="993">
        <f>pdeBulstat</f>
        <v/>
      </c>
      <c r="C589" s="998">
        <f>endDate</f>
        <v/>
      </c>
      <c r="D589" s="993" t="inlineStr">
        <is>
          <t>5-1015</t>
        </is>
      </c>
      <c r="E589" s="993" t="n">
        <v>5</v>
      </c>
      <c r="F589" s="993" t="inlineStr">
        <is>
          <t>Имоти, машини, съоръжения и оборудване</t>
        </is>
      </c>
      <c r="H589" s="993">
        <f>'Справка 6'!H19</f>
        <v/>
      </c>
    </row>
    <row r="590" ht="15" customHeight="1" s="500">
      <c r="A590" s="993">
        <f>pdeName</f>
        <v/>
      </c>
      <c r="B590" s="993">
        <f>pdeBulstat</f>
        <v/>
      </c>
      <c r="C590" s="998">
        <f>endDate</f>
        <v/>
      </c>
      <c r="D590" s="993" t="inlineStr">
        <is>
          <t>5-1037</t>
        </is>
      </c>
      <c r="E590" s="993" t="n">
        <v>5</v>
      </c>
      <c r="F590" s="993" t="inlineStr">
        <is>
          <t xml:space="preserve">Инвестиционни имоти  </t>
        </is>
      </c>
      <c r="H590" s="999">
        <f>'Справка 6'!H20</f>
        <v/>
      </c>
    </row>
    <row r="591" ht="15" customHeight="1" s="500">
      <c r="A591" s="993">
        <f>pdeName</f>
        <v/>
      </c>
      <c r="B591" s="993">
        <f>pdeBulstat</f>
        <v/>
      </c>
      <c r="C591" s="998">
        <f>endDate</f>
        <v/>
      </c>
      <c r="D591" s="993" t="inlineStr">
        <is>
          <t>5-1006</t>
        </is>
      </c>
      <c r="E591" s="993" t="n">
        <v>5</v>
      </c>
      <c r="F591" s="993" t="inlineStr">
        <is>
          <t xml:space="preserve">Биологични активи </t>
        </is>
      </c>
      <c r="H591" s="999">
        <f>'Справка 6'!H22</f>
        <v/>
      </c>
    </row>
    <row r="592" ht="15" customHeight="1" s="500">
      <c r="A592" s="993">
        <f>pdeName</f>
        <v/>
      </c>
      <c r="B592" s="993">
        <f>pdeBulstat</f>
        <v/>
      </c>
      <c r="C592" s="998">
        <f>endDate</f>
        <v/>
      </c>
      <c r="D592" s="993" t="inlineStr">
        <is>
          <t>5-1017</t>
        </is>
      </c>
      <c r="E592" s="993" t="n">
        <v>5</v>
      </c>
      <c r="F592" s="993" t="inlineStr">
        <is>
          <t>Права върху собственост</t>
        </is>
      </c>
      <c r="H592" s="999">
        <f>'Справка 6'!H24</f>
        <v/>
      </c>
    </row>
    <row r="593" ht="15" customHeight="1" s="500">
      <c r="A593" s="993">
        <f>pdeName</f>
        <v/>
      </c>
      <c r="B593" s="993">
        <f>pdeBulstat</f>
        <v/>
      </c>
      <c r="C593" s="998">
        <f>endDate</f>
        <v/>
      </c>
      <c r="D593" s="993" t="inlineStr">
        <is>
          <t>5-1018</t>
        </is>
      </c>
      <c r="E593" s="993" t="n">
        <v>5</v>
      </c>
      <c r="F593" s="993" t="inlineStr">
        <is>
          <t>Програмни продукти</t>
        </is>
      </c>
      <c r="H593" s="999">
        <f>'Справка 6'!H25</f>
        <v/>
      </c>
    </row>
    <row r="594" ht="15" customHeight="1" s="500">
      <c r="A594" s="993">
        <f>pdeName</f>
        <v/>
      </c>
      <c r="B594" s="993">
        <f>pdeBulstat</f>
        <v/>
      </c>
      <c r="C594" s="998">
        <f>endDate</f>
        <v/>
      </c>
      <c r="D594" s="993" t="inlineStr">
        <is>
          <t>5-1019</t>
        </is>
      </c>
      <c r="E594" s="993" t="n">
        <v>5</v>
      </c>
      <c r="F594" s="993" t="inlineStr">
        <is>
          <t>Продукти от развойна дейност</t>
        </is>
      </c>
      <c r="H594" s="999">
        <f>'Справка 6'!H26</f>
        <v/>
      </c>
    </row>
    <row r="595" ht="15" customHeight="1" s="500">
      <c r="A595" s="993">
        <f>pdeName</f>
        <v/>
      </c>
      <c r="B595" s="993">
        <f>pdeBulstat</f>
        <v/>
      </c>
      <c r="C595" s="998">
        <f>endDate</f>
        <v/>
      </c>
      <c r="D595" s="993" t="inlineStr">
        <is>
          <t>5-1020</t>
        </is>
      </c>
      <c r="E595" s="993" t="n">
        <v>5</v>
      </c>
      <c r="F595" s="993" t="inlineStr">
        <is>
          <t xml:space="preserve">Други </t>
        </is>
      </c>
      <c r="H595" s="999">
        <f>'Справка 6'!H27</f>
        <v/>
      </c>
    </row>
    <row r="596" ht="15" customHeight="1" s="500">
      <c r="A596" s="993">
        <f>pdeName</f>
        <v/>
      </c>
      <c r="B596" s="993">
        <f>pdeBulstat</f>
        <v/>
      </c>
      <c r="C596" s="998">
        <f>endDate</f>
        <v/>
      </c>
      <c r="D596" s="993" t="inlineStr">
        <is>
          <t>5-1030</t>
        </is>
      </c>
      <c r="E596" s="993" t="n">
        <v>5</v>
      </c>
      <c r="F596" s="993" t="inlineStr">
        <is>
          <t>Нематериални активи</t>
        </is>
      </c>
      <c r="H596" s="993">
        <f>'Справка 6'!H28</f>
        <v/>
      </c>
    </row>
    <row r="597" ht="15" customHeight="1" s="500">
      <c r="A597" s="993">
        <f>pdeName</f>
        <v/>
      </c>
      <c r="B597" s="993">
        <f>pdeBulstat</f>
        <v/>
      </c>
      <c r="C597" s="998">
        <f>endDate</f>
        <v/>
      </c>
      <c r="D597" s="993" t="inlineStr">
        <is>
          <t>5-1032</t>
        </is>
      </c>
      <c r="E597" s="993" t="n">
        <v>5</v>
      </c>
      <c r="F597" s="993" t="inlineStr">
        <is>
          <t>Инвестиции в:</t>
        </is>
      </c>
      <c r="H597" s="993">
        <f>'Справка 6'!H30</f>
        <v/>
      </c>
    </row>
    <row r="598" ht="15" customHeight="1" s="500">
      <c r="A598" s="993">
        <f>pdeName</f>
        <v/>
      </c>
      <c r="B598" s="993">
        <f>pdeBulstat</f>
        <v/>
      </c>
      <c r="C598" s="998">
        <f>endDate</f>
        <v/>
      </c>
      <c r="D598" s="993" t="inlineStr">
        <is>
          <t>5-1033</t>
        </is>
      </c>
      <c r="E598" s="993" t="n">
        <v>5</v>
      </c>
      <c r="F598" s="993" t="inlineStr">
        <is>
          <t>дъщерни предприятия</t>
        </is>
      </c>
      <c r="H598" s="999">
        <f>'Справка 6'!H31</f>
        <v/>
      </c>
    </row>
    <row r="599" ht="15" customHeight="1" s="500">
      <c r="A599" s="993">
        <f>pdeName</f>
        <v/>
      </c>
      <c r="B599" s="993">
        <f>pdeBulstat</f>
        <v/>
      </c>
      <c r="C599" s="998">
        <f>endDate</f>
        <v/>
      </c>
      <c r="D599" s="993" t="inlineStr">
        <is>
          <t>5-1034</t>
        </is>
      </c>
      <c r="E599" s="993" t="n">
        <v>5</v>
      </c>
      <c r="F599" s="993" t="inlineStr">
        <is>
          <t>смесени предприятия</t>
        </is>
      </c>
      <c r="H599" s="999">
        <f>'Справка 6'!H32</f>
        <v/>
      </c>
    </row>
    <row r="600" ht="15" customHeight="1" s="500">
      <c r="A600" s="993">
        <f>pdeName</f>
        <v/>
      </c>
      <c r="B600" s="993">
        <f>pdeBulstat</f>
        <v/>
      </c>
      <c r="C600" s="998">
        <f>endDate</f>
        <v/>
      </c>
      <c r="D600" s="993" t="inlineStr">
        <is>
          <t>5-1035</t>
        </is>
      </c>
      <c r="E600" s="993" t="n">
        <v>5</v>
      </c>
      <c r="F600" s="993" t="inlineStr">
        <is>
          <t>асоциирани предприятия</t>
        </is>
      </c>
      <c r="H600" s="999">
        <f>'Справка 6'!H33</f>
        <v/>
      </c>
    </row>
    <row r="601" ht="15" customHeight="1" s="500">
      <c r="A601" s="993">
        <f>pdeName</f>
        <v/>
      </c>
      <c r="B601" s="993">
        <f>pdeBulstat</f>
        <v/>
      </c>
      <c r="C601" s="998">
        <f>endDate</f>
        <v/>
      </c>
      <c r="D601" s="993" t="inlineStr">
        <is>
          <t>5-1036</t>
        </is>
      </c>
      <c r="E601" s="993" t="n">
        <v>5</v>
      </c>
      <c r="F601" s="993" t="inlineStr">
        <is>
          <t>други предприятия</t>
        </is>
      </c>
      <c r="H601" s="999">
        <f>'Справка 6'!H34</f>
        <v/>
      </c>
    </row>
    <row r="602" ht="15" customHeight="1" s="500">
      <c r="A602" s="993">
        <f>pdeName</f>
        <v/>
      </c>
      <c r="B602" s="993">
        <f>pdeBulstat</f>
        <v/>
      </c>
      <c r="C602" s="998">
        <f>endDate</f>
        <v/>
      </c>
      <c r="D602" s="993" t="inlineStr">
        <is>
          <t>5-1038</t>
        </is>
      </c>
      <c r="E602" s="993" t="n">
        <v>5</v>
      </c>
      <c r="F602" s="993" t="inlineStr">
        <is>
          <t>Държани до настъпване на падеж:</t>
        </is>
      </c>
      <c r="H602" s="993">
        <f>'Справка 6'!H35</f>
        <v/>
      </c>
    </row>
    <row r="603" ht="15" customHeight="1" s="500">
      <c r="A603" s="993">
        <f>pdeName</f>
        <v/>
      </c>
      <c r="B603" s="993">
        <f>pdeBulstat</f>
        <v/>
      </c>
      <c r="C603" s="998">
        <f>endDate</f>
        <v/>
      </c>
      <c r="D603" s="993" t="inlineStr">
        <is>
          <t>5-1038-1</t>
        </is>
      </c>
      <c r="E603" s="993" t="n">
        <v>5</v>
      </c>
      <c r="F603" s="993" t="inlineStr">
        <is>
          <t xml:space="preserve">държавни ценни книжа </t>
        </is>
      </c>
      <c r="H603" s="999">
        <f>'Справка 6'!H36</f>
        <v/>
      </c>
    </row>
    <row r="604" ht="15" customHeight="1" s="500">
      <c r="A604" s="993">
        <f>pdeName</f>
        <v/>
      </c>
      <c r="B604" s="993">
        <f>pdeBulstat</f>
        <v/>
      </c>
      <c r="C604" s="998">
        <f>endDate</f>
        <v/>
      </c>
      <c r="D604" s="993" t="inlineStr">
        <is>
          <t>5-1038-2</t>
        </is>
      </c>
      <c r="E604" s="993" t="n">
        <v>5</v>
      </c>
      <c r="F604" s="993" t="inlineStr">
        <is>
          <t>облигации, в т.ч.:</t>
        </is>
      </c>
      <c r="H604" s="999">
        <f>'Справка 6'!H37</f>
        <v/>
      </c>
    </row>
    <row r="605" ht="15" customHeight="1" s="500">
      <c r="A605" s="993">
        <f>pdeName</f>
        <v/>
      </c>
      <c r="B605" s="993">
        <f>pdeBulstat</f>
        <v/>
      </c>
      <c r="C605" s="998">
        <f>endDate</f>
        <v/>
      </c>
      <c r="D605" s="993" t="inlineStr">
        <is>
          <t>5-1038-3</t>
        </is>
      </c>
      <c r="E605" s="993" t="n">
        <v>5</v>
      </c>
      <c r="F605" s="993" t="inlineStr">
        <is>
          <t>общински облигации</t>
        </is>
      </c>
      <c r="H605" s="999">
        <f>'Справка 6'!H38</f>
        <v/>
      </c>
    </row>
    <row r="606" ht="15" customHeight="1" s="500">
      <c r="A606" s="993">
        <f>pdeName</f>
        <v/>
      </c>
      <c r="B606" s="993">
        <f>pdeBulstat</f>
        <v/>
      </c>
      <c r="C606" s="998">
        <f>endDate</f>
        <v/>
      </c>
      <c r="D606" s="993" t="inlineStr">
        <is>
          <t>5-1038-4</t>
        </is>
      </c>
      <c r="E606" s="993" t="n">
        <v>5</v>
      </c>
      <c r="F606" s="993" t="inlineStr">
        <is>
          <t>Други инвестиции, държани до настъпване на падеж</t>
        </is>
      </c>
      <c r="H606" s="999">
        <f>'Справка 6'!H39</f>
        <v/>
      </c>
    </row>
    <row r="607" ht="15" customHeight="1" s="500">
      <c r="A607" s="993">
        <f>pdeName</f>
        <v/>
      </c>
      <c r="B607" s="993">
        <f>pdeBulstat</f>
        <v/>
      </c>
      <c r="C607" s="998">
        <f>endDate</f>
        <v/>
      </c>
      <c r="D607" s="993" t="inlineStr">
        <is>
          <t>5-1038-5</t>
        </is>
      </c>
      <c r="E607" s="993" t="n">
        <v>5</v>
      </c>
      <c r="F607" s="993" t="inlineStr">
        <is>
          <t xml:space="preserve">Други </t>
        </is>
      </c>
      <c r="H607" s="999">
        <f>'Справка 6'!H40</f>
        <v/>
      </c>
    </row>
    <row r="608" ht="15" customHeight="1" s="500">
      <c r="A608" s="993">
        <f>pdeName</f>
        <v/>
      </c>
      <c r="B608" s="993">
        <f>pdeBulstat</f>
        <v/>
      </c>
      <c r="C608" s="998">
        <f>endDate</f>
        <v/>
      </c>
      <c r="D608" s="993" t="inlineStr">
        <is>
          <t>5-1045</t>
        </is>
      </c>
      <c r="E608" s="993" t="n">
        <v>5</v>
      </c>
      <c r="F608" s="993" t="inlineStr">
        <is>
          <t>Финансови активи (без дългосрочни вземания)</t>
        </is>
      </c>
      <c r="H608" s="993">
        <f>'Справка 6'!H41</f>
        <v/>
      </c>
    </row>
    <row r="609" ht="15" customHeight="1" s="500">
      <c r="A609" s="993">
        <f>pdeName</f>
        <v/>
      </c>
      <c r="B609" s="993">
        <f>pdeBulstat</f>
        <v/>
      </c>
      <c r="C609" s="998">
        <f>endDate</f>
        <v/>
      </c>
      <c r="D609" s="993" t="inlineStr">
        <is>
          <t>5-1050</t>
        </is>
      </c>
      <c r="E609" s="993" t="n">
        <v>5</v>
      </c>
      <c r="F609" s="993" t="inlineStr">
        <is>
          <t>Търговска репутация</t>
        </is>
      </c>
      <c r="H609" s="999">
        <f>'Справка 6'!H42</f>
        <v/>
      </c>
    </row>
    <row r="610" ht="15" customHeight="1" s="500">
      <c r="A610" s="993">
        <f>pdeName</f>
        <v/>
      </c>
      <c r="B610" s="993">
        <f>pdeBulstat</f>
        <v/>
      </c>
      <c r="C610" s="998">
        <f>endDate</f>
        <v/>
      </c>
      <c r="D610" s="993" t="inlineStr">
        <is>
          <t>5-1060</t>
        </is>
      </c>
      <c r="E610" s="993" t="n">
        <v>5</v>
      </c>
      <c r="F610" s="993" t="inlineStr">
        <is>
          <t>Общ сбор ( I+ II+ III+ IV+V+VI)</t>
        </is>
      </c>
      <c r="H610" s="1003">
        <f>'Справка 6'!H43</f>
        <v/>
      </c>
    </row>
    <row r="611" ht="15" customHeight="1" s="500">
      <c r="A611" s="993">
        <f>pdeName</f>
        <v/>
      </c>
      <c r="B611" s="993">
        <f>pdeBulstat</f>
        <v/>
      </c>
      <c r="C611" s="998">
        <f>endDate</f>
        <v/>
      </c>
      <c r="D611" s="993" t="inlineStr">
        <is>
          <t>5-1001</t>
        </is>
      </c>
      <c r="E611" s="993" t="n">
        <v>6</v>
      </c>
      <c r="F611" s="993" t="inlineStr">
        <is>
          <t>Земи (терени)</t>
        </is>
      </c>
      <c r="H611" s="999">
        <f>'Справка 6'!I11</f>
        <v/>
      </c>
    </row>
    <row r="612" ht="15" customHeight="1" s="500">
      <c r="A612" s="993">
        <f>pdeName</f>
        <v/>
      </c>
      <c r="B612" s="993">
        <f>pdeBulstat</f>
        <v/>
      </c>
      <c r="C612" s="998">
        <f>endDate</f>
        <v/>
      </c>
      <c r="D612" s="993" t="inlineStr">
        <is>
          <t>5-1002</t>
        </is>
      </c>
      <c r="E612" s="993" t="n">
        <v>6</v>
      </c>
      <c r="F612" s="993" t="inlineStr">
        <is>
          <t>Сгради и конструкции</t>
        </is>
      </c>
      <c r="H612" s="999">
        <f>'Справка 6'!I12</f>
        <v/>
      </c>
    </row>
    <row r="613" ht="15" customHeight="1" s="500">
      <c r="A613" s="993">
        <f>pdeName</f>
        <v/>
      </c>
      <c r="B613" s="993">
        <f>pdeBulstat</f>
        <v/>
      </c>
      <c r="C613" s="998">
        <f>endDate</f>
        <v/>
      </c>
      <c r="D613" s="993" t="inlineStr">
        <is>
          <t>5-1003</t>
        </is>
      </c>
      <c r="E613" s="993" t="n">
        <v>6</v>
      </c>
      <c r="F613" s="993" t="inlineStr">
        <is>
          <t xml:space="preserve">Машини и оборудване </t>
        </is>
      </c>
      <c r="H613" s="999">
        <f>'Справка 6'!I13</f>
        <v/>
      </c>
    </row>
    <row r="614" ht="15" customHeight="1" s="500">
      <c r="A614" s="993">
        <f>pdeName</f>
        <v/>
      </c>
      <c r="B614" s="993">
        <f>pdeBulstat</f>
        <v/>
      </c>
      <c r="C614" s="998">
        <f>endDate</f>
        <v/>
      </c>
      <c r="D614" s="993" t="inlineStr">
        <is>
          <t>5-1004</t>
        </is>
      </c>
      <c r="E614" s="993" t="n">
        <v>6</v>
      </c>
      <c r="F614" s="993" t="inlineStr">
        <is>
          <t>Съоръжения</t>
        </is>
      </c>
      <c r="H614" s="999">
        <f>'Справка 6'!I14</f>
        <v/>
      </c>
    </row>
    <row r="615" ht="15" customHeight="1" s="500">
      <c r="A615" s="993">
        <f>pdeName</f>
        <v/>
      </c>
      <c r="B615" s="993">
        <f>pdeBulstat</f>
        <v/>
      </c>
      <c r="C615" s="998">
        <f>endDate</f>
        <v/>
      </c>
      <c r="D615" s="993" t="inlineStr">
        <is>
          <t>5-1005</t>
        </is>
      </c>
      <c r="E615" s="993" t="n">
        <v>6</v>
      </c>
      <c r="F615" s="993" t="inlineStr">
        <is>
          <t>Транспортни средства</t>
        </is>
      </c>
      <c r="H615" s="999">
        <f>'Справка 6'!I15</f>
        <v/>
      </c>
    </row>
    <row r="616" ht="15" customHeight="1" s="500">
      <c r="A616" s="993">
        <f>pdeName</f>
        <v/>
      </c>
      <c r="B616" s="993">
        <f>pdeBulstat</f>
        <v/>
      </c>
      <c r="C616" s="998">
        <f>endDate</f>
        <v/>
      </c>
      <c r="D616" s="993" t="inlineStr">
        <is>
          <t>5-1007-1</t>
        </is>
      </c>
      <c r="E616" s="993" t="n">
        <v>6</v>
      </c>
      <c r="F616" s="993" t="inlineStr">
        <is>
          <t>Стопански инвентар</t>
        </is>
      </c>
      <c r="H616" s="999">
        <f>'Справка 6'!I16</f>
        <v/>
      </c>
    </row>
    <row r="617" ht="15" customHeight="1" s="500">
      <c r="A617" s="993">
        <f>pdeName</f>
        <v/>
      </c>
      <c r="B617" s="993">
        <f>pdeBulstat</f>
        <v/>
      </c>
      <c r="C617" s="998">
        <f>endDate</f>
        <v/>
      </c>
      <c r="D617" s="993" t="inlineStr">
        <is>
          <t>5-1007-2</t>
        </is>
      </c>
      <c r="E617" s="993" t="n">
        <v>6</v>
      </c>
      <c r="F617" s="993" t="inlineStr">
        <is>
          <t>Р-ди за придобиване и ликвидация на активи по стопански начин</t>
        </is>
      </c>
      <c r="H617" s="999">
        <f>'Справка 6'!I17</f>
        <v/>
      </c>
    </row>
    <row r="618" ht="15" customHeight="1" s="500">
      <c r="A618" s="993">
        <f>pdeName</f>
        <v/>
      </c>
      <c r="B618" s="993">
        <f>pdeBulstat</f>
        <v/>
      </c>
      <c r="C618" s="998">
        <f>endDate</f>
        <v/>
      </c>
      <c r="D618" s="993" t="inlineStr">
        <is>
          <t>5-1007</t>
        </is>
      </c>
      <c r="E618" s="993" t="n">
        <v>6</v>
      </c>
      <c r="F618" s="993" t="inlineStr">
        <is>
          <t xml:space="preserve">Други </t>
        </is>
      </c>
      <c r="H618" s="999">
        <f>'Справка 6'!I18</f>
        <v/>
      </c>
    </row>
    <row r="619" ht="15" customHeight="1" s="500">
      <c r="A619" s="993">
        <f>pdeName</f>
        <v/>
      </c>
      <c r="B619" s="993">
        <f>pdeBulstat</f>
        <v/>
      </c>
      <c r="C619" s="998">
        <f>endDate</f>
        <v/>
      </c>
      <c r="D619" s="993" t="inlineStr">
        <is>
          <t>5-1015</t>
        </is>
      </c>
      <c r="E619" s="993" t="n">
        <v>6</v>
      </c>
      <c r="F619" s="993" t="inlineStr">
        <is>
          <t>Имоти, машини, съоръжения и оборудване</t>
        </is>
      </c>
      <c r="H619" s="993">
        <f>'Справка 6'!I19</f>
        <v/>
      </c>
    </row>
    <row r="620" ht="15" customHeight="1" s="500">
      <c r="A620" s="993">
        <f>pdeName</f>
        <v/>
      </c>
      <c r="B620" s="993">
        <f>pdeBulstat</f>
        <v/>
      </c>
      <c r="C620" s="998">
        <f>endDate</f>
        <v/>
      </c>
      <c r="D620" s="993" t="inlineStr">
        <is>
          <t>5-1037</t>
        </is>
      </c>
      <c r="E620" s="993" t="n">
        <v>6</v>
      </c>
      <c r="F620" s="993" t="inlineStr">
        <is>
          <t xml:space="preserve">Инвестиционни имоти  </t>
        </is>
      </c>
      <c r="H620" s="999">
        <f>'Справка 6'!I20</f>
        <v/>
      </c>
    </row>
    <row r="621" ht="15" customHeight="1" s="500">
      <c r="A621" s="993">
        <f>pdeName</f>
        <v/>
      </c>
      <c r="B621" s="993">
        <f>pdeBulstat</f>
        <v/>
      </c>
      <c r="C621" s="998">
        <f>endDate</f>
        <v/>
      </c>
      <c r="D621" s="993" t="inlineStr">
        <is>
          <t>5-1006</t>
        </is>
      </c>
      <c r="E621" s="993" t="n">
        <v>6</v>
      </c>
      <c r="F621" s="993" t="inlineStr">
        <is>
          <t xml:space="preserve">Биологични активи </t>
        </is>
      </c>
      <c r="H621" s="999">
        <f>'Справка 6'!I22</f>
        <v/>
      </c>
    </row>
    <row r="622" ht="15" customHeight="1" s="500">
      <c r="A622" s="993">
        <f>pdeName</f>
        <v/>
      </c>
      <c r="B622" s="993">
        <f>pdeBulstat</f>
        <v/>
      </c>
      <c r="C622" s="998">
        <f>endDate</f>
        <v/>
      </c>
      <c r="D622" s="993" t="inlineStr">
        <is>
          <t>5-1017</t>
        </is>
      </c>
      <c r="E622" s="993" t="n">
        <v>6</v>
      </c>
      <c r="F622" s="993" t="inlineStr">
        <is>
          <t>Права върху собственост</t>
        </is>
      </c>
      <c r="H622" s="999">
        <f>'Справка 6'!I24</f>
        <v/>
      </c>
    </row>
    <row r="623" ht="15" customHeight="1" s="500">
      <c r="A623" s="993">
        <f>pdeName</f>
        <v/>
      </c>
      <c r="B623" s="993">
        <f>pdeBulstat</f>
        <v/>
      </c>
      <c r="C623" s="998">
        <f>endDate</f>
        <v/>
      </c>
      <c r="D623" s="993" t="inlineStr">
        <is>
          <t>5-1018</t>
        </is>
      </c>
      <c r="E623" s="993" t="n">
        <v>6</v>
      </c>
      <c r="F623" s="993" t="inlineStr">
        <is>
          <t>Програмни продукти</t>
        </is>
      </c>
      <c r="H623" s="999">
        <f>'Справка 6'!I25</f>
        <v/>
      </c>
    </row>
    <row r="624" ht="15" customHeight="1" s="500">
      <c r="A624" s="993">
        <f>pdeName</f>
        <v/>
      </c>
      <c r="B624" s="993">
        <f>pdeBulstat</f>
        <v/>
      </c>
      <c r="C624" s="998">
        <f>endDate</f>
        <v/>
      </c>
      <c r="D624" s="993" t="inlineStr">
        <is>
          <t>5-1019</t>
        </is>
      </c>
      <c r="E624" s="993" t="n">
        <v>6</v>
      </c>
      <c r="F624" s="993" t="inlineStr">
        <is>
          <t>Продукти от развойна дейност</t>
        </is>
      </c>
      <c r="H624" s="999">
        <f>'Справка 6'!I26</f>
        <v/>
      </c>
    </row>
    <row r="625" ht="15" customHeight="1" s="500">
      <c r="A625" s="993">
        <f>pdeName</f>
        <v/>
      </c>
      <c r="B625" s="993">
        <f>pdeBulstat</f>
        <v/>
      </c>
      <c r="C625" s="998">
        <f>endDate</f>
        <v/>
      </c>
      <c r="D625" s="993" t="inlineStr">
        <is>
          <t>5-1020</t>
        </is>
      </c>
      <c r="E625" s="993" t="n">
        <v>6</v>
      </c>
      <c r="F625" s="993" t="inlineStr">
        <is>
          <t xml:space="preserve">Други </t>
        </is>
      </c>
      <c r="H625" s="999">
        <f>'Справка 6'!I27</f>
        <v/>
      </c>
    </row>
    <row r="626" ht="15" customHeight="1" s="500">
      <c r="A626" s="993">
        <f>pdeName</f>
        <v/>
      </c>
      <c r="B626" s="993">
        <f>pdeBulstat</f>
        <v/>
      </c>
      <c r="C626" s="998">
        <f>endDate</f>
        <v/>
      </c>
      <c r="D626" s="993" t="inlineStr">
        <is>
          <t>5-1030</t>
        </is>
      </c>
      <c r="E626" s="993" t="n">
        <v>6</v>
      </c>
      <c r="F626" s="993" t="inlineStr">
        <is>
          <t>Нематериални активи</t>
        </is>
      </c>
      <c r="H626" s="993">
        <f>'Справка 6'!I28</f>
        <v/>
      </c>
    </row>
    <row r="627" ht="15" customHeight="1" s="500">
      <c r="A627" s="993">
        <f>pdeName</f>
        <v/>
      </c>
      <c r="B627" s="993">
        <f>pdeBulstat</f>
        <v/>
      </c>
      <c r="C627" s="998">
        <f>endDate</f>
        <v/>
      </c>
      <c r="D627" s="993" t="inlineStr">
        <is>
          <t>5-1032</t>
        </is>
      </c>
      <c r="E627" s="993" t="n">
        <v>6</v>
      </c>
      <c r="F627" s="993" t="inlineStr">
        <is>
          <t>Инвестиции в:</t>
        </is>
      </c>
      <c r="H627" s="993">
        <f>'Справка 6'!I30</f>
        <v/>
      </c>
    </row>
    <row r="628" ht="15" customHeight="1" s="500">
      <c r="A628" s="993">
        <f>pdeName</f>
        <v/>
      </c>
      <c r="B628" s="993">
        <f>pdeBulstat</f>
        <v/>
      </c>
      <c r="C628" s="998">
        <f>endDate</f>
        <v/>
      </c>
      <c r="D628" s="993" t="inlineStr">
        <is>
          <t>5-1033</t>
        </is>
      </c>
      <c r="E628" s="993" t="n">
        <v>6</v>
      </c>
      <c r="F628" s="993" t="inlineStr">
        <is>
          <t>дъщерни предприятия</t>
        </is>
      </c>
      <c r="H628" s="999">
        <f>'Справка 6'!I31</f>
        <v/>
      </c>
    </row>
    <row r="629" ht="15" customHeight="1" s="500">
      <c r="A629" s="993">
        <f>pdeName</f>
        <v/>
      </c>
      <c r="B629" s="993">
        <f>pdeBulstat</f>
        <v/>
      </c>
      <c r="C629" s="998">
        <f>endDate</f>
        <v/>
      </c>
      <c r="D629" s="993" t="inlineStr">
        <is>
          <t>5-1034</t>
        </is>
      </c>
      <c r="E629" s="993" t="n">
        <v>6</v>
      </c>
      <c r="F629" s="993" t="inlineStr">
        <is>
          <t>смесени предприятия</t>
        </is>
      </c>
      <c r="H629" s="999">
        <f>'Справка 6'!I32</f>
        <v/>
      </c>
    </row>
    <row r="630" ht="15" customHeight="1" s="500">
      <c r="A630" s="993">
        <f>pdeName</f>
        <v/>
      </c>
      <c r="B630" s="993">
        <f>pdeBulstat</f>
        <v/>
      </c>
      <c r="C630" s="998">
        <f>endDate</f>
        <v/>
      </c>
      <c r="D630" s="993" t="inlineStr">
        <is>
          <t>5-1035</t>
        </is>
      </c>
      <c r="E630" s="993" t="n">
        <v>6</v>
      </c>
      <c r="F630" s="993" t="inlineStr">
        <is>
          <t>асоциирани предприятия</t>
        </is>
      </c>
      <c r="H630" s="999">
        <f>'Справка 6'!I33</f>
        <v/>
      </c>
    </row>
    <row r="631" ht="15" customHeight="1" s="500">
      <c r="A631" s="993">
        <f>pdeName</f>
        <v/>
      </c>
      <c r="B631" s="993">
        <f>pdeBulstat</f>
        <v/>
      </c>
      <c r="C631" s="998">
        <f>endDate</f>
        <v/>
      </c>
      <c r="D631" s="993" t="inlineStr">
        <is>
          <t>5-1036</t>
        </is>
      </c>
      <c r="E631" s="993" t="n">
        <v>6</v>
      </c>
      <c r="F631" s="993" t="inlineStr">
        <is>
          <t>други предприятия</t>
        </is>
      </c>
      <c r="H631" s="999">
        <f>'Справка 6'!I34</f>
        <v/>
      </c>
    </row>
    <row r="632" ht="15" customHeight="1" s="500">
      <c r="A632" s="993">
        <f>pdeName</f>
        <v/>
      </c>
      <c r="B632" s="993">
        <f>pdeBulstat</f>
        <v/>
      </c>
      <c r="C632" s="998">
        <f>endDate</f>
        <v/>
      </c>
      <c r="D632" s="993" t="inlineStr">
        <is>
          <t>5-1038</t>
        </is>
      </c>
      <c r="E632" s="993" t="n">
        <v>6</v>
      </c>
      <c r="F632" s="993" t="inlineStr">
        <is>
          <t>Държани до настъпване на падеж:</t>
        </is>
      </c>
      <c r="H632" s="993">
        <f>'Справка 6'!I35</f>
        <v/>
      </c>
    </row>
    <row r="633" ht="15" customHeight="1" s="500">
      <c r="A633" s="993">
        <f>pdeName</f>
        <v/>
      </c>
      <c r="B633" s="993">
        <f>pdeBulstat</f>
        <v/>
      </c>
      <c r="C633" s="998">
        <f>endDate</f>
        <v/>
      </c>
      <c r="D633" s="993" t="inlineStr">
        <is>
          <t>5-1038-1</t>
        </is>
      </c>
      <c r="E633" s="993" t="n">
        <v>6</v>
      </c>
      <c r="F633" s="993" t="inlineStr">
        <is>
          <t xml:space="preserve">държавни ценни книжа </t>
        </is>
      </c>
      <c r="H633" s="999">
        <f>'Справка 6'!I36</f>
        <v/>
      </c>
    </row>
    <row r="634" ht="15" customHeight="1" s="500">
      <c r="A634" s="993">
        <f>pdeName</f>
        <v/>
      </c>
      <c r="B634" s="993">
        <f>pdeBulstat</f>
        <v/>
      </c>
      <c r="C634" s="998">
        <f>endDate</f>
        <v/>
      </c>
      <c r="D634" s="993" t="inlineStr">
        <is>
          <t>5-1038-2</t>
        </is>
      </c>
      <c r="E634" s="993" t="n">
        <v>6</v>
      </c>
      <c r="F634" s="993" t="inlineStr">
        <is>
          <t>облигации, в т.ч.:</t>
        </is>
      </c>
      <c r="H634" s="999">
        <f>'Справка 6'!I37</f>
        <v/>
      </c>
    </row>
    <row r="635" ht="15" customHeight="1" s="500">
      <c r="A635" s="993">
        <f>pdeName</f>
        <v/>
      </c>
      <c r="B635" s="993">
        <f>pdeBulstat</f>
        <v/>
      </c>
      <c r="C635" s="998">
        <f>endDate</f>
        <v/>
      </c>
      <c r="D635" s="993" t="inlineStr">
        <is>
          <t>5-1038-3</t>
        </is>
      </c>
      <c r="E635" s="993" t="n">
        <v>6</v>
      </c>
      <c r="F635" s="993" t="inlineStr">
        <is>
          <t>общински облигации</t>
        </is>
      </c>
      <c r="H635" s="999">
        <f>'Справка 6'!I38</f>
        <v/>
      </c>
    </row>
    <row r="636" ht="15" customHeight="1" s="500">
      <c r="A636" s="993">
        <f>pdeName</f>
        <v/>
      </c>
      <c r="B636" s="993">
        <f>pdeBulstat</f>
        <v/>
      </c>
      <c r="C636" s="998">
        <f>endDate</f>
        <v/>
      </c>
      <c r="D636" s="993" t="inlineStr">
        <is>
          <t>5-1038-4</t>
        </is>
      </c>
      <c r="E636" s="993" t="n">
        <v>6</v>
      </c>
      <c r="F636" s="993" t="inlineStr">
        <is>
          <t>Други инвестиции, държани до настъпване на падеж</t>
        </is>
      </c>
      <c r="H636" s="999">
        <f>'Справка 6'!I39</f>
        <v/>
      </c>
    </row>
    <row r="637" ht="15" customHeight="1" s="500">
      <c r="A637" s="993">
        <f>pdeName</f>
        <v/>
      </c>
      <c r="B637" s="993">
        <f>pdeBulstat</f>
        <v/>
      </c>
      <c r="C637" s="998">
        <f>endDate</f>
        <v/>
      </c>
      <c r="D637" s="993" t="inlineStr">
        <is>
          <t>5-1038-5</t>
        </is>
      </c>
      <c r="E637" s="993" t="n">
        <v>6</v>
      </c>
      <c r="F637" s="993" t="inlineStr">
        <is>
          <t xml:space="preserve">Други </t>
        </is>
      </c>
      <c r="H637" s="999">
        <f>'Справка 6'!I40</f>
        <v/>
      </c>
    </row>
    <row r="638" ht="15" customHeight="1" s="500">
      <c r="A638" s="993">
        <f>pdeName</f>
        <v/>
      </c>
      <c r="B638" s="993">
        <f>pdeBulstat</f>
        <v/>
      </c>
      <c r="C638" s="998">
        <f>endDate</f>
        <v/>
      </c>
      <c r="D638" s="993" t="inlineStr">
        <is>
          <t>5-1045</t>
        </is>
      </c>
      <c r="E638" s="993" t="n">
        <v>6</v>
      </c>
      <c r="F638" s="993" t="inlineStr">
        <is>
          <t>Финансови активи (без дългосрочни вземания)</t>
        </is>
      </c>
      <c r="H638" s="993">
        <f>'Справка 6'!I41</f>
        <v/>
      </c>
    </row>
    <row r="639" ht="15" customHeight="1" s="500">
      <c r="A639" s="993">
        <f>pdeName</f>
        <v/>
      </c>
      <c r="B639" s="993">
        <f>pdeBulstat</f>
        <v/>
      </c>
      <c r="C639" s="998">
        <f>endDate</f>
        <v/>
      </c>
      <c r="D639" s="993" t="inlineStr">
        <is>
          <t>5-1050</t>
        </is>
      </c>
      <c r="E639" s="993" t="n">
        <v>6</v>
      </c>
      <c r="F639" s="993" t="inlineStr">
        <is>
          <t>Търговска репутация</t>
        </is>
      </c>
      <c r="H639" s="999">
        <f>'Справка 6'!I42</f>
        <v/>
      </c>
    </row>
    <row r="640" ht="15" customHeight="1" s="500">
      <c r="A640" s="993">
        <f>pdeName</f>
        <v/>
      </c>
      <c r="B640" s="993">
        <f>pdeBulstat</f>
        <v/>
      </c>
      <c r="C640" s="998">
        <f>endDate</f>
        <v/>
      </c>
      <c r="D640" s="993" t="inlineStr">
        <is>
          <t>5-1060</t>
        </is>
      </c>
      <c r="E640" s="993" t="n">
        <v>6</v>
      </c>
      <c r="F640" s="993" t="inlineStr">
        <is>
          <t>Общ сбор ( I+ II+ III+ IV+V+VI)</t>
        </is>
      </c>
      <c r="H640" s="1003">
        <f>'Справка 6'!I43</f>
        <v/>
      </c>
    </row>
    <row r="641" ht="15" customHeight="1" s="500">
      <c r="A641" s="993">
        <f>pdeName</f>
        <v/>
      </c>
      <c r="B641" s="993">
        <f>pdeBulstat</f>
        <v/>
      </c>
      <c r="C641" s="998">
        <f>endDate</f>
        <v/>
      </c>
      <c r="D641" s="993" t="inlineStr">
        <is>
          <t>5-1001</t>
        </is>
      </c>
      <c r="E641" s="993" t="n">
        <v>7</v>
      </c>
      <c r="F641" s="993" t="inlineStr">
        <is>
          <t>Земи (терени)</t>
        </is>
      </c>
      <c r="H641" s="993">
        <f>'Справка 6'!J11</f>
        <v/>
      </c>
    </row>
    <row r="642" ht="15" customHeight="1" s="500">
      <c r="A642" s="993">
        <f>pdeName</f>
        <v/>
      </c>
      <c r="B642" s="993">
        <f>pdeBulstat</f>
        <v/>
      </c>
      <c r="C642" s="998">
        <f>endDate</f>
        <v/>
      </c>
      <c r="D642" s="993" t="inlineStr">
        <is>
          <t>5-1002</t>
        </is>
      </c>
      <c r="E642" s="993" t="n">
        <v>7</v>
      </c>
      <c r="F642" s="993" t="inlineStr">
        <is>
          <t>Сгради и конструкции</t>
        </is>
      </c>
      <c r="H642" s="993">
        <f>'Справка 6'!J12</f>
        <v/>
      </c>
    </row>
    <row r="643" ht="15" customHeight="1" s="500">
      <c r="A643" s="993">
        <f>pdeName</f>
        <v/>
      </c>
      <c r="B643" s="993">
        <f>pdeBulstat</f>
        <v/>
      </c>
      <c r="C643" s="998">
        <f>endDate</f>
        <v/>
      </c>
      <c r="D643" s="993" t="inlineStr">
        <is>
          <t>5-1003</t>
        </is>
      </c>
      <c r="E643" s="993" t="n">
        <v>7</v>
      </c>
      <c r="F643" s="993" t="inlineStr">
        <is>
          <t xml:space="preserve">Машини и оборудване </t>
        </is>
      </c>
      <c r="H643" s="993">
        <f>'Справка 6'!J13</f>
        <v/>
      </c>
    </row>
    <row r="644" ht="15" customHeight="1" s="500">
      <c r="A644" s="993">
        <f>pdeName</f>
        <v/>
      </c>
      <c r="B644" s="993">
        <f>pdeBulstat</f>
        <v/>
      </c>
      <c r="C644" s="998">
        <f>endDate</f>
        <v/>
      </c>
      <c r="D644" s="993" t="inlineStr">
        <is>
          <t>5-1004</t>
        </is>
      </c>
      <c r="E644" s="993" t="n">
        <v>7</v>
      </c>
      <c r="F644" s="993" t="inlineStr">
        <is>
          <t>Съоръжения</t>
        </is>
      </c>
      <c r="H644" s="993">
        <f>'Справка 6'!J14</f>
        <v/>
      </c>
    </row>
    <row r="645" ht="15" customHeight="1" s="500">
      <c r="A645" s="993">
        <f>pdeName</f>
        <v/>
      </c>
      <c r="B645" s="993">
        <f>pdeBulstat</f>
        <v/>
      </c>
      <c r="C645" s="998">
        <f>endDate</f>
        <v/>
      </c>
      <c r="D645" s="993" t="inlineStr">
        <is>
          <t>5-1005</t>
        </is>
      </c>
      <c r="E645" s="993" t="n">
        <v>7</v>
      </c>
      <c r="F645" s="993" t="inlineStr">
        <is>
          <t>Транспортни средства</t>
        </is>
      </c>
      <c r="H645" s="993">
        <f>'Справка 6'!J15</f>
        <v/>
      </c>
    </row>
    <row r="646" ht="15" customHeight="1" s="500">
      <c r="A646" s="993">
        <f>pdeName</f>
        <v/>
      </c>
      <c r="B646" s="993">
        <f>pdeBulstat</f>
        <v/>
      </c>
      <c r="C646" s="998">
        <f>endDate</f>
        <v/>
      </c>
      <c r="D646" s="993" t="inlineStr">
        <is>
          <t>5-1007-1</t>
        </is>
      </c>
      <c r="E646" s="993" t="n">
        <v>7</v>
      </c>
      <c r="F646" s="993" t="inlineStr">
        <is>
          <t>Стопански инвентар</t>
        </is>
      </c>
      <c r="H646" s="993">
        <f>'Справка 6'!J16</f>
        <v/>
      </c>
    </row>
    <row r="647" ht="15" customHeight="1" s="500">
      <c r="A647" s="993">
        <f>pdeName</f>
        <v/>
      </c>
      <c r="B647" s="993">
        <f>pdeBulstat</f>
        <v/>
      </c>
      <c r="C647" s="998">
        <f>endDate</f>
        <v/>
      </c>
      <c r="D647" s="993" t="inlineStr">
        <is>
          <t>5-1007-2</t>
        </is>
      </c>
      <c r="E647" s="993" t="n">
        <v>7</v>
      </c>
      <c r="F647" s="993" t="inlineStr">
        <is>
          <t>Р-ди за придобиване и ликвидация на активи по стопански начин</t>
        </is>
      </c>
      <c r="H647" s="993">
        <f>'Справка 6'!J17</f>
        <v/>
      </c>
    </row>
    <row r="648" ht="15" customHeight="1" s="500">
      <c r="A648" s="993">
        <f>pdeName</f>
        <v/>
      </c>
      <c r="B648" s="993">
        <f>pdeBulstat</f>
        <v/>
      </c>
      <c r="C648" s="998">
        <f>endDate</f>
        <v/>
      </c>
      <c r="D648" s="993" t="inlineStr">
        <is>
          <t>5-1007</t>
        </is>
      </c>
      <c r="E648" s="993" t="n">
        <v>7</v>
      </c>
      <c r="F648" s="993" t="inlineStr">
        <is>
          <t xml:space="preserve">Други </t>
        </is>
      </c>
      <c r="H648" s="993">
        <f>'Справка 6'!J18</f>
        <v/>
      </c>
    </row>
    <row r="649" ht="15" customHeight="1" s="500">
      <c r="A649" s="993">
        <f>pdeName</f>
        <v/>
      </c>
      <c r="B649" s="993">
        <f>pdeBulstat</f>
        <v/>
      </c>
      <c r="C649" s="998">
        <f>endDate</f>
        <v/>
      </c>
      <c r="D649" s="993" t="inlineStr">
        <is>
          <t>5-1015</t>
        </is>
      </c>
      <c r="E649" s="993" t="n">
        <v>7</v>
      </c>
      <c r="F649" s="993" t="inlineStr">
        <is>
          <t>Имоти, машини, съоръжения и оборудване</t>
        </is>
      </c>
      <c r="H649" s="993">
        <f>'Справка 6'!J19</f>
        <v/>
      </c>
    </row>
    <row r="650" ht="15" customHeight="1" s="500">
      <c r="A650" s="993">
        <f>pdeName</f>
        <v/>
      </c>
      <c r="B650" s="993">
        <f>pdeBulstat</f>
        <v/>
      </c>
      <c r="C650" s="998">
        <f>endDate</f>
        <v/>
      </c>
      <c r="D650" s="993" t="inlineStr">
        <is>
          <t>5-1037</t>
        </is>
      </c>
      <c r="E650" s="993" t="n">
        <v>7</v>
      </c>
      <c r="F650" s="993" t="inlineStr">
        <is>
          <t xml:space="preserve">Инвестиционни имоти  </t>
        </is>
      </c>
      <c r="H650" s="993">
        <f>'Справка 6'!J20</f>
        <v/>
      </c>
    </row>
    <row r="651" ht="15" customHeight="1" s="500">
      <c r="A651" s="993">
        <f>pdeName</f>
        <v/>
      </c>
      <c r="B651" s="993">
        <f>pdeBulstat</f>
        <v/>
      </c>
      <c r="C651" s="998">
        <f>endDate</f>
        <v/>
      </c>
      <c r="D651" s="993" t="inlineStr">
        <is>
          <t>5-1006</t>
        </is>
      </c>
      <c r="E651" s="993" t="n">
        <v>7</v>
      </c>
      <c r="F651" s="993" t="inlineStr">
        <is>
          <t xml:space="preserve">Биологични активи </t>
        </is>
      </c>
      <c r="H651" s="993">
        <f>'Справка 6'!J22</f>
        <v/>
      </c>
    </row>
    <row r="652" ht="15" customHeight="1" s="500">
      <c r="A652" s="993">
        <f>pdeName</f>
        <v/>
      </c>
      <c r="B652" s="993">
        <f>pdeBulstat</f>
        <v/>
      </c>
      <c r="C652" s="998">
        <f>endDate</f>
        <v/>
      </c>
      <c r="D652" s="993" t="inlineStr">
        <is>
          <t>5-1017</t>
        </is>
      </c>
      <c r="E652" s="993" t="n">
        <v>7</v>
      </c>
      <c r="F652" s="993" t="inlineStr">
        <is>
          <t>Права върху собственост</t>
        </is>
      </c>
      <c r="H652" s="993">
        <f>'Справка 6'!J24</f>
        <v/>
      </c>
    </row>
    <row r="653" ht="15" customHeight="1" s="500">
      <c r="A653" s="993">
        <f>pdeName</f>
        <v/>
      </c>
      <c r="B653" s="993">
        <f>pdeBulstat</f>
        <v/>
      </c>
      <c r="C653" s="998">
        <f>endDate</f>
        <v/>
      </c>
      <c r="D653" s="993" t="inlineStr">
        <is>
          <t>5-1018</t>
        </is>
      </c>
      <c r="E653" s="993" t="n">
        <v>7</v>
      </c>
      <c r="F653" s="993" t="inlineStr">
        <is>
          <t>Програмни продукти</t>
        </is>
      </c>
      <c r="H653" s="993">
        <f>'Справка 6'!J25</f>
        <v/>
      </c>
    </row>
    <row r="654" ht="15" customHeight="1" s="500">
      <c r="A654" s="993">
        <f>pdeName</f>
        <v/>
      </c>
      <c r="B654" s="993">
        <f>pdeBulstat</f>
        <v/>
      </c>
      <c r="C654" s="998">
        <f>endDate</f>
        <v/>
      </c>
      <c r="D654" s="993" t="inlineStr">
        <is>
          <t>5-1019</t>
        </is>
      </c>
      <c r="E654" s="993" t="n">
        <v>7</v>
      </c>
      <c r="F654" s="993" t="inlineStr">
        <is>
          <t>Продукти от развойна дейност</t>
        </is>
      </c>
      <c r="H654" s="993">
        <f>'Справка 6'!J26</f>
        <v/>
      </c>
    </row>
    <row r="655" ht="15" customHeight="1" s="500">
      <c r="A655" s="993">
        <f>pdeName</f>
        <v/>
      </c>
      <c r="B655" s="993">
        <f>pdeBulstat</f>
        <v/>
      </c>
      <c r="C655" s="998">
        <f>endDate</f>
        <v/>
      </c>
      <c r="D655" s="993" t="inlineStr">
        <is>
          <t>5-1020</t>
        </is>
      </c>
      <c r="E655" s="993" t="n">
        <v>7</v>
      </c>
      <c r="F655" s="993" t="inlineStr">
        <is>
          <t xml:space="preserve">Други </t>
        </is>
      </c>
      <c r="H655" s="993">
        <f>'Справка 6'!J27</f>
        <v/>
      </c>
    </row>
    <row r="656" ht="15" customHeight="1" s="500">
      <c r="A656" s="993">
        <f>pdeName</f>
        <v/>
      </c>
      <c r="B656" s="993">
        <f>pdeBulstat</f>
        <v/>
      </c>
      <c r="C656" s="998">
        <f>endDate</f>
        <v/>
      </c>
      <c r="D656" s="993" t="inlineStr">
        <is>
          <t>5-1030</t>
        </is>
      </c>
      <c r="E656" s="993" t="n">
        <v>7</v>
      </c>
      <c r="F656" s="993" t="inlineStr">
        <is>
          <t>Нематериални активи</t>
        </is>
      </c>
      <c r="H656" s="993">
        <f>'Справка 6'!J28</f>
        <v/>
      </c>
    </row>
    <row r="657" ht="15" customHeight="1" s="500">
      <c r="A657" s="993">
        <f>pdeName</f>
        <v/>
      </c>
      <c r="B657" s="993">
        <f>pdeBulstat</f>
        <v/>
      </c>
      <c r="C657" s="998">
        <f>endDate</f>
        <v/>
      </c>
      <c r="D657" s="993" t="inlineStr">
        <is>
          <t>5-1032</t>
        </is>
      </c>
      <c r="E657" s="993" t="n">
        <v>7</v>
      </c>
      <c r="F657" s="993" t="inlineStr">
        <is>
          <t>Инвестиции в:</t>
        </is>
      </c>
      <c r="H657" s="993">
        <f>'Справка 6'!J30</f>
        <v/>
      </c>
    </row>
    <row r="658" ht="15" customHeight="1" s="500">
      <c r="A658" s="993">
        <f>pdeName</f>
        <v/>
      </c>
      <c r="B658" s="993">
        <f>pdeBulstat</f>
        <v/>
      </c>
      <c r="C658" s="998">
        <f>endDate</f>
        <v/>
      </c>
      <c r="D658" s="993" t="inlineStr">
        <is>
          <t>5-1033</t>
        </is>
      </c>
      <c r="E658" s="993" t="n">
        <v>7</v>
      </c>
      <c r="F658" s="993" t="inlineStr">
        <is>
          <t>дъщерни предприятия</t>
        </is>
      </c>
      <c r="H658" s="993">
        <f>'Справка 6'!J31</f>
        <v/>
      </c>
    </row>
    <row r="659" ht="15" customHeight="1" s="500">
      <c r="A659" s="993">
        <f>pdeName</f>
        <v/>
      </c>
      <c r="B659" s="993">
        <f>pdeBulstat</f>
        <v/>
      </c>
      <c r="C659" s="998">
        <f>endDate</f>
        <v/>
      </c>
      <c r="D659" s="993" t="inlineStr">
        <is>
          <t>5-1034</t>
        </is>
      </c>
      <c r="E659" s="993" t="n">
        <v>7</v>
      </c>
      <c r="F659" s="993" t="inlineStr">
        <is>
          <t>смесени предприятия</t>
        </is>
      </c>
      <c r="H659" s="993">
        <f>'Справка 6'!J32</f>
        <v/>
      </c>
    </row>
    <row r="660" ht="15" customHeight="1" s="500">
      <c r="A660" s="993">
        <f>pdeName</f>
        <v/>
      </c>
      <c r="B660" s="993">
        <f>pdeBulstat</f>
        <v/>
      </c>
      <c r="C660" s="998">
        <f>endDate</f>
        <v/>
      </c>
      <c r="D660" s="993" t="inlineStr">
        <is>
          <t>5-1035</t>
        </is>
      </c>
      <c r="E660" s="993" t="n">
        <v>7</v>
      </c>
      <c r="F660" s="993" t="inlineStr">
        <is>
          <t>асоциирани предприятия</t>
        </is>
      </c>
      <c r="H660" s="993">
        <f>'Справка 6'!J33</f>
        <v/>
      </c>
    </row>
    <row r="661" ht="15" customHeight="1" s="500">
      <c r="A661" s="993">
        <f>pdeName</f>
        <v/>
      </c>
      <c r="B661" s="993">
        <f>pdeBulstat</f>
        <v/>
      </c>
      <c r="C661" s="998">
        <f>endDate</f>
        <v/>
      </c>
      <c r="D661" s="993" t="inlineStr">
        <is>
          <t>5-1036</t>
        </is>
      </c>
      <c r="E661" s="993" t="n">
        <v>7</v>
      </c>
      <c r="F661" s="993" t="inlineStr">
        <is>
          <t>други предприятия</t>
        </is>
      </c>
      <c r="H661" s="993">
        <f>'Справка 6'!J34</f>
        <v/>
      </c>
    </row>
    <row r="662" ht="15" customHeight="1" s="500">
      <c r="A662" s="993">
        <f>pdeName</f>
        <v/>
      </c>
      <c r="B662" s="993">
        <f>pdeBulstat</f>
        <v/>
      </c>
      <c r="C662" s="998">
        <f>endDate</f>
        <v/>
      </c>
      <c r="D662" s="993" t="inlineStr">
        <is>
          <t>5-1038</t>
        </is>
      </c>
      <c r="E662" s="993" t="n">
        <v>7</v>
      </c>
      <c r="F662" s="993" t="inlineStr">
        <is>
          <t>Държани до настъпване на падеж:</t>
        </is>
      </c>
      <c r="H662" s="993">
        <f>'Справка 6'!J35</f>
        <v/>
      </c>
    </row>
    <row r="663" ht="15" customHeight="1" s="500">
      <c r="A663" s="993">
        <f>pdeName</f>
        <v/>
      </c>
      <c r="B663" s="993">
        <f>pdeBulstat</f>
        <v/>
      </c>
      <c r="C663" s="998">
        <f>endDate</f>
        <v/>
      </c>
      <c r="D663" s="993" t="inlineStr">
        <is>
          <t>5-1038-1</t>
        </is>
      </c>
      <c r="E663" s="993" t="n">
        <v>7</v>
      </c>
      <c r="F663" s="993" t="inlineStr">
        <is>
          <t xml:space="preserve">държавни ценни книжа </t>
        </is>
      </c>
      <c r="H663" s="993">
        <f>'Справка 6'!J36</f>
        <v/>
      </c>
    </row>
    <row r="664" ht="15" customHeight="1" s="500">
      <c r="A664" s="993">
        <f>pdeName</f>
        <v/>
      </c>
      <c r="B664" s="993">
        <f>pdeBulstat</f>
        <v/>
      </c>
      <c r="C664" s="998">
        <f>endDate</f>
        <v/>
      </c>
      <c r="D664" s="993" t="inlineStr">
        <is>
          <t>5-1038-2</t>
        </is>
      </c>
      <c r="E664" s="993" t="n">
        <v>7</v>
      </c>
      <c r="F664" s="993" t="inlineStr">
        <is>
          <t>облигации, в т.ч.:</t>
        </is>
      </c>
      <c r="H664" s="993">
        <f>'Справка 6'!J37</f>
        <v/>
      </c>
    </row>
    <row r="665" ht="15" customHeight="1" s="500">
      <c r="A665" s="993">
        <f>pdeName</f>
        <v/>
      </c>
      <c r="B665" s="993">
        <f>pdeBulstat</f>
        <v/>
      </c>
      <c r="C665" s="998">
        <f>endDate</f>
        <v/>
      </c>
      <c r="D665" s="993" t="inlineStr">
        <is>
          <t>5-1038-3</t>
        </is>
      </c>
      <c r="E665" s="993" t="n">
        <v>7</v>
      </c>
      <c r="F665" s="993" t="inlineStr">
        <is>
          <t>общински облигации</t>
        </is>
      </c>
      <c r="H665" s="993">
        <f>'Справка 6'!J38</f>
        <v/>
      </c>
    </row>
    <row r="666" ht="15" customHeight="1" s="500">
      <c r="A666" s="993">
        <f>pdeName</f>
        <v/>
      </c>
      <c r="B666" s="993">
        <f>pdeBulstat</f>
        <v/>
      </c>
      <c r="C666" s="998">
        <f>endDate</f>
        <v/>
      </c>
      <c r="D666" s="993" t="inlineStr">
        <is>
          <t>5-1038-4</t>
        </is>
      </c>
      <c r="E666" s="993" t="n">
        <v>7</v>
      </c>
      <c r="F666" s="993" t="inlineStr">
        <is>
          <t>Други инвестиции, държани до настъпване на падеж</t>
        </is>
      </c>
      <c r="H666" s="993">
        <f>'Справка 6'!J39</f>
        <v/>
      </c>
    </row>
    <row r="667" ht="15" customHeight="1" s="500">
      <c r="A667" s="993">
        <f>pdeName</f>
        <v/>
      </c>
      <c r="B667" s="993">
        <f>pdeBulstat</f>
        <v/>
      </c>
      <c r="C667" s="998">
        <f>endDate</f>
        <v/>
      </c>
      <c r="D667" s="993" t="inlineStr">
        <is>
          <t>5-1038-5</t>
        </is>
      </c>
      <c r="E667" s="993" t="n">
        <v>7</v>
      </c>
      <c r="F667" s="993" t="inlineStr">
        <is>
          <t xml:space="preserve">Други </t>
        </is>
      </c>
      <c r="H667" s="993">
        <f>'Справка 6'!J40</f>
        <v/>
      </c>
    </row>
    <row r="668" ht="15" customHeight="1" s="500">
      <c r="A668" s="993">
        <f>pdeName</f>
        <v/>
      </c>
      <c r="B668" s="993">
        <f>pdeBulstat</f>
        <v/>
      </c>
      <c r="C668" s="998">
        <f>endDate</f>
        <v/>
      </c>
      <c r="D668" s="993" t="inlineStr">
        <is>
          <t>5-1045</t>
        </is>
      </c>
      <c r="E668" s="993" t="n">
        <v>7</v>
      </c>
      <c r="F668" s="993" t="inlineStr">
        <is>
          <t>Финансови активи (без дългосрочни вземания)</t>
        </is>
      </c>
      <c r="H668" s="993">
        <f>'Справка 6'!J41</f>
        <v/>
      </c>
    </row>
    <row r="669" ht="15" customHeight="1" s="500">
      <c r="A669" s="993">
        <f>pdeName</f>
        <v/>
      </c>
      <c r="B669" s="993">
        <f>pdeBulstat</f>
        <v/>
      </c>
      <c r="C669" s="998">
        <f>endDate</f>
        <v/>
      </c>
      <c r="D669" s="993" t="inlineStr">
        <is>
          <t>5-1050</t>
        </is>
      </c>
      <c r="E669" s="993" t="n">
        <v>7</v>
      </c>
      <c r="F669" s="993" t="inlineStr">
        <is>
          <t>Търговска репутация</t>
        </is>
      </c>
      <c r="H669" s="993">
        <f>'Справка 6'!J42</f>
        <v/>
      </c>
    </row>
    <row r="670" ht="15" customHeight="1" s="500">
      <c r="A670" s="993">
        <f>pdeName</f>
        <v/>
      </c>
      <c r="B670" s="993">
        <f>pdeBulstat</f>
        <v/>
      </c>
      <c r="C670" s="998">
        <f>endDate</f>
        <v/>
      </c>
      <c r="D670" s="993" t="inlineStr">
        <is>
          <t>5-1060</t>
        </is>
      </c>
      <c r="E670" s="993" t="n">
        <v>7</v>
      </c>
      <c r="F670" s="993" t="inlineStr">
        <is>
          <t>Общ сбор ( I+ II+ III+ IV+V+VI)</t>
        </is>
      </c>
      <c r="H670" s="1003">
        <f>'Справка 6'!J43</f>
        <v/>
      </c>
    </row>
    <row r="671" ht="15" customHeight="1" s="500">
      <c r="A671" s="993">
        <f>pdeName</f>
        <v/>
      </c>
      <c r="B671" s="993">
        <f>pdeBulstat</f>
        <v/>
      </c>
      <c r="C671" s="998">
        <f>endDate</f>
        <v/>
      </c>
      <c r="D671" s="993" t="inlineStr">
        <is>
          <t>5-1001</t>
        </is>
      </c>
      <c r="E671" s="993" t="n">
        <v>8</v>
      </c>
      <c r="F671" s="993" t="inlineStr">
        <is>
          <t>Земи (терени)</t>
        </is>
      </c>
      <c r="H671" s="999">
        <f>'Справка 6'!K11</f>
        <v/>
      </c>
    </row>
    <row r="672" ht="15" customHeight="1" s="500">
      <c r="A672" s="993">
        <f>pdeName</f>
        <v/>
      </c>
      <c r="B672" s="993">
        <f>pdeBulstat</f>
        <v/>
      </c>
      <c r="C672" s="998">
        <f>endDate</f>
        <v/>
      </c>
      <c r="D672" s="993" t="inlineStr">
        <is>
          <t>5-1002</t>
        </is>
      </c>
      <c r="E672" s="993" t="n">
        <v>8</v>
      </c>
      <c r="F672" s="993" t="inlineStr">
        <is>
          <t>Сгради и конструкции</t>
        </is>
      </c>
      <c r="H672" s="999">
        <f>'Справка 6'!K12</f>
        <v/>
      </c>
    </row>
    <row r="673" ht="15" customHeight="1" s="500">
      <c r="A673" s="993">
        <f>pdeName</f>
        <v/>
      </c>
      <c r="B673" s="993">
        <f>pdeBulstat</f>
        <v/>
      </c>
      <c r="C673" s="998">
        <f>endDate</f>
        <v/>
      </c>
      <c r="D673" s="993" t="inlineStr">
        <is>
          <t>5-1003</t>
        </is>
      </c>
      <c r="E673" s="993" t="n">
        <v>8</v>
      </c>
      <c r="F673" s="993" t="inlineStr">
        <is>
          <t xml:space="preserve">Машини и оборудване </t>
        </is>
      </c>
      <c r="H673" s="999">
        <f>'Справка 6'!K13</f>
        <v/>
      </c>
    </row>
    <row r="674" ht="15" customHeight="1" s="500">
      <c r="A674" s="993">
        <f>pdeName</f>
        <v/>
      </c>
      <c r="B674" s="993">
        <f>pdeBulstat</f>
        <v/>
      </c>
      <c r="C674" s="998">
        <f>endDate</f>
        <v/>
      </c>
      <c r="D674" s="993" t="inlineStr">
        <is>
          <t>5-1004</t>
        </is>
      </c>
      <c r="E674" s="993" t="n">
        <v>8</v>
      </c>
      <c r="F674" s="993" t="inlineStr">
        <is>
          <t>Съоръжения</t>
        </is>
      </c>
      <c r="H674" s="999">
        <f>'Справка 6'!K14</f>
        <v/>
      </c>
    </row>
    <row r="675" ht="15" customHeight="1" s="500">
      <c r="A675" s="993">
        <f>pdeName</f>
        <v/>
      </c>
      <c r="B675" s="993">
        <f>pdeBulstat</f>
        <v/>
      </c>
      <c r="C675" s="998">
        <f>endDate</f>
        <v/>
      </c>
      <c r="D675" s="993" t="inlineStr">
        <is>
          <t>5-1005</t>
        </is>
      </c>
      <c r="E675" s="993" t="n">
        <v>8</v>
      </c>
      <c r="F675" s="993" t="inlineStr">
        <is>
          <t>Транспортни средства</t>
        </is>
      </c>
      <c r="H675" s="999">
        <f>'Справка 6'!K15</f>
        <v/>
      </c>
    </row>
    <row r="676" ht="15" customHeight="1" s="500">
      <c r="A676" s="993">
        <f>pdeName</f>
        <v/>
      </c>
      <c r="B676" s="993">
        <f>pdeBulstat</f>
        <v/>
      </c>
      <c r="C676" s="998">
        <f>endDate</f>
        <v/>
      </c>
      <c r="D676" s="993" t="inlineStr">
        <is>
          <t>5-1007-1</t>
        </is>
      </c>
      <c r="E676" s="993" t="n">
        <v>8</v>
      </c>
      <c r="F676" s="993" t="inlineStr">
        <is>
          <t>Стопански инвентар</t>
        </is>
      </c>
      <c r="H676" s="999">
        <f>'Справка 6'!K16</f>
        <v/>
      </c>
    </row>
    <row r="677" ht="15" customHeight="1" s="500">
      <c r="A677" s="993">
        <f>pdeName</f>
        <v/>
      </c>
      <c r="B677" s="993">
        <f>pdeBulstat</f>
        <v/>
      </c>
      <c r="C677" s="998">
        <f>endDate</f>
        <v/>
      </c>
      <c r="D677" s="993" t="inlineStr">
        <is>
          <t>5-1007-2</t>
        </is>
      </c>
      <c r="E677" s="993" t="n">
        <v>8</v>
      </c>
      <c r="F677" s="993" t="inlineStr">
        <is>
          <t>Р-ди за придобиване и ликвидация на активи по стопански начин</t>
        </is>
      </c>
      <c r="H677" s="999">
        <f>'Справка 6'!K17</f>
        <v/>
      </c>
    </row>
    <row r="678" ht="15" customHeight="1" s="500">
      <c r="A678" s="993">
        <f>pdeName</f>
        <v/>
      </c>
      <c r="B678" s="993">
        <f>pdeBulstat</f>
        <v/>
      </c>
      <c r="C678" s="998">
        <f>endDate</f>
        <v/>
      </c>
      <c r="D678" s="993" t="inlineStr">
        <is>
          <t>5-1007</t>
        </is>
      </c>
      <c r="E678" s="993" t="n">
        <v>8</v>
      </c>
      <c r="F678" s="993" t="inlineStr">
        <is>
          <t xml:space="preserve">Други </t>
        </is>
      </c>
      <c r="H678" s="999">
        <f>'Справка 6'!K18</f>
        <v/>
      </c>
    </row>
    <row r="679" ht="15" customHeight="1" s="500">
      <c r="A679" s="993">
        <f>pdeName</f>
        <v/>
      </c>
      <c r="B679" s="993">
        <f>pdeBulstat</f>
        <v/>
      </c>
      <c r="C679" s="998">
        <f>endDate</f>
        <v/>
      </c>
      <c r="D679" s="993" t="inlineStr">
        <is>
          <t>5-1015</t>
        </is>
      </c>
      <c r="E679" s="993" t="n">
        <v>8</v>
      </c>
      <c r="F679" s="993" t="inlineStr">
        <is>
          <t>Имоти, машини, съоръжения и оборудване</t>
        </is>
      </c>
      <c r="H679" s="993">
        <f>'Справка 6'!K19</f>
        <v/>
      </c>
    </row>
    <row r="680" ht="15" customHeight="1" s="500">
      <c r="A680" s="993">
        <f>pdeName</f>
        <v/>
      </c>
      <c r="B680" s="993">
        <f>pdeBulstat</f>
        <v/>
      </c>
      <c r="C680" s="998">
        <f>endDate</f>
        <v/>
      </c>
      <c r="D680" s="993" t="inlineStr">
        <is>
          <t>5-1037</t>
        </is>
      </c>
      <c r="E680" s="993" t="n">
        <v>8</v>
      </c>
      <c r="F680" s="993" t="inlineStr">
        <is>
          <t xml:space="preserve">Инвестиционни имоти  </t>
        </is>
      </c>
      <c r="H680" s="999">
        <f>'Справка 6'!K20</f>
        <v/>
      </c>
    </row>
    <row r="681" ht="15" customHeight="1" s="500">
      <c r="A681" s="993">
        <f>pdeName</f>
        <v/>
      </c>
      <c r="B681" s="993">
        <f>pdeBulstat</f>
        <v/>
      </c>
      <c r="C681" s="998">
        <f>endDate</f>
        <v/>
      </c>
      <c r="D681" s="993" t="inlineStr">
        <is>
          <t>5-1006</t>
        </is>
      </c>
      <c r="E681" s="993" t="n">
        <v>8</v>
      </c>
      <c r="F681" s="993" t="inlineStr">
        <is>
          <t xml:space="preserve">Биологични активи </t>
        </is>
      </c>
      <c r="H681" s="999">
        <f>'Справка 6'!K22</f>
        <v/>
      </c>
    </row>
    <row r="682" ht="15" customHeight="1" s="500">
      <c r="A682" s="993">
        <f>pdeName</f>
        <v/>
      </c>
      <c r="B682" s="993">
        <f>pdeBulstat</f>
        <v/>
      </c>
      <c r="C682" s="998">
        <f>endDate</f>
        <v/>
      </c>
      <c r="D682" s="993" t="inlineStr">
        <is>
          <t>5-1017</t>
        </is>
      </c>
      <c r="E682" s="993" t="n">
        <v>8</v>
      </c>
      <c r="F682" s="993" t="inlineStr">
        <is>
          <t>Права върху собственост</t>
        </is>
      </c>
      <c r="H682" s="999">
        <f>'Справка 6'!K24</f>
        <v/>
      </c>
    </row>
    <row r="683" ht="15" customHeight="1" s="500">
      <c r="A683" s="993">
        <f>pdeName</f>
        <v/>
      </c>
      <c r="B683" s="993">
        <f>pdeBulstat</f>
        <v/>
      </c>
      <c r="C683" s="998">
        <f>endDate</f>
        <v/>
      </c>
      <c r="D683" s="993" t="inlineStr">
        <is>
          <t>5-1018</t>
        </is>
      </c>
      <c r="E683" s="993" t="n">
        <v>8</v>
      </c>
      <c r="F683" s="993" t="inlineStr">
        <is>
          <t>Програмни продукти</t>
        </is>
      </c>
      <c r="H683" s="999">
        <f>'Справка 6'!K25</f>
        <v/>
      </c>
    </row>
    <row r="684" ht="15" customHeight="1" s="500">
      <c r="A684" s="993">
        <f>pdeName</f>
        <v/>
      </c>
      <c r="B684" s="993">
        <f>pdeBulstat</f>
        <v/>
      </c>
      <c r="C684" s="998">
        <f>endDate</f>
        <v/>
      </c>
      <c r="D684" s="993" t="inlineStr">
        <is>
          <t>5-1019</t>
        </is>
      </c>
      <c r="E684" s="993" t="n">
        <v>8</v>
      </c>
      <c r="F684" s="993" t="inlineStr">
        <is>
          <t>Продукти от развойна дейност</t>
        </is>
      </c>
      <c r="H684" s="999">
        <f>'Справка 6'!K26</f>
        <v/>
      </c>
    </row>
    <row r="685" ht="15" customHeight="1" s="500">
      <c r="A685" s="993">
        <f>pdeName</f>
        <v/>
      </c>
      <c r="B685" s="993">
        <f>pdeBulstat</f>
        <v/>
      </c>
      <c r="C685" s="998">
        <f>endDate</f>
        <v/>
      </c>
      <c r="D685" s="993" t="inlineStr">
        <is>
          <t>5-1020</t>
        </is>
      </c>
      <c r="E685" s="993" t="n">
        <v>8</v>
      </c>
      <c r="F685" s="993" t="inlineStr">
        <is>
          <t xml:space="preserve">Други </t>
        </is>
      </c>
      <c r="H685" s="999">
        <f>'Справка 6'!K27</f>
        <v/>
      </c>
    </row>
    <row r="686" ht="15" customHeight="1" s="500">
      <c r="A686" s="993">
        <f>pdeName</f>
        <v/>
      </c>
      <c r="B686" s="993">
        <f>pdeBulstat</f>
        <v/>
      </c>
      <c r="C686" s="998">
        <f>endDate</f>
        <v/>
      </c>
      <c r="D686" s="993" t="inlineStr">
        <is>
          <t>5-1030</t>
        </is>
      </c>
      <c r="E686" s="993" t="n">
        <v>8</v>
      </c>
      <c r="F686" s="993" t="inlineStr">
        <is>
          <t>Нематериални активи</t>
        </is>
      </c>
      <c r="H686" s="993">
        <f>'Справка 6'!K28</f>
        <v/>
      </c>
    </row>
    <row r="687" ht="15" customHeight="1" s="500">
      <c r="A687" s="993">
        <f>pdeName</f>
        <v/>
      </c>
      <c r="B687" s="993">
        <f>pdeBulstat</f>
        <v/>
      </c>
      <c r="C687" s="998">
        <f>endDate</f>
        <v/>
      </c>
      <c r="D687" s="993" t="inlineStr">
        <is>
          <t>5-1032</t>
        </is>
      </c>
      <c r="E687" s="993" t="n">
        <v>8</v>
      </c>
      <c r="F687" s="993" t="inlineStr">
        <is>
          <t>Инвестиции в:</t>
        </is>
      </c>
      <c r="H687" s="993">
        <f>'Справка 6'!K30</f>
        <v/>
      </c>
    </row>
    <row r="688" ht="15" customHeight="1" s="500">
      <c r="A688" s="993">
        <f>pdeName</f>
        <v/>
      </c>
      <c r="B688" s="993">
        <f>pdeBulstat</f>
        <v/>
      </c>
      <c r="C688" s="998">
        <f>endDate</f>
        <v/>
      </c>
      <c r="D688" s="993" t="inlineStr">
        <is>
          <t>5-1033</t>
        </is>
      </c>
      <c r="E688" s="993" t="n">
        <v>8</v>
      </c>
      <c r="F688" s="993" t="inlineStr">
        <is>
          <t>дъщерни предприятия</t>
        </is>
      </c>
      <c r="H688" s="999">
        <f>'Справка 6'!K31</f>
        <v/>
      </c>
    </row>
    <row r="689" ht="15" customHeight="1" s="500">
      <c r="A689" s="993">
        <f>pdeName</f>
        <v/>
      </c>
      <c r="B689" s="993">
        <f>pdeBulstat</f>
        <v/>
      </c>
      <c r="C689" s="998">
        <f>endDate</f>
        <v/>
      </c>
      <c r="D689" s="993" t="inlineStr">
        <is>
          <t>5-1034</t>
        </is>
      </c>
      <c r="E689" s="993" t="n">
        <v>8</v>
      </c>
      <c r="F689" s="993" t="inlineStr">
        <is>
          <t>смесени предприятия</t>
        </is>
      </c>
      <c r="H689" s="999">
        <f>'Справка 6'!K32</f>
        <v/>
      </c>
    </row>
    <row r="690" ht="15" customHeight="1" s="500">
      <c r="A690" s="993">
        <f>pdeName</f>
        <v/>
      </c>
      <c r="B690" s="993">
        <f>pdeBulstat</f>
        <v/>
      </c>
      <c r="C690" s="998">
        <f>endDate</f>
        <v/>
      </c>
      <c r="D690" s="993" t="inlineStr">
        <is>
          <t>5-1035</t>
        </is>
      </c>
      <c r="E690" s="993" t="n">
        <v>8</v>
      </c>
      <c r="F690" s="993" t="inlineStr">
        <is>
          <t>асоциирани предприятия</t>
        </is>
      </c>
      <c r="H690" s="999">
        <f>'Справка 6'!K33</f>
        <v/>
      </c>
    </row>
    <row r="691" ht="15" customHeight="1" s="500">
      <c r="A691" s="993">
        <f>pdeName</f>
        <v/>
      </c>
      <c r="B691" s="993">
        <f>pdeBulstat</f>
        <v/>
      </c>
      <c r="C691" s="998">
        <f>endDate</f>
        <v/>
      </c>
      <c r="D691" s="993" t="inlineStr">
        <is>
          <t>5-1036</t>
        </is>
      </c>
      <c r="E691" s="993" t="n">
        <v>8</v>
      </c>
      <c r="F691" s="993" t="inlineStr">
        <is>
          <t>други предприятия</t>
        </is>
      </c>
      <c r="H691" s="999">
        <f>'Справка 6'!K34</f>
        <v/>
      </c>
    </row>
    <row r="692" ht="15" customHeight="1" s="500">
      <c r="A692" s="993">
        <f>pdeName</f>
        <v/>
      </c>
      <c r="B692" s="993">
        <f>pdeBulstat</f>
        <v/>
      </c>
      <c r="C692" s="998">
        <f>endDate</f>
        <v/>
      </c>
      <c r="D692" s="993" t="inlineStr">
        <is>
          <t>5-1038</t>
        </is>
      </c>
      <c r="E692" s="993" t="n">
        <v>8</v>
      </c>
      <c r="F692" s="993" t="inlineStr">
        <is>
          <t>Държани до настъпване на падеж:</t>
        </is>
      </c>
      <c r="H692" s="993">
        <f>'Справка 6'!K35</f>
        <v/>
      </c>
    </row>
    <row r="693" ht="15" customHeight="1" s="500">
      <c r="A693" s="993">
        <f>pdeName</f>
        <v/>
      </c>
      <c r="B693" s="993">
        <f>pdeBulstat</f>
        <v/>
      </c>
      <c r="C693" s="998">
        <f>endDate</f>
        <v/>
      </c>
      <c r="D693" s="993" t="inlineStr">
        <is>
          <t>5-1038-1</t>
        </is>
      </c>
      <c r="E693" s="993" t="n">
        <v>8</v>
      </c>
      <c r="F693" s="993" t="inlineStr">
        <is>
          <t xml:space="preserve">държавни ценни книжа </t>
        </is>
      </c>
      <c r="H693" s="999">
        <f>'Справка 6'!K36</f>
        <v/>
      </c>
    </row>
    <row r="694" ht="15" customHeight="1" s="500">
      <c r="A694" s="993">
        <f>pdeName</f>
        <v/>
      </c>
      <c r="B694" s="993">
        <f>pdeBulstat</f>
        <v/>
      </c>
      <c r="C694" s="998">
        <f>endDate</f>
        <v/>
      </c>
      <c r="D694" s="993" t="inlineStr">
        <is>
          <t>5-1038-2</t>
        </is>
      </c>
      <c r="E694" s="993" t="n">
        <v>8</v>
      </c>
      <c r="F694" s="993" t="inlineStr">
        <is>
          <t>облигации, в т.ч.:</t>
        </is>
      </c>
      <c r="H694" s="999">
        <f>'Справка 6'!K37</f>
        <v/>
      </c>
    </row>
    <row r="695" ht="15" customHeight="1" s="500">
      <c r="A695" s="993">
        <f>pdeName</f>
        <v/>
      </c>
      <c r="B695" s="993">
        <f>pdeBulstat</f>
        <v/>
      </c>
      <c r="C695" s="998">
        <f>endDate</f>
        <v/>
      </c>
      <c r="D695" s="993" t="inlineStr">
        <is>
          <t>5-1038-3</t>
        </is>
      </c>
      <c r="E695" s="993" t="n">
        <v>8</v>
      </c>
      <c r="F695" s="993" t="inlineStr">
        <is>
          <t>общински облигации</t>
        </is>
      </c>
      <c r="H695" s="999">
        <f>'Справка 6'!K38</f>
        <v/>
      </c>
    </row>
    <row r="696" ht="15" customHeight="1" s="500">
      <c r="A696" s="993">
        <f>pdeName</f>
        <v/>
      </c>
      <c r="B696" s="993">
        <f>pdeBulstat</f>
        <v/>
      </c>
      <c r="C696" s="998">
        <f>endDate</f>
        <v/>
      </c>
      <c r="D696" s="993" t="inlineStr">
        <is>
          <t>5-1038-4</t>
        </is>
      </c>
      <c r="E696" s="993" t="n">
        <v>8</v>
      </c>
      <c r="F696" s="993" t="inlineStr">
        <is>
          <t>Други инвестиции, държани до настъпване на падеж</t>
        </is>
      </c>
      <c r="H696" s="999">
        <f>'Справка 6'!K39</f>
        <v/>
      </c>
    </row>
    <row r="697" ht="15" customHeight="1" s="500">
      <c r="A697" s="993">
        <f>pdeName</f>
        <v/>
      </c>
      <c r="B697" s="993">
        <f>pdeBulstat</f>
        <v/>
      </c>
      <c r="C697" s="998">
        <f>endDate</f>
        <v/>
      </c>
      <c r="D697" s="993" t="inlineStr">
        <is>
          <t>5-1038-5</t>
        </is>
      </c>
      <c r="E697" s="993" t="n">
        <v>8</v>
      </c>
      <c r="F697" s="993" t="inlineStr">
        <is>
          <t xml:space="preserve">Други </t>
        </is>
      </c>
      <c r="H697" s="999">
        <f>'Справка 6'!K40</f>
        <v/>
      </c>
    </row>
    <row r="698" ht="15" customHeight="1" s="500">
      <c r="A698" s="993">
        <f>pdeName</f>
        <v/>
      </c>
      <c r="B698" s="993">
        <f>pdeBulstat</f>
        <v/>
      </c>
      <c r="C698" s="998">
        <f>endDate</f>
        <v/>
      </c>
      <c r="D698" s="993" t="inlineStr">
        <is>
          <t>5-1045</t>
        </is>
      </c>
      <c r="E698" s="993" t="n">
        <v>8</v>
      </c>
      <c r="F698" s="993" t="inlineStr">
        <is>
          <t>Финансови активи (без дългосрочни вземания)</t>
        </is>
      </c>
      <c r="H698" s="993">
        <f>'Справка 6'!K41</f>
        <v/>
      </c>
    </row>
    <row r="699" ht="15" customHeight="1" s="500">
      <c r="A699" s="993">
        <f>pdeName</f>
        <v/>
      </c>
      <c r="B699" s="993">
        <f>pdeBulstat</f>
        <v/>
      </c>
      <c r="C699" s="998">
        <f>endDate</f>
        <v/>
      </c>
      <c r="D699" s="993" t="inlineStr">
        <is>
          <t>5-1050</t>
        </is>
      </c>
      <c r="E699" s="993" t="n">
        <v>8</v>
      </c>
      <c r="F699" s="993" t="inlineStr">
        <is>
          <t>Търговска репутация</t>
        </is>
      </c>
      <c r="H699" s="999">
        <f>'Справка 6'!K42</f>
        <v/>
      </c>
    </row>
    <row r="700" ht="15" customHeight="1" s="500">
      <c r="A700" s="993">
        <f>pdeName</f>
        <v/>
      </c>
      <c r="B700" s="993">
        <f>pdeBulstat</f>
        <v/>
      </c>
      <c r="C700" s="998">
        <f>endDate</f>
        <v/>
      </c>
      <c r="D700" s="993" t="inlineStr">
        <is>
          <t>5-1060</t>
        </is>
      </c>
      <c r="E700" s="993" t="n">
        <v>8</v>
      </c>
      <c r="F700" s="993" t="inlineStr">
        <is>
          <t>Общ сбор ( I+ II+ III+ IV+V+VI)</t>
        </is>
      </c>
      <c r="H700" s="1003">
        <f>'Справка 6'!K43</f>
        <v/>
      </c>
    </row>
    <row r="701" ht="15" customHeight="1" s="500">
      <c r="A701" s="993">
        <f>pdeName</f>
        <v/>
      </c>
      <c r="B701" s="993">
        <f>pdeBulstat</f>
        <v/>
      </c>
      <c r="C701" s="998">
        <f>endDate</f>
        <v/>
      </c>
      <c r="D701" s="993" t="inlineStr">
        <is>
          <t>5-1001</t>
        </is>
      </c>
      <c r="E701" s="993" t="n">
        <v>9</v>
      </c>
      <c r="F701" s="993" t="inlineStr">
        <is>
          <t>Земи (терени)</t>
        </is>
      </c>
      <c r="H701" s="999">
        <f>'Справка 6'!L11</f>
        <v/>
      </c>
    </row>
    <row r="702" ht="15" customHeight="1" s="500">
      <c r="A702" s="993">
        <f>pdeName</f>
        <v/>
      </c>
      <c r="B702" s="993">
        <f>pdeBulstat</f>
        <v/>
      </c>
      <c r="C702" s="998">
        <f>endDate</f>
        <v/>
      </c>
      <c r="D702" s="993" t="inlineStr">
        <is>
          <t>5-1002</t>
        </is>
      </c>
      <c r="E702" s="993" t="n">
        <v>9</v>
      </c>
      <c r="F702" s="993" t="inlineStr">
        <is>
          <t>Сгради и конструкции</t>
        </is>
      </c>
      <c r="H702" s="999">
        <f>'Справка 6'!L12</f>
        <v/>
      </c>
    </row>
    <row r="703" ht="15" customHeight="1" s="500">
      <c r="A703" s="993">
        <f>pdeName</f>
        <v/>
      </c>
      <c r="B703" s="993">
        <f>pdeBulstat</f>
        <v/>
      </c>
      <c r="C703" s="998">
        <f>endDate</f>
        <v/>
      </c>
      <c r="D703" s="993" t="inlineStr">
        <is>
          <t>5-1003</t>
        </is>
      </c>
      <c r="E703" s="993" t="n">
        <v>9</v>
      </c>
      <c r="F703" s="993" t="inlineStr">
        <is>
          <t xml:space="preserve">Машини и оборудване </t>
        </is>
      </c>
      <c r="H703" s="999">
        <f>'Справка 6'!L13</f>
        <v/>
      </c>
    </row>
    <row r="704" ht="15" customHeight="1" s="500">
      <c r="A704" s="993">
        <f>pdeName</f>
        <v/>
      </c>
      <c r="B704" s="993">
        <f>pdeBulstat</f>
        <v/>
      </c>
      <c r="C704" s="998">
        <f>endDate</f>
        <v/>
      </c>
      <c r="D704" s="993" t="inlineStr">
        <is>
          <t>5-1004</t>
        </is>
      </c>
      <c r="E704" s="993" t="n">
        <v>9</v>
      </c>
      <c r="F704" s="993" t="inlineStr">
        <is>
          <t>Съоръжения</t>
        </is>
      </c>
      <c r="H704" s="999">
        <f>'Справка 6'!L14</f>
        <v/>
      </c>
    </row>
    <row r="705" ht="15" customHeight="1" s="500">
      <c r="A705" s="993">
        <f>pdeName</f>
        <v/>
      </c>
      <c r="B705" s="993">
        <f>pdeBulstat</f>
        <v/>
      </c>
      <c r="C705" s="998">
        <f>endDate</f>
        <v/>
      </c>
      <c r="D705" s="993" t="inlineStr">
        <is>
          <t>5-1005</t>
        </is>
      </c>
      <c r="E705" s="993" t="n">
        <v>9</v>
      </c>
      <c r="F705" s="993" t="inlineStr">
        <is>
          <t>Транспортни средства</t>
        </is>
      </c>
      <c r="H705" s="999">
        <f>'Справка 6'!L15</f>
        <v/>
      </c>
    </row>
    <row r="706" ht="15" customHeight="1" s="500">
      <c r="A706" s="993">
        <f>pdeName</f>
        <v/>
      </c>
      <c r="B706" s="993">
        <f>pdeBulstat</f>
        <v/>
      </c>
      <c r="C706" s="998">
        <f>endDate</f>
        <v/>
      </c>
      <c r="D706" s="993" t="inlineStr">
        <is>
          <t>5-1007-1</t>
        </is>
      </c>
      <c r="E706" s="993" t="n">
        <v>9</v>
      </c>
      <c r="F706" s="993" t="inlineStr">
        <is>
          <t>Стопански инвентар</t>
        </is>
      </c>
      <c r="H706" s="999">
        <f>'Справка 6'!L16</f>
        <v/>
      </c>
    </row>
    <row r="707" ht="15" customHeight="1" s="500">
      <c r="A707" s="993">
        <f>pdeName</f>
        <v/>
      </c>
      <c r="B707" s="993">
        <f>pdeBulstat</f>
        <v/>
      </c>
      <c r="C707" s="998">
        <f>endDate</f>
        <v/>
      </c>
      <c r="D707" s="993" t="inlineStr">
        <is>
          <t>5-1007-2</t>
        </is>
      </c>
      <c r="E707" s="993" t="n">
        <v>9</v>
      </c>
      <c r="F707" s="993" t="inlineStr">
        <is>
          <t>Р-ди за придобиване и ликвидация на активи по стопански начин</t>
        </is>
      </c>
      <c r="H707" s="1004">
        <f>'Справка 6'!L17</f>
        <v/>
      </c>
    </row>
    <row r="708" ht="15" customHeight="1" s="500">
      <c r="A708" s="993">
        <f>pdeName</f>
        <v/>
      </c>
      <c r="B708" s="993">
        <f>pdeBulstat</f>
        <v/>
      </c>
      <c r="C708" s="998">
        <f>endDate</f>
        <v/>
      </c>
      <c r="D708" s="993" t="inlineStr">
        <is>
          <t>5-1007</t>
        </is>
      </c>
      <c r="E708" s="993" t="n">
        <v>9</v>
      </c>
      <c r="F708" s="993" t="inlineStr">
        <is>
          <t xml:space="preserve">Други </t>
        </is>
      </c>
      <c r="H708" s="999">
        <f>'Справка 6'!L18</f>
        <v/>
      </c>
    </row>
    <row r="709" ht="15" customHeight="1" s="500">
      <c r="A709" s="993">
        <f>pdeName</f>
        <v/>
      </c>
      <c r="B709" s="993">
        <f>pdeBulstat</f>
        <v/>
      </c>
      <c r="C709" s="998">
        <f>endDate</f>
        <v/>
      </c>
      <c r="D709" s="993" t="inlineStr">
        <is>
          <t>5-1015</t>
        </is>
      </c>
      <c r="E709" s="993" t="n">
        <v>9</v>
      </c>
      <c r="F709" s="993" t="inlineStr">
        <is>
          <t>Имоти, машини, съоръжения и оборудване</t>
        </is>
      </c>
      <c r="H709" s="993">
        <f>'Справка 6'!L19</f>
        <v/>
      </c>
    </row>
    <row r="710" ht="15" customHeight="1" s="500">
      <c r="A710" s="993">
        <f>pdeName</f>
        <v/>
      </c>
      <c r="B710" s="993">
        <f>pdeBulstat</f>
        <v/>
      </c>
      <c r="C710" s="998">
        <f>endDate</f>
        <v/>
      </c>
      <c r="D710" s="993" t="inlineStr">
        <is>
          <t>5-1037</t>
        </is>
      </c>
      <c r="E710" s="993" t="n">
        <v>9</v>
      </c>
      <c r="F710" s="993" t="inlineStr">
        <is>
          <t xml:space="preserve">Инвестиционни имоти  </t>
        </is>
      </c>
      <c r="H710" s="999">
        <f>'Справка 6'!L20</f>
        <v/>
      </c>
    </row>
    <row r="711" ht="15" customHeight="1" s="500">
      <c r="A711" s="993">
        <f>pdeName</f>
        <v/>
      </c>
      <c r="B711" s="993">
        <f>pdeBulstat</f>
        <v/>
      </c>
      <c r="C711" s="998">
        <f>endDate</f>
        <v/>
      </c>
      <c r="D711" s="993" t="inlineStr">
        <is>
          <t>5-1006</t>
        </is>
      </c>
      <c r="E711" s="993" t="n">
        <v>9</v>
      </c>
      <c r="F711" s="993" t="inlineStr">
        <is>
          <t xml:space="preserve">Биологични активи </t>
        </is>
      </c>
      <c r="H711" s="999">
        <f>'Справка 6'!L22</f>
        <v/>
      </c>
    </row>
    <row r="712" ht="15" customHeight="1" s="500">
      <c r="A712" s="993">
        <f>pdeName</f>
        <v/>
      </c>
      <c r="B712" s="993">
        <f>pdeBulstat</f>
        <v/>
      </c>
      <c r="C712" s="998">
        <f>endDate</f>
        <v/>
      </c>
      <c r="D712" s="993" t="inlineStr">
        <is>
          <t>5-1017</t>
        </is>
      </c>
      <c r="E712" s="993" t="n">
        <v>9</v>
      </c>
      <c r="F712" s="993" t="inlineStr">
        <is>
          <t>Права върху собственост</t>
        </is>
      </c>
      <c r="H712" s="999">
        <f>'Справка 6'!L24</f>
        <v/>
      </c>
    </row>
    <row r="713" ht="15" customHeight="1" s="500">
      <c r="A713" s="993">
        <f>pdeName</f>
        <v/>
      </c>
      <c r="B713" s="993">
        <f>pdeBulstat</f>
        <v/>
      </c>
      <c r="C713" s="998">
        <f>endDate</f>
        <v/>
      </c>
      <c r="D713" s="993" t="inlineStr">
        <is>
          <t>5-1018</t>
        </is>
      </c>
      <c r="E713" s="993" t="n">
        <v>9</v>
      </c>
      <c r="F713" s="993" t="inlineStr">
        <is>
          <t>Програмни продукти</t>
        </is>
      </c>
      <c r="H713" s="999">
        <f>'Справка 6'!L25</f>
        <v/>
      </c>
    </row>
    <row r="714" ht="15" customHeight="1" s="500">
      <c r="A714" s="993">
        <f>pdeName</f>
        <v/>
      </c>
      <c r="B714" s="993">
        <f>pdeBulstat</f>
        <v/>
      </c>
      <c r="C714" s="998">
        <f>endDate</f>
        <v/>
      </c>
      <c r="D714" s="993" t="inlineStr">
        <is>
          <t>5-1019</t>
        </is>
      </c>
      <c r="E714" s="993" t="n">
        <v>9</v>
      </c>
      <c r="F714" s="993" t="inlineStr">
        <is>
          <t>Продукти от развойна дейност</t>
        </is>
      </c>
      <c r="H714" s="999">
        <f>'Справка 6'!L26</f>
        <v/>
      </c>
    </row>
    <row r="715" ht="15" customHeight="1" s="500">
      <c r="A715" s="993">
        <f>pdeName</f>
        <v/>
      </c>
      <c r="B715" s="993">
        <f>pdeBulstat</f>
        <v/>
      </c>
      <c r="C715" s="998">
        <f>endDate</f>
        <v/>
      </c>
      <c r="D715" s="993" t="inlineStr">
        <is>
          <t>5-1020</t>
        </is>
      </c>
      <c r="E715" s="993" t="n">
        <v>9</v>
      </c>
      <c r="F715" s="993" t="inlineStr">
        <is>
          <t xml:space="preserve">Други </t>
        </is>
      </c>
      <c r="H715" s="999">
        <f>'Справка 6'!L27</f>
        <v/>
      </c>
    </row>
    <row r="716" ht="15" customHeight="1" s="500">
      <c r="A716" s="993">
        <f>pdeName</f>
        <v/>
      </c>
      <c r="B716" s="993">
        <f>pdeBulstat</f>
        <v/>
      </c>
      <c r="C716" s="998">
        <f>endDate</f>
        <v/>
      </c>
      <c r="D716" s="993" t="inlineStr">
        <is>
          <t>5-1030</t>
        </is>
      </c>
      <c r="E716" s="993" t="n">
        <v>9</v>
      </c>
      <c r="F716" s="993" t="inlineStr">
        <is>
          <t>Нематериални активи</t>
        </is>
      </c>
      <c r="H716" s="993">
        <f>'Справка 6'!L28</f>
        <v/>
      </c>
    </row>
    <row r="717" ht="15" customHeight="1" s="500">
      <c r="A717" s="993">
        <f>pdeName</f>
        <v/>
      </c>
      <c r="B717" s="993">
        <f>pdeBulstat</f>
        <v/>
      </c>
      <c r="C717" s="998">
        <f>endDate</f>
        <v/>
      </c>
      <c r="D717" s="993" t="inlineStr">
        <is>
          <t>5-1032</t>
        </is>
      </c>
      <c r="E717" s="993" t="n">
        <v>9</v>
      </c>
      <c r="F717" s="993" t="inlineStr">
        <is>
          <t>Инвестиции в:</t>
        </is>
      </c>
      <c r="H717" s="993">
        <f>'Справка 6'!L30</f>
        <v/>
      </c>
    </row>
    <row r="718" ht="15" customHeight="1" s="500">
      <c r="A718" s="993">
        <f>pdeName</f>
        <v/>
      </c>
      <c r="B718" s="993">
        <f>pdeBulstat</f>
        <v/>
      </c>
      <c r="C718" s="998">
        <f>endDate</f>
        <v/>
      </c>
      <c r="D718" s="993" t="inlineStr">
        <is>
          <t>5-1033</t>
        </is>
      </c>
      <c r="E718" s="993" t="n">
        <v>9</v>
      </c>
      <c r="F718" s="993" t="inlineStr">
        <is>
          <t>дъщерни предприятия</t>
        </is>
      </c>
      <c r="H718" s="999">
        <f>'Справка 6'!L31</f>
        <v/>
      </c>
    </row>
    <row r="719" ht="15" customHeight="1" s="500">
      <c r="A719" s="993">
        <f>pdeName</f>
        <v/>
      </c>
      <c r="B719" s="993">
        <f>pdeBulstat</f>
        <v/>
      </c>
      <c r="C719" s="998">
        <f>endDate</f>
        <v/>
      </c>
      <c r="D719" s="993" t="inlineStr">
        <is>
          <t>5-1034</t>
        </is>
      </c>
      <c r="E719" s="993" t="n">
        <v>9</v>
      </c>
      <c r="F719" s="993" t="inlineStr">
        <is>
          <t>смесени предприятия</t>
        </is>
      </c>
      <c r="H719" s="999">
        <f>'Справка 6'!L32</f>
        <v/>
      </c>
    </row>
    <row r="720" ht="15" customHeight="1" s="500">
      <c r="A720" s="993">
        <f>pdeName</f>
        <v/>
      </c>
      <c r="B720" s="993">
        <f>pdeBulstat</f>
        <v/>
      </c>
      <c r="C720" s="998">
        <f>endDate</f>
        <v/>
      </c>
      <c r="D720" s="993" t="inlineStr">
        <is>
          <t>5-1035</t>
        </is>
      </c>
      <c r="E720" s="993" t="n">
        <v>9</v>
      </c>
      <c r="F720" s="993" t="inlineStr">
        <is>
          <t>асоциирани предприятия</t>
        </is>
      </c>
      <c r="H720" s="999">
        <f>'Справка 6'!L33</f>
        <v/>
      </c>
    </row>
    <row r="721" ht="15" customHeight="1" s="500">
      <c r="A721" s="993">
        <f>pdeName</f>
        <v/>
      </c>
      <c r="B721" s="993">
        <f>pdeBulstat</f>
        <v/>
      </c>
      <c r="C721" s="998">
        <f>endDate</f>
        <v/>
      </c>
      <c r="D721" s="993" t="inlineStr">
        <is>
          <t>5-1036</t>
        </is>
      </c>
      <c r="E721" s="993" t="n">
        <v>9</v>
      </c>
      <c r="F721" s="993" t="inlineStr">
        <is>
          <t>други предприятия</t>
        </is>
      </c>
      <c r="H721" s="999">
        <f>'Справка 6'!L34</f>
        <v/>
      </c>
    </row>
    <row r="722" ht="15" customHeight="1" s="500">
      <c r="A722" s="993">
        <f>pdeName</f>
        <v/>
      </c>
      <c r="B722" s="993">
        <f>pdeBulstat</f>
        <v/>
      </c>
      <c r="C722" s="998">
        <f>endDate</f>
        <v/>
      </c>
      <c r="D722" s="993" t="inlineStr">
        <is>
          <t>5-1038</t>
        </is>
      </c>
      <c r="E722" s="993" t="n">
        <v>9</v>
      </c>
      <c r="F722" s="993" t="inlineStr">
        <is>
          <t>Държани до настъпване на падеж:</t>
        </is>
      </c>
      <c r="H722" s="993">
        <f>'Справка 6'!L35</f>
        <v/>
      </c>
    </row>
    <row r="723" ht="15" customHeight="1" s="500">
      <c r="A723" s="993">
        <f>pdeName</f>
        <v/>
      </c>
      <c r="B723" s="993">
        <f>pdeBulstat</f>
        <v/>
      </c>
      <c r="C723" s="998">
        <f>endDate</f>
        <v/>
      </c>
      <c r="D723" s="993" t="inlineStr">
        <is>
          <t>5-1038-1</t>
        </is>
      </c>
      <c r="E723" s="993" t="n">
        <v>9</v>
      </c>
      <c r="F723" s="993" t="inlineStr">
        <is>
          <t xml:space="preserve">държавни ценни книжа </t>
        </is>
      </c>
      <c r="H723" s="999">
        <f>'Справка 6'!L36</f>
        <v/>
      </c>
    </row>
    <row r="724" ht="15" customHeight="1" s="500">
      <c r="A724" s="993">
        <f>pdeName</f>
        <v/>
      </c>
      <c r="B724" s="993">
        <f>pdeBulstat</f>
        <v/>
      </c>
      <c r="C724" s="998">
        <f>endDate</f>
        <v/>
      </c>
      <c r="D724" s="993" t="inlineStr">
        <is>
          <t>5-1038-2</t>
        </is>
      </c>
      <c r="E724" s="993" t="n">
        <v>9</v>
      </c>
      <c r="F724" s="993" t="inlineStr">
        <is>
          <t>облигации, в т.ч.:</t>
        </is>
      </c>
      <c r="H724" s="999">
        <f>'Справка 6'!L37</f>
        <v/>
      </c>
    </row>
    <row r="725" ht="15" customHeight="1" s="500">
      <c r="A725" s="993">
        <f>pdeName</f>
        <v/>
      </c>
      <c r="B725" s="993">
        <f>pdeBulstat</f>
        <v/>
      </c>
      <c r="C725" s="998">
        <f>endDate</f>
        <v/>
      </c>
      <c r="D725" s="993" t="inlineStr">
        <is>
          <t>5-1038-3</t>
        </is>
      </c>
      <c r="E725" s="993" t="n">
        <v>9</v>
      </c>
      <c r="F725" s="993" t="inlineStr">
        <is>
          <t>общински облигации</t>
        </is>
      </c>
      <c r="H725" s="999">
        <f>'Справка 6'!L38</f>
        <v/>
      </c>
    </row>
    <row r="726" ht="15" customHeight="1" s="500">
      <c r="A726" s="993">
        <f>pdeName</f>
        <v/>
      </c>
      <c r="B726" s="993">
        <f>pdeBulstat</f>
        <v/>
      </c>
      <c r="C726" s="998">
        <f>endDate</f>
        <v/>
      </c>
      <c r="D726" s="993" t="inlineStr">
        <is>
          <t>5-1038-4</t>
        </is>
      </c>
      <c r="E726" s="993" t="n">
        <v>9</v>
      </c>
      <c r="F726" s="993" t="inlineStr">
        <is>
          <t>Други инвестиции, държани до настъпване на падеж</t>
        </is>
      </c>
      <c r="H726" s="999">
        <f>'Справка 6'!L39</f>
        <v/>
      </c>
    </row>
    <row r="727" ht="15" customHeight="1" s="500">
      <c r="A727" s="993">
        <f>pdeName</f>
        <v/>
      </c>
      <c r="B727" s="993">
        <f>pdeBulstat</f>
        <v/>
      </c>
      <c r="C727" s="998">
        <f>endDate</f>
        <v/>
      </c>
      <c r="D727" s="993" t="inlineStr">
        <is>
          <t>5-1038-5</t>
        </is>
      </c>
      <c r="E727" s="993" t="n">
        <v>9</v>
      </c>
      <c r="F727" s="993" t="inlineStr">
        <is>
          <t xml:space="preserve">Други </t>
        </is>
      </c>
      <c r="H727" s="999">
        <f>'Справка 6'!L40</f>
        <v/>
      </c>
    </row>
    <row r="728" ht="15" customHeight="1" s="500">
      <c r="A728" s="993">
        <f>pdeName</f>
        <v/>
      </c>
      <c r="B728" s="993">
        <f>pdeBulstat</f>
        <v/>
      </c>
      <c r="C728" s="998">
        <f>endDate</f>
        <v/>
      </c>
      <c r="D728" s="993" t="inlineStr">
        <is>
          <t>5-1045</t>
        </is>
      </c>
      <c r="E728" s="993" t="n">
        <v>9</v>
      </c>
      <c r="F728" s="993" t="inlineStr">
        <is>
          <t>Финансови активи (без дългосрочни вземания)</t>
        </is>
      </c>
      <c r="H728" s="993">
        <f>'Справка 6'!L41</f>
        <v/>
      </c>
    </row>
    <row r="729" ht="15" customHeight="1" s="500">
      <c r="A729" s="993">
        <f>pdeName</f>
        <v/>
      </c>
      <c r="B729" s="993">
        <f>pdeBulstat</f>
        <v/>
      </c>
      <c r="C729" s="998">
        <f>endDate</f>
        <v/>
      </c>
      <c r="D729" s="993" t="inlineStr">
        <is>
          <t>5-1050</t>
        </is>
      </c>
      <c r="E729" s="993" t="n">
        <v>9</v>
      </c>
      <c r="F729" s="993" t="inlineStr">
        <is>
          <t>Търговска репутация</t>
        </is>
      </c>
      <c r="H729" s="999">
        <f>'Справка 6'!L42</f>
        <v/>
      </c>
    </row>
    <row r="730" ht="15" customHeight="1" s="500">
      <c r="A730" s="993">
        <f>pdeName</f>
        <v/>
      </c>
      <c r="B730" s="993">
        <f>pdeBulstat</f>
        <v/>
      </c>
      <c r="C730" s="998">
        <f>endDate</f>
        <v/>
      </c>
      <c r="D730" s="993" t="inlineStr">
        <is>
          <t>5-1060</t>
        </is>
      </c>
      <c r="E730" s="993" t="n">
        <v>9</v>
      </c>
      <c r="F730" s="993" t="inlineStr">
        <is>
          <t>Общ сбор ( I+ II+ III+ IV+V+VI)</t>
        </is>
      </c>
      <c r="H730" s="1003">
        <f>'Справка 6'!L43</f>
        <v/>
      </c>
    </row>
    <row r="731" ht="15" customHeight="1" s="500">
      <c r="A731" s="993">
        <f>pdeName</f>
        <v/>
      </c>
      <c r="B731" s="993">
        <f>pdeBulstat</f>
        <v/>
      </c>
      <c r="C731" s="998">
        <f>endDate</f>
        <v/>
      </c>
      <c r="D731" s="993" t="inlineStr">
        <is>
          <t>5-1001</t>
        </is>
      </c>
      <c r="E731" s="993" t="n">
        <v>10</v>
      </c>
      <c r="F731" s="993" t="inlineStr">
        <is>
          <t>Земи (терени)</t>
        </is>
      </c>
      <c r="H731" s="999">
        <f>'Справка 6'!M11</f>
        <v/>
      </c>
    </row>
    <row r="732" ht="15" customHeight="1" s="500">
      <c r="A732" s="993">
        <f>pdeName</f>
        <v/>
      </c>
      <c r="B732" s="993">
        <f>pdeBulstat</f>
        <v/>
      </c>
      <c r="C732" s="998">
        <f>endDate</f>
        <v/>
      </c>
      <c r="D732" s="993" t="inlineStr">
        <is>
          <t>5-1002</t>
        </is>
      </c>
      <c r="E732" s="993" t="n">
        <v>10</v>
      </c>
      <c r="F732" s="993" t="inlineStr">
        <is>
          <t>Сгради и конструкции</t>
        </is>
      </c>
      <c r="H732" s="999">
        <f>'Справка 6'!M12</f>
        <v/>
      </c>
    </row>
    <row r="733" ht="15" customHeight="1" s="500">
      <c r="A733" s="993">
        <f>pdeName</f>
        <v/>
      </c>
      <c r="B733" s="993">
        <f>pdeBulstat</f>
        <v/>
      </c>
      <c r="C733" s="998">
        <f>endDate</f>
        <v/>
      </c>
      <c r="D733" s="993" t="inlineStr">
        <is>
          <t>5-1003</t>
        </is>
      </c>
      <c r="E733" s="993" t="n">
        <v>10</v>
      </c>
      <c r="F733" s="993" t="inlineStr">
        <is>
          <t xml:space="preserve">Машини и оборудване </t>
        </is>
      </c>
      <c r="H733" s="999">
        <f>'Справка 6'!M13</f>
        <v/>
      </c>
    </row>
    <row r="734" ht="15" customHeight="1" s="500">
      <c r="A734" s="993">
        <f>pdeName</f>
        <v/>
      </c>
      <c r="B734" s="993">
        <f>pdeBulstat</f>
        <v/>
      </c>
      <c r="C734" s="998">
        <f>endDate</f>
        <v/>
      </c>
      <c r="D734" s="993" t="inlineStr">
        <is>
          <t>5-1004</t>
        </is>
      </c>
      <c r="E734" s="993" t="n">
        <v>10</v>
      </c>
      <c r="F734" s="993" t="inlineStr">
        <is>
          <t>Съоръжения</t>
        </is>
      </c>
      <c r="H734" s="999">
        <f>'Справка 6'!M14</f>
        <v/>
      </c>
    </row>
    <row r="735" ht="15" customHeight="1" s="500">
      <c r="A735" s="993">
        <f>pdeName</f>
        <v/>
      </c>
      <c r="B735" s="993">
        <f>pdeBulstat</f>
        <v/>
      </c>
      <c r="C735" s="998">
        <f>endDate</f>
        <v/>
      </c>
      <c r="D735" s="993" t="inlineStr">
        <is>
          <t>5-1005</t>
        </is>
      </c>
      <c r="E735" s="993" t="n">
        <v>10</v>
      </c>
      <c r="F735" s="993" t="inlineStr">
        <is>
          <t>Транспортни средства</t>
        </is>
      </c>
      <c r="H735" s="999">
        <f>'Справка 6'!M15</f>
        <v/>
      </c>
    </row>
    <row r="736" ht="15" customHeight="1" s="500">
      <c r="A736" s="993">
        <f>pdeName</f>
        <v/>
      </c>
      <c r="B736" s="993">
        <f>pdeBulstat</f>
        <v/>
      </c>
      <c r="C736" s="998">
        <f>endDate</f>
        <v/>
      </c>
      <c r="D736" s="993" t="inlineStr">
        <is>
          <t>5-1007-1</t>
        </is>
      </c>
      <c r="E736" s="993" t="n">
        <v>10</v>
      </c>
      <c r="F736" s="993" t="inlineStr">
        <is>
          <t>Стопански инвентар</t>
        </is>
      </c>
      <c r="H736" s="999">
        <f>'Справка 6'!M16</f>
        <v/>
      </c>
    </row>
    <row r="737" ht="15" customHeight="1" s="500">
      <c r="A737" s="993">
        <f>pdeName</f>
        <v/>
      </c>
      <c r="B737" s="993">
        <f>pdeBulstat</f>
        <v/>
      </c>
      <c r="C737" s="998">
        <f>endDate</f>
        <v/>
      </c>
      <c r="D737" s="993" t="inlineStr">
        <is>
          <t>5-1007-2</t>
        </is>
      </c>
      <c r="E737" s="993" t="n">
        <v>10</v>
      </c>
      <c r="F737" s="993" t="inlineStr">
        <is>
          <t>Р-ди за придобиване и ликвидация на активи по стопански начин</t>
        </is>
      </c>
      <c r="H737" s="999">
        <f>'Справка 6'!M17</f>
        <v/>
      </c>
    </row>
    <row r="738" ht="15" customHeight="1" s="500">
      <c r="A738" s="993">
        <f>pdeName</f>
        <v/>
      </c>
      <c r="B738" s="993">
        <f>pdeBulstat</f>
        <v/>
      </c>
      <c r="C738" s="998">
        <f>endDate</f>
        <v/>
      </c>
      <c r="D738" s="993" t="inlineStr">
        <is>
          <t>5-1007</t>
        </is>
      </c>
      <c r="E738" s="993" t="n">
        <v>10</v>
      </c>
      <c r="F738" s="993" t="inlineStr">
        <is>
          <t xml:space="preserve">Други </t>
        </is>
      </c>
      <c r="H738" s="999">
        <f>'Справка 6'!M18</f>
        <v/>
      </c>
    </row>
    <row r="739" ht="15" customHeight="1" s="500">
      <c r="A739" s="993">
        <f>pdeName</f>
        <v/>
      </c>
      <c r="B739" s="993">
        <f>pdeBulstat</f>
        <v/>
      </c>
      <c r="C739" s="998">
        <f>endDate</f>
        <v/>
      </c>
      <c r="D739" s="993" t="inlineStr">
        <is>
          <t>5-1015</t>
        </is>
      </c>
      <c r="E739" s="993" t="n">
        <v>10</v>
      </c>
      <c r="F739" s="993" t="inlineStr">
        <is>
          <t>Имоти, машини, съоръжения и оборудване</t>
        </is>
      </c>
      <c r="H739" s="993">
        <f>'Справка 6'!M19</f>
        <v/>
      </c>
    </row>
    <row r="740" ht="15" customHeight="1" s="500">
      <c r="A740" s="993">
        <f>pdeName</f>
        <v/>
      </c>
      <c r="B740" s="993">
        <f>pdeBulstat</f>
        <v/>
      </c>
      <c r="C740" s="998">
        <f>endDate</f>
        <v/>
      </c>
      <c r="D740" s="993" t="inlineStr">
        <is>
          <t>5-1037</t>
        </is>
      </c>
      <c r="E740" s="993" t="n">
        <v>10</v>
      </c>
      <c r="F740" s="993" t="inlineStr">
        <is>
          <t xml:space="preserve">Инвестиционни имоти  </t>
        </is>
      </c>
      <c r="H740" s="999">
        <f>'Справка 6'!M20</f>
        <v/>
      </c>
    </row>
    <row r="741" ht="15" customHeight="1" s="500">
      <c r="A741" s="993">
        <f>pdeName</f>
        <v/>
      </c>
      <c r="B741" s="993">
        <f>pdeBulstat</f>
        <v/>
      </c>
      <c r="C741" s="998">
        <f>endDate</f>
        <v/>
      </c>
      <c r="D741" s="993" t="inlineStr">
        <is>
          <t>5-1006</t>
        </is>
      </c>
      <c r="E741" s="993" t="n">
        <v>10</v>
      </c>
      <c r="F741" s="993" t="inlineStr">
        <is>
          <t xml:space="preserve">Биологични активи </t>
        </is>
      </c>
      <c r="H741" s="999">
        <f>'Справка 6'!M22</f>
        <v/>
      </c>
    </row>
    <row r="742" ht="15" customHeight="1" s="500">
      <c r="A742" s="993">
        <f>pdeName</f>
        <v/>
      </c>
      <c r="B742" s="993">
        <f>pdeBulstat</f>
        <v/>
      </c>
      <c r="C742" s="998">
        <f>endDate</f>
        <v/>
      </c>
      <c r="D742" s="993" t="inlineStr">
        <is>
          <t>5-1017</t>
        </is>
      </c>
      <c r="E742" s="993" t="n">
        <v>10</v>
      </c>
      <c r="F742" s="993" t="inlineStr">
        <is>
          <t>Права върху собственост</t>
        </is>
      </c>
      <c r="H742" s="999">
        <f>'Справка 6'!M24</f>
        <v/>
      </c>
    </row>
    <row r="743" ht="15" customHeight="1" s="500">
      <c r="A743" s="993">
        <f>pdeName</f>
        <v/>
      </c>
      <c r="B743" s="993">
        <f>pdeBulstat</f>
        <v/>
      </c>
      <c r="C743" s="998">
        <f>endDate</f>
        <v/>
      </c>
      <c r="D743" s="993" t="inlineStr">
        <is>
          <t>5-1018</t>
        </is>
      </c>
      <c r="E743" s="993" t="n">
        <v>10</v>
      </c>
      <c r="F743" s="993" t="inlineStr">
        <is>
          <t>Програмни продукти</t>
        </is>
      </c>
      <c r="H743" s="999">
        <f>'Справка 6'!M25</f>
        <v/>
      </c>
    </row>
    <row r="744" ht="15" customHeight="1" s="500">
      <c r="A744" s="993">
        <f>pdeName</f>
        <v/>
      </c>
      <c r="B744" s="993">
        <f>pdeBulstat</f>
        <v/>
      </c>
      <c r="C744" s="998">
        <f>endDate</f>
        <v/>
      </c>
      <c r="D744" s="993" t="inlineStr">
        <is>
          <t>5-1019</t>
        </is>
      </c>
      <c r="E744" s="993" t="n">
        <v>10</v>
      </c>
      <c r="F744" s="993" t="inlineStr">
        <is>
          <t>Продукти от развойна дейност</t>
        </is>
      </c>
      <c r="H744" s="999">
        <f>'Справка 6'!M26</f>
        <v/>
      </c>
    </row>
    <row r="745" ht="15" customHeight="1" s="500">
      <c r="A745" s="993">
        <f>pdeName</f>
        <v/>
      </c>
      <c r="B745" s="993">
        <f>pdeBulstat</f>
        <v/>
      </c>
      <c r="C745" s="998">
        <f>endDate</f>
        <v/>
      </c>
      <c r="D745" s="993" t="inlineStr">
        <is>
          <t>5-1020</t>
        </is>
      </c>
      <c r="E745" s="993" t="n">
        <v>10</v>
      </c>
      <c r="F745" s="993" t="inlineStr">
        <is>
          <t xml:space="preserve">Други </t>
        </is>
      </c>
      <c r="H745" s="999">
        <f>'Справка 6'!M27</f>
        <v/>
      </c>
    </row>
    <row r="746" ht="15" customHeight="1" s="500">
      <c r="A746" s="993">
        <f>pdeName</f>
        <v/>
      </c>
      <c r="B746" s="993">
        <f>pdeBulstat</f>
        <v/>
      </c>
      <c r="C746" s="998">
        <f>endDate</f>
        <v/>
      </c>
      <c r="D746" s="993" t="inlineStr">
        <is>
          <t>5-1030</t>
        </is>
      </c>
      <c r="E746" s="993" t="n">
        <v>10</v>
      </c>
      <c r="F746" s="993" t="inlineStr">
        <is>
          <t>Нематериални активи</t>
        </is>
      </c>
      <c r="H746" s="993">
        <f>'Справка 6'!M28</f>
        <v/>
      </c>
    </row>
    <row r="747" ht="15" customHeight="1" s="500">
      <c r="A747" s="993">
        <f>pdeName</f>
        <v/>
      </c>
      <c r="B747" s="993">
        <f>pdeBulstat</f>
        <v/>
      </c>
      <c r="C747" s="998">
        <f>endDate</f>
        <v/>
      </c>
      <c r="D747" s="993" t="inlineStr">
        <is>
          <t>5-1032</t>
        </is>
      </c>
      <c r="E747" s="993" t="n">
        <v>10</v>
      </c>
      <c r="F747" s="993" t="inlineStr">
        <is>
          <t>Инвестиции в:</t>
        </is>
      </c>
      <c r="H747" s="993">
        <f>'Справка 6'!M30</f>
        <v/>
      </c>
    </row>
    <row r="748" ht="15" customHeight="1" s="500">
      <c r="A748" s="993">
        <f>pdeName</f>
        <v/>
      </c>
      <c r="B748" s="993">
        <f>pdeBulstat</f>
        <v/>
      </c>
      <c r="C748" s="998">
        <f>endDate</f>
        <v/>
      </c>
      <c r="D748" s="993" t="inlineStr">
        <is>
          <t>5-1033</t>
        </is>
      </c>
      <c r="E748" s="993" t="n">
        <v>10</v>
      </c>
      <c r="F748" s="993" t="inlineStr">
        <is>
          <t>дъщерни предприятия</t>
        </is>
      </c>
      <c r="H748" s="999">
        <f>'Справка 6'!M31</f>
        <v/>
      </c>
    </row>
    <row r="749" ht="15" customHeight="1" s="500">
      <c r="A749" s="993">
        <f>pdeName</f>
        <v/>
      </c>
      <c r="B749" s="993">
        <f>pdeBulstat</f>
        <v/>
      </c>
      <c r="C749" s="998">
        <f>endDate</f>
        <v/>
      </c>
      <c r="D749" s="993" t="inlineStr">
        <is>
          <t>5-1034</t>
        </is>
      </c>
      <c r="E749" s="993" t="n">
        <v>10</v>
      </c>
      <c r="F749" s="993" t="inlineStr">
        <is>
          <t>смесени предприятия</t>
        </is>
      </c>
      <c r="H749" s="999">
        <f>'Справка 6'!M32</f>
        <v/>
      </c>
    </row>
    <row r="750" ht="15" customHeight="1" s="500">
      <c r="A750" s="993">
        <f>pdeName</f>
        <v/>
      </c>
      <c r="B750" s="993">
        <f>pdeBulstat</f>
        <v/>
      </c>
      <c r="C750" s="998">
        <f>endDate</f>
        <v/>
      </c>
      <c r="D750" s="993" t="inlineStr">
        <is>
          <t>5-1035</t>
        </is>
      </c>
      <c r="E750" s="993" t="n">
        <v>10</v>
      </c>
      <c r="F750" s="993" t="inlineStr">
        <is>
          <t>асоциирани предприятия</t>
        </is>
      </c>
      <c r="H750" s="999">
        <f>'Справка 6'!M33</f>
        <v/>
      </c>
    </row>
    <row r="751" ht="15" customHeight="1" s="500">
      <c r="A751" s="993">
        <f>pdeName</f>
        <v/>
      </c>
      <c r="B751" s="993">
        <f>pdeBulstat</f>
        <v/>
      </c>
      <c r="C751" s="998">
        <f>endDate</f>
        <v/>
      </c>
      <c r="D751" s="993" t="inlineStr">
        <is>
          <t>5-1036</t>
        </is>
      </c>
      <c r="E751" s="993" t="n">
        <v>10</v>
      </c>
      <c r="F751" s="993" t="inlineStr">
        <is>
          <t>други предприятия</t>
        </is>
      </c>
      <c r="H751" s="999">
        <f>'Справка 6'!M34</f>
        <v/>
      </c>
    </row>
    <row r="752" ht="15" customHeight="1" s="500">
      <c r="A752" s="993">
        <f>pdeName</f>
        <v/>
      </c>
      <c r="B752" s="993">
        <f>pdeBulstat</f>
        <v/>
      </c>
      <c r="C752" s="998">
        <f>endDate</f>
        <v/>
      </c>
      <c r="D752" s="993" t="inlineStr">
        <is>
          <t>5-1038</t>
        </is>
      </c>
      <c r="E752" s="993" t="n">
        <v>10</v>
      </c>
      <c r="F752" s="993" t="inlineStr">
        <is>
          <t>Държани до настъпване на падеж:</t>
        </is>
      </c>
      <c r="H752" s="993">
        <f>'Справка 6'!M35</f>
        <v/>
      </c>
    </row>
    <row r="753" ht="15" customHeight="1" s="500">
      <c r="A753" s="993">
        <f>pdeName</f>
        <v/>
      </c>
      <c r="B753" s="993">
        <f>pdeBulstat</f>
        <v/>
      </c>
      <c r="C753" s="998">
        <f>endDate</f>
        <v/>
      </c>
      <c r="D753" s="993" t="inlineStr">
        <is>
          <t>5-1038-1</t>
        </is>
      </c>
      <c r="E753" s="993" t="n">
        <v>10</v>
      </c>
      <c r="F753" s="993" t="inlineStr">
        <is>
          <t xml:space="preserve">държавни ценни книжа </t>
        </is>
      </c>
      <c r="H753" s="999">
        <f>'Справка 6'!M36</f>
        <v/>
      </c>
    </row>
    <row r="754" ht="15" customHeight="1" s="500">
      <c r="A754" s="993">
        <f>pdeName</f>
        <v/>
      </c>
      <c r="B754" s="993">
        <f>pdeBulstat</f>
        <v/>
      </c>
      <c r="C754" s="998">
        <f>endDate</f>
        <v/>
      </c>
      <c r="D754" s="993" t="inlineStr">
        <is>
          <t>5-1038-2</t>
        </is>
      </c>
      <c r="E754" s="993" t="n">
        <v>10</v>
      </c>
      <c r="F754" s="993" t="inlineStr">
        <is>
          <t>облигации, в т.ч.:</t>
        </is>
      </c>
      <c r="H754" s="999">
        <f>'Справка 6'!M37</f>
        <v/>
      </c>
    </row>
    <row r="755" ht="15" customHeight="1" s="500">
      <c r="A755" s="993">
        <f>pdeName</f>
        <v/>
      </c>
      <c r="B755" s="993">
        <f>pdeBulstat</f>
        <v/>
      </c>
      <c r="C755" s="998">
        <f>endDate</f>
        <v/>
      </c>
      <c r="D755" s="993" t="inlineStr">
        <is>
          <t>5-1038-3</t>
        </is>
      </c>
      <c r="E755" s="993" t="n">
        <v>10</v>
      </c>
      <c r="F755" s="993" t="inlineStr">
        <is>
          <t>общински облигации</t>
        </is>
      </c>
      <c r="H755" s="999">
        <f>'Справка 6'!M38</f>
        <v/>
      </c>
    </row>
    <row r="756" ht="15" customHeight="1" s="500">
      <c r="A756" s="993">
        <f>pdeName</f>
        <v/>
      </c>
      <c r="B756" s="993">
        <f>pdeBulstat</f>
        <v/>
      </c>
      <c r="C756" s="998">
        <f>endDate</f>
        <v/>
      </c>
      <c r="D756" s="993" t="inlineStr">
        <is>
          <t>5-1038-4</t>
        </is>
      </c>
      <c r="E756" s="993" t="n">
        <v>10</v>
      </c>
      <c r="F756" s="993" t="inlineStr">
        <is>
          <t>Други инвестиции, държани до настъпване на падеж</t>
        </is>
      </c>
      <c r="H756" s="999">
        <f>'Справка 6'!M39</f>
        <v/>
      </c>
    </row>
    <row r="757" ht="15" customHeight="1" s="500">
      <c r="A757" s="993">
        <f>pdeName</f>
        <v/>
      </c>
      <c r="B757" s="993">
        <f>pdeBulstat</f>
        <v/>
      </c>
      <c r="C757" s="998">
        <f>endDate</f>
        <v/>
      </c>
      <c r="D757" s="993" t="inlineStr">
        <is>
          <t>5-1038-5</t>
        </is>
      </c>
      <c r="E757" s="993" t="n">
        <v>10</v>
      </c>
      <c r="F757" s="993" t="inlineStr">
        <is>
          <t xml:space="preserve">Други </t>
        </is>
      </c>
      <c r="H757" s="999">
        <f>'Справка 6'!M40</f>
        <v/>
      </c>
    </row>
    <row r="758" ht="15" customHeight="1" s="500">
      <c r="A758" s="993">
        <f>pdeName</f>
        <v/>
      </c>
      <c r="B758" s="993">
        <f>pdeBulstat</f>
        <v/>
      </c>
      <c r="C758" s="998">
        <f>endDate</f>
        <v/>
      </c>
      <c r="D758" s="993" t="inlineStr">
        <is>
          <t>5-1045</t>
        </is>
      </c>
      <c r="E758" s="993" t="n">
        <v>10</v>
      </c>
      <c r="F758" s="993" t="inlineStr">
        <is>
          <t>Финансови активи (без дългосрочни вземания)</t>
        </is>
      </c>
      <c r="H758" s="993">
        <f>'Справка 6'!M41</f>
        <v/>
      </c>
    </row>
    <row r="759" ht="15" customHeight="1" s="500">
      <c r="A759" s="993">
        <f>pdeName</f>
        <v/>
      </c>
      <c r="B759" s="993">
        <f>pdeBulstat</f>
        <v/>
      </c>
      <c r="C759" s="998">
        <f>endDate</f>
        <v/>
      </c>
      <c r="D759" s="993" t="inlineStr">
        <is>
          <t>5-1050</t>
        </is>
      </c>
      <c r="E759" s="993" t="n">
        <v>10</v>
      </c>
      <c r="F759" s="993" t="inlineStr">
        <is>
          <t>Търговска репутация</t>
        </is>
      </c>
      <c r="H759" s="999">
        <f>'Справка 6'!M42</f>
        <v/>
      </c>
    </row>
    <row r="760" ht="15" customHeight="1" s="500">
      <c r="A760" s="993">
        <f>pdeName</f>
        <v/>
      </c>
      <c r="B760" s="993">
        <f>pdeBulstat</f>
        <v/>
      </c>
      <c r="C760" s="998">
        <f>endDate</f>
        <v/>
      </c>
      <c r="D760" s="993" t="inlineStr">
        <is>
          <t>5-1060</t>
        </is>
      </c>
      <c r="E760" s="993" t="n">
        <v>10</v>
      </c>
      <c r="F760" s="993" t="inlineStr">
        <is>
          <t>Общ сбор ( I+ II+ III+ IV+V+VI)</t>
        </is>
      </c>
      <c r="H760" s="1003">
        <f>'Справка 6'!M43</f>
        <v/>
      </c>
    </row>
    <row r="761" ht="15" customHeight="1" s="500">
      <c r="A761" s="993">
        <f>pdeName</f>
        <v/>
      </c>
      <c r="B761" s="993">
        <f>pdeBulstat</f>
        <v/>
      </c>
      <c r="C761" s="998">
        <f>endDate</f>
        <v/>
      </c>
      <c r="D761" s="993" t="inlineStr">
        <is>
          <t>5-1001</t>
        </is>
      </c>
      <c r="E761" s="993" t="n">
        <v>11</v>
      </c>
      <c r="F761" s="993" t="inlineStr">
        <is>
          <t>Земи (терени)</t>
        </is>
      </c>
      <c r="H761" s="993">
        <f>'Справка 6'!N11</f>
        <v/>
      </c>
    </row>
    <row r="762" ht="15" customHeight="1" s="500">
      <c r="A762" s="993">
        <f>pdeName</f>
        <v/>
      </c>
      <c r="B762" s="993">
        <f>pdeBulstat</f>
        <v/>
      </c>
      <c r="C762" s="998">
        <f>endDate</f>
        <v/>
      </c>
      <c r="D762" s="993" t="inlineStr">
        <is>
          <t>5-1002</t>
        </is>
      </c>
      <c r="E762" s="993" t="n">
        <v>11</v>
      </c>
      <c r="F762" s="993" t="inlineStr">
        <is>
          <t>Сгради и конструкции</t>
        </is>
      </c>
      <c r="H762" s="993">
        <f>'Справка 6'!N12</f>
        <v/>
      </c>
    </row>
    <row r="763" ht="15" customHeight="1" s="500">
      <c r="A763" s="993">
        <f>pdeName</f>
        <v/>
      </c>
      <c r="B763" s="993">
        <f>pdeBulstat</f>
        <v/>
      </c>
      <c r="C763" s="998">
        <f>endDate</f>
        <v/>
      </c>
      <c r="D763" s="993" t="inlineStr">
        <is>
          <t>5-1003</t>
        </is>
      </c>
      <c r="E763" s="993" t="n">
        <v>11</v>
      </c>
      <c r="F763" s="993" t="inlineStr">
        <is>
          <t xml:space="preserve">Машини и оборудване </t>
        </is>
      </c>
      <c r="H763" s="993">
        <f>'Справка 6'!N13</f>
        <v/>
      </c>
    </row>
    <row r="764" ht="15" customHeight="1" s="500">
      <c r="A764" s="993">
        <f>pdeName</f>
        <v/>
      </c>
      <c r="B764" s="993">
        <f>pdeBulstat</f>
        <v/>
      </c>
      <c r="C764" s="998">
        <f>endDate</f>
        <v/>
      </c>
      <c r="D764" s="993" t="inlineStr">
        <is>
          <t>5-1004</t>
        </is>
      </c>
      <c r="E764" s="993" t="n">
        <v>11</v>
      </c>
      <c r="F764" s="993" t="inlineStr">
        <is>
          <t>Съоръжения</t>
        </is>
      </c>
      <c r="H764" s="993">
        <f>'Справка 6'!N14</f>
        <v/>
      </c>
    </row>
    <row r="765" ht="15" customHeight="1" s="500">
      <c r="A765" s="993">
        <f>pdeName</f>
        <v/>
      </c>
      <c r="B765" s="993">
        <f>pdeBulstat</f>
        <v/>
      </c>
      <c r="C765" s="998">
        <f>endDate</f>
        <v/>
      </c>
      <c r="D765" s="993" t="inlineStr">
        <is>
          <t>5-1005</t>
        </is>
      </c>
      <c r="E765" s="993" t="n">
        <v>11</v>
      </c>
      <c r="F765" s="993" t="inlineStr">
        <is>
          <t>Транспортни средства</t>
        </is>
      </c>
      <c r="H765" s="993">
        <f>'Справка 6'!N15</f>
        <v/>
      </c>
    </row>
    <row r="766" ht="15" customHeight="1" s="500">
      <c r="A766" s="993">
        <f>pdeName</f>
        <v/>
      </c>
      <c r="B766" s="993">
        <f>pdeBulstat</f>
        <v/>
      </c>
      <c r="C766" s="998">
        <f>endDate</f>
        <v/>
      </c>
      <c r="D766" s="993" t="inlineStr">
        <is>
          <t>5-1007-1</t>
        </is>
      </c>
      <c r="E766" s="993" t="n">
        <v>11</v>
      </c>
      <c r="F766" s="993" t="inlineStr">
        <is>
          <t>Стопански инвентар</t>
        </is>
      </c>
      <c r="H766" s="993">
        <f>'Справка 6'!N16</f>
        <v/>
      </c>
    </row>
    <row r="767" ht="15" customHeight="1" s="500">
      <c r="A767" s="993">
        <f>pdeName</f>
        <v/>
      </c>
      <c r="B767" s="993">
        <f>pdeBulstat</f>
        <v/>
      </c>
      <c r="C767" s="998">
        <f>endDate</f>
        <v/>
      </c>
      <c r="D767" s="993" t="inlineStr">
        <is>
          <t>5-1007-2</t>
        </is>
      </c>
      <c r="E767" s="993" t="n">
        <v>11</v>
      </c>
      <c r="F767" s="993" t="inlineStr">
        <is>
          <t>Р-ди за придобиване и ликвидация на активи по стопански начин</t>
        </is>
      </c>
      <c r="H767" s="993">
        <f>'Справка 6'!N17</f>
        <v/>
      </c>
    </row>
    <row r="768" ht="15" customHeight="1" s="500">
      <c r="A768" s="993">
        <f>pdeName</f>
        <v/>
      </c>
      <c r="B768" s="993">
        <f>pdeBulstat</f>
        <v/>
      </c>
      <c r="C768" s="998">
        <f>endDate</f>
        <v/>
      </c>
      <c r="D768" s="993" t="inlineStr">
        <is>
          <t>5-1007</t>
        </is>
      </c>
      <c r="E768" s="993" t="n">
        <v>11</v>
      </c>
      <c r="F768" s="993" t="inlineStr">
        <is>
          <t xml:space="preserve">Други </t>
        </is>
      </c>
      <c r="H768" s="993">
        <f>'Справка 6'!N18</f>
        <v/>
      </c>
    </row>
    <row r="769" ht="15" customHeight="1" s="500">
      <c r="A769" s="993">
        <f>pdeName</f>
        <v/>
      </c>
      <c r="B769" s="993">
        <f>pdeBulstat</f>
        <v/>
      </c>
      <c r="C769" s="998">
        <f>endDate</f>
        <v/>
      </c>
      <c r="D769" s="993" t="inlineStr">
        <is>
          <t>5-1015</t>
        </is>
      </c>
      <c r="E769" s="993" t="n">
        <v>11</v>
      </c>
      <c r="F769" s="993" t="inlineStr">
        <is>
          <t>Имоти, машини, съоръжения и оборудване</t>
        </is>
      </c>
      <c r="H769" s="993">
        <f>'Справка 6'!N19</f>
        <v/>
      </c>
    </row>
    <row r="770" ht="15" customHeight="1" s="500">
      <c r="A770" s="993">
        <f>pdeName</f>
        <v/>
      </c>
      <c r="B770" s="993">
        <f>pdeBulstat</f>
        <v/>
      </c>
      <c r="C770" s="998">
        <f>endDate</f>
        <v/>
      </c>
      <c r="D770" s="993" t="inlineStr">
        <is>
          <t>5-1037</t>
        </is>
      </c>
      <c r="E770" s="993" t="n">
        <v>11</v>
      </c>
      <c r="F770" s="993" t="inlineStr">
        <is>
          <t xml:space="preserve">Инвестиционни имоти  </t>
        </is>
      </c>
      <c r="H770" s="993">
        <f>'Справка 6'!N20</f>
        <v/>
      </c>
    </row>
    <row r="771" ht="15" customHeight="1" s="500">
      <c r="A771" s="993">
        <f>pdeName</f>
        <v/>
      </c>
      <c r="B771" s="993">
        <f>pdeBulstat</f>
        <v/>
      </c>
      <c r="C771" s="998">
        <f>endDate</f>
        <v/>
      </c>
      <c r="D771" s="993" t="inlineStr">
        <is>
          <t>5-1006</t>
        </is>
      </c>
      <c r="E771" s="993" t="n">
        <v>11</v>
      </c>
      <c r="F771" s="993" t="inlineStr">
        <is>
          <t xml:space="preserve">Биологични активи </t>
        </is>
      </c>
      <c r="H771" s="993">
        <f>'Справка 6'!N22</f>
        <v/>
      </c>
    </row>
    <row r="772" ht="15" customHeight="1" s="500">
      <c r="A772" s="993">
        <f>pdeName</f>
        <v/>
      </c>
      <c r="B772" s="993">
        <f>pdeBulstat</f>
        <v/>
      </c>
      <c r="C772" s="998">
        <f>endDate</f>
        <v/>
      </c>
      <c r="D772" s="993" t="inlineStr">
        <is>
          <t>5-1017</t>
        </is>
      </c>
      <c r="E772" s="993" t="n">
        <v>11</v>
      </c>
      <c r="F772" s="993" t="inlineStr">
        <is>
          <t>Права върху собственост</t>
        </is>
      </c>
      <c r="H772" s="993">
        <f>'Справка 6'!N24</f>
        <v/>
      </c>
    </row>
    <row r="773" ht="15" customHeight="1" s="500">
      <c r="A773" s="993">
        <f>pdeName</f>
        <v/>
      </c>
      <c r="B773" s="993">
        <f>pdeBulstat</f>
        <v/>
      </c>
      <c r="C773" s="998">
        <f>endDate</f>
        <v/>
      </c>
      <c r="D773" s="993" t="inlineStr">
        <is>
          <t>5-1018</t>
        </is>
      </c>
      <c r="E773" s="993" t="n">
        <v>11</v>
      </c>
      <c r="F773" s="993" t="inlineStr">
        <is>
          <t>Програмни продукти</t>
        </is>
      </c>
      <c r="H773" s="993">
        <f>'Справка 6'!N25</f>
        <v/>
      </c>
    </row>
    <row r="774" ht="15" customHeight="1" s="500">
      <c r="A774" s="993">
        <f>pdeName</f>
        <v/>
      </c>
      <c r="B774" s="993">
        <f>pdeBulstat</f>
        <v/>
      </c>
      <c r="C774" s="998">
        <f>endDate</f>
        <v/>
      </c>
      <c r="D774" s="993" t="inlineStr">
        <is>
          <t>5-1019</t>
        </is>
      </c>
      <c r="E774" s="993" t="n">
        <v>11</v>
      </c>
      <c r="F774" s="993" t="inlineStr">
        <is>
          <t>Продукти от развойна дейност</t>
        </is>
      </c>
      <c r="H774" s="993">
        <f>'Справка 6'!N26</f>
        <v/>
      </c>
    </row>
    <row r="775" ht="15" customHeight="1" s="500">
      <c r="A775" s="993">
        <f>pdeName</f>
        <v/>
      </c>
      <c r="B775" s="993">
        <f>pdeBulstat</f>
        <v/>
      </c>
      <c r="C775" s="998">
        <f>endDate</f>
        <v/>
      </c>
      <c r="D775" s="993" t="inlineStr">
        <is>
          <t>5-1020</t>
        </is>
      </c>
      <c r="E775" s="993" t="n">
        <v>11</v>
      </c>
      <c r="F775" s="993" t="inlineStr">
        <is>
          <t xml:space="preserve">Други </t>
        </is>
      </c>
      <c r="H775" s="993">
        <f>'Справка 6'!N27</f>
        <v/>
      </c>
    </row>
    <row r="776" ht="15" customHeight="1" s="500">
      <c r="A776" s="993">
        <f>pdeName</f>
        <v/>
      </c>
      <c r="B776" s="993">
        <f>pdeBulstat</f>
        <v/>
      </c>
      <c r="C776" s="998">
        <f>endDate</f>
        <v/>
      </c>
      <c r="D776" s="993" t="inlineStr">
        <is>
          <t>5-1030</t>
        </is>
      </c>
      <c r="E776" s="993" t="n">
        <v>11</v>
      </c>
      <c r="F776" s="993" t="inlineStr">
        <is>
          <t>Нематериални активи</t>
        </is>
      </c>
      <c r="H776" s="993">
        <f>'Справка 6'!N28</f>
        <v/>
      </c>
    </row>
    <row r="777" ht="15" customHeight="1" s="500">
      <c r="A777" s="993">
        <f>pdeName</f>
        <v/>
      </c>
      <c r="B777" s="993">
        <f>pdeBulstat</f>
        <v/>
      </c>
      <c r="C777" s="998">
        <f>endDate</f>
        <v/>
      </c>
      <c r="D777" s="993" t="inlineStr">
        <is>
          <t>5-1032</t>
        </is>
      </c>
      <c r="E777" s="993" t="n">
        <v>11</v>
      </c>
      <c r="F777" s="993" t="inlineStr">
        <is>
          <t>Инвестиции в:</t>
        </is>
      </c>
      <c r="H777" s="993">
        <f>'Справка 6'!N30</f>
        <v/>
      </c>
    </row>
    <row r="778" ht="15" customHeight="1" s="500">
      <c r="A778" s="993">
        <f>pdeName</f>
        <v/>
      </c>
      <c r="B778" s="993">
        <f>pdeBulstat</f>
        <v/>
      </c>
      <c r="C778" s="998">
        <f>endDate</f>
        <v/>
      </c>
      <c r="D778" s="993" t="inlineStr">
        <is>
          <t>5-1033</t>
        </is>
      </c>
      <c r="E778" s="993" t="n">
        <v>11</v>
      </c>
      <c r="F778" s="993" t="inlineStr">
        <is>
          <t>дъщерни предприятия</t>
        </is>
      </c>
      <c r="H778" s="993">
        <f>'Справка 6'!N31</f>
        <v/>
      </c>
    </row>
    <row r="779" ht="15" customHeight="1" s="500">
      <c r="A779" s="993">
        <f>pdeName</f>
        <v/>
      </c>
      <c r="B779" s="993">
        <f>pdeBulstat</f>
        <v/>
      </c>
      <c r="C779" s="998">
        <f>endDate</f>
        <v/>
      </c>
      <c r="D779" s="993" t="inlineStr">
        <is>
          <t>5-1034</t>
        </is>
      </c>
      <c r="E779" s="993" t="n">
        <v>11</v>
      </c>
      <c r="F779" s="993" t="inlineStr">
        <is>
          <t>смесени предприятия</t>
        </is>
      </c>
      <c r="H779" s="993">
        <f>'Справка 6'!N32</f>
        <v/>
      </c>
    </row>
    <row r="780" ht="15" customHeight="1" s="500">
      <c r="A780" s="993">
        <f>pdeName</f>
        <v/>
      </c>
      <c r="B780" s="993">
        <f>pdeBulstat</f>
        <v/>
      </c>
      <c r="C780" s="998">
        <f>endDate</f>
        <v/>
      </c>
      <c r="D780" s="993" t="inlineStr">
        <is>
          <t>5-1035</t>
        </is>
      </c>
      <c r="E780" s="993" t="n">
        <v>11</v>
      </c>
      <c r="F780" s="993" t="inlineStr">
        <is>
          <t>асоциирани предприятия</t>
        </is>
      </c>
      <c r="H780" s="993">
        <f>'Справка 6'!N33</f>
        <v/>
      </c>
    </row>
    <row r="781" ht="15" customHeight="1" s="500">
      <c r="A781" s="993">
        <f>pdeName</f>
        <v/>
      </c>
      <c r="B781" s="993">
        <f>pdeBulstat</f>
        <v/>
      </c>
      <c r="C781" s="998">
        <f>endDate</f>
        <v/>
      </c>
      <c r="D781" s="993" t="inlineStr">
        <is>
          <t>5-1036</t>
        </is>
      </c>
      <c r="E781" s="993" t="n">
        <v>11</v>
      </c>
      <c r="F781" s="993" t="inlineStr">
        <is>
          <t>други предприятия</t>
        </is>
      </c>
      <c r="H781" s="993">
        <f>'Справка 6'!N34</f>
        <v/>
      </c>
    </row>
    <row r="782" ht="15" customHeight="1" s="500">
      <c r="A782" s="993">
        <f>pdeName</f>
        <v/>
      </c>
      <c r="B782" s="993">
        <f>pdeBulstat</f>
        <v/>
      </c>
      <c r="C782" s="998">
        <f>endDate</f>
        <v/>
      </c>
      <c r="D782" s="993" t="inlineStr">
        <is>
          <t>5-1038</t>
        </is>
      </c>
      <c r="E782" s="993" t="n">
        <v>11</v>
      </c>
      <c r="F782" s="993" t="inlineStr">
        <is>
          <t>Държани до настъпване на падеж:</t>
        </is>
      </c>
      <c r="H782" s="993">
        <f>'Справка 6'!N35</f>
        <v/>
      </c>
    </row>
    <row r="783" ht="15" customHeight="1" s="500">
      <c r="A783" s="993">
        <f>pdeName</f>
        <v/>
      </c>
      <c r="B783" s="993">
        <f>pdeBulstat</f>
        <v/>
      </c>
      <c r="C783" s="998">
        <f>endDate</f>
        <v/>
      </c>
      <c r="D783" s="993" t="inlineStr">
        <is>
          <t>5-1038-1</t>
        </is>
      </c>
      <c r="E783" s="993" t="n">
        <v>11</v>
      </c>
      <c r="F783" s="993" t="inlineStr">
        <is>
          <t xml:space="preserve">държавни ценни книжа </t>
        </is>
      </c>
      <c r="H783" s="993">
        <f>'Справка 6'!N36</f>
        <v/>
      </c>
    </row>
    <row r="784" ht="15" customHeight="1" s="500">
      <c r="A784" s="993">
        <f>pdeName</f>
        <v/>
      </c>
      <c r="B784" s="993">
        <f>pdeBulstat</f>
        <v/>
      </c>
      <c r="C784" s="998">
        <f>endDate</f>
        <v/>
      </c>
      <c r="D784" s="993" t="inlineStr">
        <is>
          <t>5-1038-2</t>
        </is>
      </c>
      <c r="E784" s="993" t="n">
        <v>11</v>
      </c>
      <c r="F784" s="993" t="inlineStr">
        <is>
          <t>облигации, в т.ч.:</t>
        </is>
      </c>
      <c r="H784" s="993">
        <f>'Справка 6'!N37</f>
        <v/>
      </c>
    </row>
    <row r="785" ht="15" customHeight="1" s="500">
      <c r="A785" s="993">
        <f>pdeName</f>
        <v/>
      </c>
      <c r="B785" s="993">
        <f>pdeBulstat</f>
        <v/>
      </c>
      <c r="C785" s="998">
        <f>endDate</f>
        <v/>
      </c>
      <c r="D785" s="993" t="inlineStr">
        <is>
          <t>5-1038-3</t>
        </is>
      </c>
      <c r="E785" s="993" t="n">
        <v>11</v>
      </c>
      <c r="F785" s="993" t="inlineStr">
        <is>
          <t>общински облигации</t>
        </is>
      </c>
      <c r="H785" s="993">
        <f>'Справка 6'!N38</f>
        <v/>
      </c>
    </row>
    <row r="786" ht="15" customHeight="1" s="500">
      <c r="A786" s="993">
        <f>pdeName</f>
        <v/>
      </c>
      <c r="B786" s="993">
        <f>pdeBulstat</f>
        <v/>
      </c>
      <c r="C786" s="998">
        <f>endDate</f>
        <v/>
      </c>
      <c r="D786" s="993" t="inlineStr">
        <is>
          <t>5-1038-4</t>
        </is>
      </c>
      <c r="E786" s="993" t="n">
        <v>11</v>
      </c>
      <c r="F786" s="993" t="inlineStr">
        <is>
          <t>Други инвестиции, държани до настъпване на падеж</t>
        </is>
      </c>
      <c r="H786" s="993">
        <f>'Справка 6'!N39</f>
        <v/>
      </c>
    </row>
    <row r="787" ht="15" customHeight="1" s="500">
      <c r="A787" s="993">
        <f>pdeName</f>
        <v/>
      </c>
      <c r="B787" s="993">
        <f>pdeBulstat</f>
        <v/>
      </c>
      <c r="C787" s="998">
        <f>endDate</f>
        <v/>
      </c>
      <c r="D787" s="993" t="inlineStr">
        <is>
          <t>5-1038-5</t>
        </is>
      </c>
      <c r="E787" s="993" t="n">
        <v>11</v>
      </c>
      <c r="F787" s="993" t="inlineStr">
        <is>
          <t xml:space="preserve">Други </t>
        </is>
      </c>
      <c r="H787" s="993">
        <f>'Справка 6'!N40</f>
        <v/>
      </c>
    </row>
    <row r="788" ht="15" customHeight="1" s="500">
      <c r="A788" s="993">
        <f>pdeName</f>
        <v/>
      </c>
      <c r="B788" s="993">
        <f>pdeBulstat</f>
        <v/>
      </c>
      <c r="C788" s="998">
        <f>endDate</f>
        <v/>
      </c>
      <c r="D788" s="993" t="inlineStr">
        <is>
          <t>5-1045</t>
        </is>
      </c>
      <c r="E788" s="993" t="n">
        <v>11</v>
      </c>
      <c r="F788" s="993" t="inlineStr">
        <is>
          <t>Финансови активи (без дългосрочни вземания)</t>
        </is>
      </c>
      <c r="H788" s="993">
        <f>'Справка 6'!N41</f>
        <v/>
      </c>
    </row>
    <row r="789" ht="15" customHeight="1" s="500">
      <c r="A789" s="993">
        <f>pdeName</f>
        <v/>
      </c>
      <c r="B789" s="993">
        <f>pdeBulstat</f>
        <v/>
      </c>
      <c r="C789" s="998">
        <f>endDate</f>
        <v/>
      </c>
      <c r="D789" s="993" t="inlineStr">
        <is>
          <t>5-1050</t>
        </is>
      </c>
      <c r="E789" s="993" t="n">
        <v>11</v>
      </c>
      <c r="F789" s="993" t="inlineStr">
        <is>
          <t>Търговска репутация</t>
        </is>
      </c>
      <c r="H789" s="993">
        <f>'Справка 6'!N42</f>
        <v/>
      </c>
    </row>
    <row r="790" ht="15" customHeight="1" s="500">
      <c r="A790" s="993">
        <f>pdeName</f>
        <v/>
      </c>
      <c r="B790" s="993">
        <f>pdeBulstat</f>
        <v/>
      </c>
      <c r="C790" s="998">
        <f>endDate</f>
        <v/>
      </c>
      <c r="D790" s="993" t="inlineStr">
        <is>
          <t>5-1060</t>
        </is>
      </c>
      <c r="E790" s="993" t="n">
        <v>11</v>
      </c>
      <c r="F790" s="993" t="inlineStr">
        <is>
          <t>Общ сбор ( I+ II+ III+ IV+V+VI)</t>
        </is>
      </c>
      <c r="H790" s="1003">
        <f>'Справка 6'!N43</f>
        <v/>
      </c>
    </row>
    <row r="791" ht="15" customHeight="1" s="500">
      <c r="A791" s="993">
        <f>pdeName</f>
        <v/>
      </c>
      <c r="B791" s="993">
        <f>pdeBulstat</f>
        <v/>
      </c>
      <c r="C791" s="998">
        <f>endDate</f>
        <v/>
      </c>
      <c r="D791" s="993" t="inlineStr">
        <is>
          <t>5-1001</t>
        </is>
      </c>
      <c r="E791" s="993" t="n">
        <v>12</v>
      </c>
      <c r="F791" s="993" t="inlineStr">
        <is>
          <t>Земи (терени)</t>
        </is>
      </c>
      <c r="H791" s="999">
        <f>'Справка 6'!O11</f>
        <v/>
      </c>
    </row>
    <row r="792" ht="15" customHeight="1" s="500">
      <c r="A792" s="993">
        <f>pdeName</f>
        <v/>
      </c>
      <c r="B792" s="993">
        <f>pdeBulstat</f>
        <v/>
      </c>
      <c r="C792" s="998">
        <f>endDate</f>
        <v/>
      </c>
      <c r="D792" s="993" t="inlineStr">
        <is>
          <t>5-1002</t>
        </is>
      </c>
      <c r="E792" s="993" t="n">
        <v>12</v>
      </c>
      <c r="F792" s="993" t="inlineStr">
        <is>
          <t>Сгради и конструкции</t>
        </is>
      </c>
      <c r="H792" s="999">
        <f>'Справка 6'!O12</f>
        <v/>
      </c>
    </row>
    <row r="793" ht="15" customHeight="1" s="500">
      <c r="A793" s="993">
        <f>pdeName</f>
        <v/>
      </c>
      <c r="B793" s="993">
        <f>pdeBulstat</f>
        <v/>
      </c>
      <c r="C793" s="998">
        <f>endDate</f>
        <v/>
      </c>
      <c r="D793" s="993" t="inlineStr">
        <is>
          <t>5-1003</t>
        </is>
      </c>
      <c r="E793" s="993" t="n">
        <v>12</v>
      </c>
      <c r="F793" s="993" t="inlineStr">
        <is>
          <t xml:space="preserve">Машини и оборудване </t>
        </is>
      </c>
      <c r="H793" s="999">
        <f>'Справка 6'!O13</f>
        <v/>
      </c>
    </row>
    <row r="794" ht="15" customHeight="1" s="500">
      <c r="A794" s="993">
        <f>pdeName</f>
        <v/>
      </c>
      <c r="B794" s="993">
        <f>pdeBulstat</f>
        <v/>
      </c>
      <c r="C794" s="998">
        <f>endDate</f>
        <v/>
      </c>
      <c r="D794" s="993" t="inlineStr">
        <is>
          <t>5-1004</t>
        </is>
      </c>
      <c r="E794" s="993" t="n">
        <v>12</v>
      </c>
      <c r="F794" s="993" t="inlineStr">
        <is>
          <t>Съоръжения</t>
        </is>
      </c>
      <c r="H794" s="999">
        <f>'Справка 6'!O14</f>
        <v/>
      </c>
    </row>
    <row r="795" ht="15" customHeight="1" s="500">
      <c r="A795" s="993">
        <f>pdeName</f>
        <v/>
      </c>
      <c r="B795" s="993">
        <f>pdeBulstat</f>
        <v/>
      </c>
      <c r="C795" s="998">
        <f>endDate</f>
        <v/>
      </c>
      <c r="D795" s="993" t="inlineStr">
        <is>
          <t>5-1005</t>
        </is>
      </c>
      <c r="E795" s="993" t="n">
        <v>12</v>
      </c>
      <c r="F795" s="993" t="inlineStr">
        <is>
          <t>Транспортни средства</t>
        </is>
      </c>
      <c r="H795" s="999">
        <f>'Справка 6'!O15</f>
        <v/>
      </c>
    </row>
    <row r="796" ht="15" customHeight="1" s="500">
      <c r="A796" s="993">
        <f>pdeName</f>
        <v/>
      </c>
      <c r="B796" s="993">
        <f>pdeBulstat</f>
        <v/>
      </c>
      <c r="C796" s="998">
        <f>endDate</f>
        <v/>
      </c>
      <c r="D796" s="993" t="inlineStr">
        <is>
          <t>5-1007-1</t>
        </is>
      </c>
      <c r="E796" s="993" t="n">
        <v>12</v>
      </c>
      <c r="F796" s="993" t="inlineStr">
        <is>
          <t>Стопански инвентар</t>
        </is>
      </c>
      <c r="H796" s="999">
        <f>'Справка 6'!O16</f>
        <v/>
      </c>
    </row>
    <row r="797" ht="15" customHeight="1" s="500">
      <c r="A797" s="993">
        <f>pdeName</f>
        <v/>
      </c>
      <c r="B797" s="993">
        <f>pdeBulstat</f>
        <v/>
      </c>
      <c r="C797" s="998">
        <f>endDate</f>
        <v/>
      </c>
      <c r="D797" s="993" t="inlineStr">
        <is>
          <t>5-1007-2</t>
        </is>
      </c>
      <c r="E797" s="993" t="n">
        <v>12</v>
      </c>
      <c r="F797" s="993" t="inlineStr">
        <is>
          <t>Р-ди за придобиване и ликвидация на активи по стопански начин</t>
        </is>
      </c>
      <c r="H797" s="999">
        <f>'Справка 6'!O17</f>
        <v/>
      </c>
    </row>
    <row r="798" ht="15" customHeight="1" s="500">
      <c r="A798" s="993">
        <f>pdeName</f>
        <v/>
      </c>
      <c r="B798" s="993">
        <f>pdeBulstat</f>
        <v/>
      </c>
      <c r="C798" s="998">
        <f>endDate</f>
        <v/>
      </c>
      <c r="D798" s="993" t="inlineStr">
        <is>
          <t>5-1007</t>
        </is>
      </c>
      <c r="E798" s="993" t="n">
        <v>12</v>
      </c>
      <c r="F798" s="993" t="inlineStr">
        <is>
          <t xml:space="preserve">Други </t>
        </is>
      </c>
      <c r="H798" s="999">
        <f>'Справка 6'!O18</f>
        <v/>
      </c>
    </row>
    <row r="799" ht="15" customHeight="1" s="500">
      <c r="A799" s="993">
        <f>pdeName</f>
        <v/>
      </c>
      <c r="B799" s="993">
        <f>pdeBulstat</f>
        <v/>
      </c>
      <c r="C799" s="998">
        <f>endDate</f>
        <v/>
      </c>
      <c r="D799" s="993" t="inlineStr">
        <is>
          <t>5-1015</t>
        </is>
      </c>
      <c r="E799" s="993" t="n">
        <v>12</v>
      </c>
      <c r="F799" s="993" t="inlineStr">
        <is>
          <t>Имоти, машини, съоръжения и оборудване</t>
        </is>
      </c>
      <c r="H799" s="993">
        <f>'Справка 6'!O19</f>
        <v/>
      </c>
    </row>
    <row r="800" ht="15" customHeight="1" s="500">
      <c r="A800" s="993">
        <f>pdeName</f>
        <v/>
      </c>
      <c r="B800" s="993">
        <f>pdeBulstat</f>
        <v/>
      </c>
      <c r="C800" s="998">
        <f>endDate</f>
        <v/>
      </c>
      <c r="D800" s="993" t="inlineStr">
        <is>
          <t>5-1037</t>
        </is>
      </c>
      <c r="E800" s="993" t="n">
        <v>12</v>
      </c>
      <c r="F800" s="993" t="inlineStr">
        <is>
          <t xml:space="preserve">Инвестиционни имоти  </t>
        </is>
      </c>
      <c r="H800" s="999">
        <f>'Справка 6'!O20</f>
        <v/>
      </c>
    </row>
    <row r="801" ht="15" customHeight="1" s="500">
      <c r="A801" s="993">
        <f>pdeName</f>
        <v/>
      </c>
      <c r="B801" s="993">
        <f>pdeBulstat</f>
        <v/>
      </c>
      <c r="C801" s="998">
        <f>endDate</f>
        <v/>
      </c>
      <c r="D801" s="993" t="inlineStr">
        <is>
          <t>5-1006</t>
        </is>
      </c>
      <c r="E801" s="993" t="n">
        <v>12</v>
      </c>
      <c r="F801" s="993" t="inlineStr">
        <is>
          <t xml:space="preserve">Биологични активи </t>
        </is>
      </c>
      <c r="H801" s="999">
        <f>'Справка 6'!O22</f>
        <v/>
      </c>
    </row>
    <row r="802" ht="15" customHeight="1" s="500">
      <c r="A802" s="993">
        <f>pdeName</f>
        <v/>
      </c>
      <c r="B802" s="993">
        <f>pdeBulstat</f>
        <v/>
      </c>
      <c r="C802" s="998">
        <f>endDate</f>
        <v/>
      </c>
      <c r="D802" s="993" t="inlineStr">
        <is>
          <t>5-1017</t>
        </is>
      </c>
      <c r="E802" s="993" t="n">
        <v>12</v>
      </c>
      <c r="F802" s="993" t="inlineStr">
        <is>
          <t>Права върху собственост</t>
        </is>
      </c>
      <c r="H802" s="999">
        <f>'Справка 6'!O24</f>
        <v/>
      </c>
    </row>
    <row r="803" ht="15" customHeight="1" s="500">
      <c r="A803" s="993">
        <f>pdeName</f>
        <v/>
      </c>
      <c r="B803" s="993">
        <f>pdeBulstat</f>
        <v/>
      </c>
      <c r="C803" s="998">
        <f>endDate</f>
        <v/>
      </c>
      <c r="D803" s="993" t="inlineStr">
        <is>
          <t>5-1018</t>
        </is>
      </c>
      <c r="E803" s="993" t="n">
        <v>12</v>
      </c>
      <c r="F803" s="993" t="inlineStr">
        <is>
          <t>Програмни продукти</t>
        </is>
      </c>
      <c r="H803" s="999">
        <f>'Справка 6'!O25</f>
        <v/>
      </c>
    </row>
    <row r="804" ht="15" customHeight="1" s="500">
      <c r="A804" s="993">
        <f>pdeName</f>
        <v/>
      </c>
      <c r="B804" s="993">
        <f>pdeBulstat</f>
        <v/>
      </c>
      <c r="C804" s="998">
        <f>endDate</f>
        <v/>
      </c>
      <c r="D804" s="993" t="inlineStr">
        <is>
          <t>5-1019</t>
        </is>
      </c>
      <c r="E804" s="993" t="n">
        <v>12</v>
      </c>
      <c r="F804" s="993" t="inlineStr">
        <is>
          <t>Продукти от развойна дейност</t>
        </is>
      </c>
      <c r="H804" s="999">
        <f>'Справка 6'!O26</f>
        <v/>
      </c>
    </row>
    <row r="805" ht="15" customHeight="1" s="500">
      <c r="A805" s="993">
        <f>pdeName</f>
        <v/>
      </c>
      <c r="B805" s="993">
        <f>pdeBulstat</f>
        <v/>
      </c>
      <c r="C805" s="998">
        <f>endDate</f>
        <v/>
      </c>
      <c r="D805" s="993" t="inlineStr">
        <is>
          <t>5-1020</t>
        </is>
      </c>
      <c r="E805" s="993" t="n">
        <v>12</v>
      </c>
      <c r="F805" s="993" t="inlineStr">
        <is>
          <t xml:space="preserve">Други </t>
        </is>
      </c>
      <c r="H805" s="999">
        <f>'Справка 6'!O27</f>
        <v/>
      </c>
    </row>
    <row r="806" ht="15" customHeight="1" s="500">
      <c r="A806" s="993">
        <f>pdeName</f>
        <v/>
      </c>
      <c r="B806" s="993">
        <f>pdeBulstat</f>
        <v/>
      </c>
      <c r="C806" s="998">
        <f>endDate</f>
        <v/>
      </c>
      <c r="D806" s="993" t="inlineStr">
        <is>
          <t>5-1030</t>
        </is>
      </c>
      <c r="E806" s="993" t="n">
        <v>12</v>
      </c>
      <c r="F806" s="993" t="inlineStr">
        <is>
          <t>Нематериални активи</t>
        </is>
      </c>
      <c r="H806" s="993">
        <f>'Справка 6'!O28</f>
        <v/>
      </c>
    </row>
    <row r="807" ht="15" customHeight="1" s="500">
      <c r="A807" s="993">
        <f>pdeName</f>
        <v/>
      </c>
      <c r="B807" s="993">
        <f>pdeBulstat</f>
        <v/>
      </c>
      <c r="C807" s="998">
        <f>endDate</f>
        <v/>
      </c>
      <c r="D807" s="993" t="inlineStr">
        <is>
          <t>5-1032</t>
        </is>
      </c>
      <c r="E807" s="993" t="n">
        <v>12</v>
      </c>
      <c r="F807" s="993" t="inlineStr">
        <is>
          <t>Инвестиции в:</t>
        </is>
      </c>
      <c r="H807" s="993">
        <f>'Справка 6'!O30</f>
        <v/>
      </c>
    </row>
    <row r="808" ht="15" customHeight="1" s="500">
      <c r="A808" s="993">
        <f>pdeName</f>
        <v/>
      </c>
      <c r="B808" s="993">
        <f>pdeBulstat</f>
        <v/>
      </c>
      <c r="C808" s="998">
        <f>endDate</f>
        <v/>
      </c>
      <c r="D808" s="993" t="inlineStr">
        <is>
          <t>5-1033</t>
        </is>
      </c>
      <c r="E808" s="993" t="n">
        <v>12</v>
      </c>
      <c r="F808" s="993" t="inlineStr">
        <is>
          <t>дъщерни предприятия</t>
        </is>
      </c>
      <c r="H808" s="999">
        <f>'Справка 6'!O31</f>
        <v/>
      </c>
    </row>
    <row r="809" ht="15" customHeight="1" s="500">
      <c r="A809" s="993">
        <f>pdeName</f>
        <v/>
      </c>
      <c r="B809" s="993">
        <f>pdeBulstat</f>
        <v/>
      </c>
      <c r="C809" s="998">
        <f>endDate</f>
        <v/>
      </c>
      <c r="D809" s="993" t="inlineStr">
        <is>
          <t>5-1034</t>
        </is>
      </c>
      <c r="E809" s="993" t="n">
        <v>12</v>
      </c>
      <c r="F809" s="993" t="inlineStr">
        <is>
          <t>смесени предприятия</t>
        </is>
      </c>
      <c r="H809" s="999">
        <f>'Справка 6'!O32</f>
        <v/>
      </c>
    </row>
    <row r="810" ht="15" customHeight="1" s="500">
      <c r="A810" s="993">
        <f>pdeName</f>
        <v/>
      </c>
      <c r="B810" s="993">
        <f>pdeBulstat</f>
        <v/>
      </c>
      <c r="C810" s="998">
        <f>endDate</f>
        <v/>
      </c>
      <c r="D810" s="993" t="inlineStr">
        <is>
          <t>5-1035</t>
        </is>
      </c>
      <c r="E810" s="993" t="n">
        <v>12</v>
      </c>
      <c r="F810" s="993" t="inlineStr">
        <is>
          <t>асоциирани предприятия</t>
        </is>
      </c>
      <c r="H810" s="999">
        <f>'Справка 6'!O33</f>
        <v/>
      </c>
    </row>
    <row r="811" ht="15" customHeight="1" s="500">
      <c r="A811" s="993">
        <f>pdeName</f>
        <v/>
      </c>
      <c r="B811" s="993">
        <f>pdeBulstat</f>
        <v/>
      </c>
      <c r="C811" s="998">
        <f>endDate</f>
        <v/>
      </c>
      <c r="D811" s="993" t="inlineStr">
        <is>
          <t>5-1036</t>
        </is>
      </c>
      <c r="E811" s="993" t="n">
        <v>12</v>
      </c>
      <c r="F811" s="993" t="inlineStr">
        <is>
          <t>други предприятия</t>
        </is>
      </c>
      <c r="H811" s="999">
        <f>'Справка 6'!O34</f>
        <v/>
      </c>
    </row>
    <row r="812" ht="15" customHeight="1" s="500">
      <c r="A812" s="993">
        <f>pdeName</f>
        <v/>
      </c>
      <c r="B812" s="993">
        <f>pdeBulstat</f>
        <v/>
      </c>
      <c r="C812" s="998">
        <f>endDate</f>
        <v/>
      </c>
      <c r="D812" s="993" t="inlineStr">
        <is>
          <t>5-1038</t>
        </is>
      </c>
      <c r="E812" s="993" t="n">
        <v>12</v>
      </c>
      <c r="F812" s="993" t="inlineStr">
        <is>
          <t>Държани до настъпване на падеж:</t>
        </is>
      </c>
      <c r="H812" s="993">
        <f>'Справка 6'!O35</f>
        <v/>
      </c>
    </row>
    <row r="813" ht="15" customHeight="1" s="500">
      <c r="A813" s="993">
        <f>pdeName</f>
        <v/>
      </c>
      <c r="B813" s="993">
        <f>pdeBulstat</f>
        <v/>
      </c>
      <c r="C813" s="998">
        <f>endDate</f>
        <v/>
      </c>
      <c r="D813" s="993" t="inlineStr">
        <is>
          <t>5-1038-1</t>
        </is>
      </c>
      <c r="E813" s="993" t="n">
        <v>12</v>
      </c>
      <c r="F813" s="993" t="inlineStr">
        <is>
          <t xml:space="preserve">държавни ценни книжа </t>
        </is>
      </c>
      <c r="H813" s="999">
        <f>'Справка 6'!O36</f>
        <v/>
      </c>
    </row>
    <row r="814" ht="15" customHeight="1" s="500">
      <c r="A814" s="993">
        <f>pdeName</f>
        <v/>
      </c>
      <c r="B814" s="993">
        <f>pdeBulstat</f>
        <v/>
      </c>
      <c r="C814" s="998">
        <f>endDate</f>
        <v/>
      </c>
      <c r="D814" s="993" t="inlineStr">
        <is>
          <t>5-1038-2</t>
        </is>
      </c>
      <c r="E814" s="993" t="n">
        <v>12</v>
      </c>
      <c r="F814" s="993" t="inlineStr">
        <is>
          <t>облигации, в т.ч.:</t>
        </is>
      </c>
      <c r="H814" s="999">
        <f>'Справка 6'!O37</f>
        <v/>
      </c>
    </row>
    <row r="815" ht="15" customHeight="1" s="500">
      <c r="A815" s="993">
        <f>pdeName</f>
        <v/>
      </c>
      <c r="B815" s="993">
        <f>pdeBulstat</f>
        <v/>
      </c>
      <c r="C815" s="998">
        <f>endDate</f>
        <v/>
      </c>
      <c r="D815" s="993" t="inlineStr">
        <is>
          <t>5-1038-3</t>
        </is>
      </c>
      <c r="E815" s="993" t="n">
        <v>12</v>
      </c>
      <c r="F815" s="993" t="inlineStr">
        <is>
          <t>общински облигации</t>
        </is>
      </c>
      <c r="H815" s="999">
        <f>'Справка 6'!O38</f>
        <v/>
      </c>
    </row>
    <row r="816" ht="15" customHeight="1" s="500">
      <c r="A816" s="993">
        <f>pdeName</f>
        <v/>
      </c>
      <c r="B816" s="993">
        <f>pdeBulstat</f>
        <v/>
      </c>
      <c r="C816" s="998">
        <f>endDate</f>
        <v/>
      </c>
      <c r="D816" s="993" t="inlineStr">
        <is>
          <t>5-1038-4</t>
        </is>
      </c>
      <c r="E816" s="993" t="n">
        <v>12</v>
      </c>
      <c r="F816" s="993" t="inlineStr">
        <is>
          <t>Други инвестиции, държани до настъпване на падеж</t>
        </is>
      </c>
      <c r="H816" s="999">
        <f>'Справка 6'!O39</f>
        <v/>
      </c>
    </row>
    <row r="817" ht="15" customHeight="1" s="500">
      <c r="A817" s="993">
        <f>pdeName</f>
        <v/>
      </c>
      <c r="B817" s="993">
        <f>pdeBulstat</f>
        <v/>
      </c>
      <c r="C817" s="998">
        <f>endDate</f>
        <v/>
      </c>
      <c r="D817" s="993" t="inlineStr">
        <is>
          <t>5-1038-5</t>
        </is>
      </c>
      <c r="E817" s="993" t="n">
        <v>12</v>
      </c>
      <c r="F817" s="993" t="inlineStr">
        <is>
          <t xml:space="preserve">Други </t>
        </is>
      </c>
      <c r="H817" s="999">
        <f>'Справка 6'!O40</f>
        <v/>
      </c>
    </row>
    <row r="818" ht="15" customHeight="1" s="500">
      <c r="A818" s="993">
        <f>pdeName</f>
        <v/>
      </c>
      <c r="B818" s="993">
        <f>pdeBulstat</f>
        <v/>
      </c>
      <c r="C818" s="998">
        <f>endDate</f>
        <v/>
      </c>
      <c r="D818" s="993" t="inlineStr">
        <is>
          <t>5-1045</t>
        </is>
      </c>
      <c r="E818" s="993" t="n">
        <v>12</v>
      </c>
      <c r="F818" s="993" t="inlineStr">
        <is>
          <t>Финансови активи (без дългосрочни вземания)</t>
        </is>
      </c>
      <c r="H818" s="993">
        <f>'Справка 6'!O41</f>
        <v/>
      </c>
    </row>
    <row r="819" ht="15" customHeight="1" s="500">
      <c r="A819" s="993">
        <f>pdeName</f>
        <v/>
      </c>
      <c r="B819" s="993">
        <f>pdeBulstat</f>
        <v/>
      </c>
      <c r="C819" s="998">
        <f>endDate</f>
        <v/>
      </c>
      <c r="D819" s="993" t="inlineStr">
        <is>
          <t>5-1050</t>
        </is>
      </c>
      <c r="E819" s="993" t="n">
        <v>12</v>
      </c>
      <c r="F819" s="993" t="inlineStr">
        <is>
          <t>Търговска репутация</t>
        </is>
      </c>
      <c r="H819" s="999">
        <f>'Справка 6'!O42</f>
        <v/>
      </c>
    </row>
    <row r="820" ht="15" customHeight="1" s="500">
      <c r="A820" s="993">
        <f>pdeName</f>
        <v/>
      </c>
      <c r="B820" s="993">
        <f>pdeBulstat</f>
        <v/>
      </c>
      <c r="C820" s="998">
        <f>endDate</f>
        <v/>
      </c>
      <c r="D820" s="993" t="inlineStr">
        <is>
          <t>5-1060</t>
        </is>
      </c>
      <c r="E820" s="993" t="n">
        <v>12</v>
      </c>
      <c r="F820" s="993" t="inlineStr">
        <is>
          <t>Общ сбор ( I+ II+ III+ IV+V+VI)</t>
        </is>
      </c>
      <c r="H820" s="1003">
        <f>'Справка 6'!O43</f>
        <v/>
      </c>
    </row>
    <row r="821" ht="15" customHeight="1" s="500">
      <c r="A821" s="993">
        <f>pdeName</f>
        <v/>
      </c>
      <c r="B821" s="993">
        <f>pdeBulstat</f>
        <v/>
      </c>
      <c r="C821" s="998">
        <f>endDate</f>
        <v/>
      </c>
      <c r="D821" s="993" t="inlineStr">
        <is>
          <t>5-1001</t>
        </is>
      </c>
      <c r="E821" s="993" t="n">
        <v>13</v>
      </c>
      <c r="F821" s="993" t="inlineStr">
        <is>
          <t>Земи (терени)</t>
        </is>
      </c>
      <c r="H821" s="999">
        <f>'Справка 6'!P11</f>
        <v/>
      </c>
    </row>
    <row r="822" ht="15" customHeight="1" s="500">
      <c r="A822" s="993">
        <f>pdeName</f>
        <v/>
      </c>
      <c r="B822" s="993">
        <f>pdeBulstat</f>
        <v/>
      </c>
      <c r="C822" s="998">
        <f>endDate</f>
        <v/>
      </c>
      <c r="D822" s="993" t="inlineStr">
        <is>
          <t>5-1002</t>
        </is>
      </c>
      <c r="E822" s="993" t="n">
        <v>13</v>
      </c>
      <c r="F822" s="993" t="inlineStr">
        <is>
          <t>Сгради и конструкции</t>
        </is>
      </c>
      <c r="H822" s="999">
        <f>'Справка 6'!P12</f>
        <v/>
      </c>
    </row>
    <row r="823" ht="15" customHeight="1" s="500">
      <c r="A823" s="993">
        <f>pdeName</f>
        <v/>
      </c>
      <c r="B823" s="993">
        <f>pdeBulstat</f>
        <v/>
      </c>
      <c r="C823" s="998">
        <f>endDate</f>
        <v/>
      </c>
      <c r="D823" s="993" t="inlineStr">
        <is>
          <t>5-1003</t>
        </is>
      </c>
      <c r="E823" s="993" t="n">
        <v>13</v>
      </c>
      <c r="F823" s="993" t="inlineStr">
        <is>
          <t xml:space="preserve">Машини и оборудване </t>
        </is>
      </c>
      <c r="H823" s="999">
        <f>'Справка 6'!P13</f>
        <v/>
      </c>
    </row>
    <row r="824" ht="15" customHeight="1" s="500">
      <c r="A824" s="993">
        <f>pdeName</f>
        <v/>
      </c>
      <c r="B824" s="993">
        <f>pdeBulstat</f>
        <v/>
      </c>
      <c r="C824" s="998">
        <f>endDate</f>
        <v/>
      </c>
      <c r="D824" s="993" t="inlineStr">
        <is>
          <t>5-1004</t>
        </is>
      </c>
      <c r="E824" s="993" t="n">
        <v>13</v>
      </c>
      <c r="F824" s="993" t="inlineStr">
        <is>
          <t>Съоръжения</t>
        </is>
      </c>
      <c r="H824" s="999">
        <f>'Справка 6'!P14</f>
        <v/>
      </c>
    </row>
    <row r="825" ht="15" customHeight="1" s="500">
      <c r="A825" s="993">
        <f>pdeName</f>
        <v/>
      </c>
      <c r="B825" s="993">
        <f>pdeBulstat</f>
        <v/>
      </c>
      <c r="C825" s="998">
        <f>endDate</f>
        <v/>
      </c>
      <c r="D825" s="993" t="inlineStr">
        <is>
          <t>5-1005</t>
        </is>
      </c>
      <c r="E825" s="993" t="n">
        <v>13</v>
      </c>
      <c r="F825" s="993" t="inlineStr">
        <is>
          <t>Транспортни средства</t>
        </is>
      </c>
      <c r="H825" s="999">
        <f>'Справка 6'!P15</f>
        <v/>
      </c>
    </row>
    <row r="826" ht="15" customHeight="1" s="500">
      <c r="A826" s="993">
        <f>pdeName</f>
        <v/>
      </c>
      <c r="B826" s="993">
        <f>pdeBulstat</f>
        <v/>
      </c>
      <c r="C826" s="998">
        <f>endDate</f>
        <v/>
      </c>
      <c r="D826" s="993" t="inlineStr">
        <is>
          <t>5-1007-1</t>
        </is>
      </c>
      <c r="E826" s="993" t="n">
        <v>13</v>
      </c>
      <c r="F826" s="993" t="inlineStr">
        <is>
          <t>Стопански инвентар</t>
        </is>
      </c>
      <c r="H826" s="999">
        <f>'Справка 6'!P16</f>
        <v/>
      </c>
    </row>
    <row r="827" ht="15" customHeight="1" s="500">
      <c r="A827" s="993">
        <f>pdeName</f>
        <v/>
      </c>
      <c r="B827" s="993">
        <f>pdeBulstat</f>
        <v/>
      </c>
      <c r="C827" s="998">
        <f>endDate</f>
        <v/>
      </c>
      <c r="D827" s="993" t="inlineStr">
        <is>
          <t>5-1007-2</t>
        </is>
      </c>
      <c r="E827" s="993" t="n">
        <v>13</v>
      </c>
      <c r="F827" s="993" t="inlineStr">
        <is>
          <t>Р-ди за придобиване и ликвидация на активи по стопански начин</t>
        </is>
      </c>
      <c r="H827" s="999">
        <f>'Справка 6'!P17</f>
        <v/>
      </c>
    </row>
    <row r="828" ht="15" customHeight="1" s="500">
      <c r="A828" s="993">
        <f>pdeName</f>
        <v/>
      </c>
      <c r="B828" s="993">
        <f>pdeBulstat</f>
        <v/>
      </c>
      <c r="C828" s="998">
        <f>endDate</f>
        <v/>
      </c>
      <c r="D828" s="993" t="inlineStr">
        <is>
          <t>5-1007</t>
        </is>
      </c>
      <c r="E828" s="993" t="n">
        <v>13</v>
      </c>
      <c r="F828" s="993" t="inlineStr">
        <is>
          <t xml:space="preserve">Други </t>
        </is>
      </c>
      <c r="H828" s="999">
        <f>'Справка 6'!P18</f>
        <v/>
      </c>
    </row>
    <row r="829" ht="15" customHeight="1" s="500">
      <c r="A829" s="993">
        <f>pdeName</f>
        <v/>
      </c>
      <c r="B829" s="993">
        <f>pdeBulstat</f>
        <v/>
      </c>
      <c r="C829" s="998">
        <f>endDate</f>
        <v/>
      </c>
      <c r="D829" s="993" t="inlineStr">
        <is>
          <t>5-1015</t>
        </is>
      </c>
      <c r="E829" s="993" t="n">
        <v>13</v>
      </c>
      <c r="F829" s="993" t="inlineStr">
        <is>
          <t>Имоти, машини, съоръжения и оборудване</t>
        </is>
      </c>
      <c r="H829" s="993">
        <f>'Справка 6'!P19</f>
        <v/>
      </c>
    </row>
    <row r="830" ht="15" customHeight="1" s="500">
      <c r="A830" s="993">
        <f>pdeName</f>
        <v/>
      </c>
      <c r="B830" s="993">
        <f>pdeBulstat</f>
        <v/>
      </c>
      <c r="C830" s="998">
        <f>endDate</f>
        <v/>
      </c>
      <c r="D830" s="993" t="inlineStr">
        <is>
          <t>5-1037</t>
        </is>
      </c>
      <c r="E830" s="993" t="n">
        <v>13</v>
      </c>
      <c r="F830" s="993" t="inlineStr">
        <is>
          <t xml:space="preserve">Инвестиционни имоти  </t>
        </is>
      </c>
      <c r="H830" s="999">
        <f>'Справка 6'!P20</f>
        <v/>
      </c>
    </row>
    <row r="831" ht="15" customHeight="1" s="500">
      <c r="A831" s="993">
        <f>pdeName</f>
        <v/>
      </c>
      <c r="B831" s="993">
        <f>pdeBulstat</f>
        <v/>
      </c>
      <c r="C831" s="998">
        <f>endDate</f>
        <v/>
      </c>
      <c r="D831" s="993" t="inlineStr">
        <is>
          <t>5-1006</t>
        </is>
      </c>
      <c r="E831" s="993" t="n">
        <v>13</v>
      </c>
      <c r="F831" s="993" t="inlineStr">
        <is>
          <t xml:space="preserve">Биологични активи </t>
        </is>
      </c>
      <c r="H831" s="999">
        <f>'Справка 6'!P22</f>
        <v/>
      </c>
    </row>
    <row r="832" ht="15" customHeight="1" s="500">
      <c r="A832" s="993">
        <f>pdeName</f>
        <v/>
      </c>
      <c r="B832" s="993">
        <f>pdeBulstat</f>
        <v/>
      </c>
      <c r="C832" s="998">
        <f>endDate</f>
        <v/>
      </c>
      <c r="D832" s="993" t="inlineStr">
        <is>
          <t>5-1017</t>
        </is>
      </c>
      <c r="E832" s="993" t="n">
        <v>13</v>
      </c>
      <c r="F832" s="993" t="inlineStr">
        <is>
          <t>Права върху собственост</t>
        </is>
      </c>
      <c r="H832" s="999">
        <f>'Справка 6'!P24</f>
        <v/>
      </c>
    </row>
    <row r="833" ht="15" customHeight="1" s="500">
      <c r="A833" s="993">
        <f>pdeName</f>
        <v/>
      </c>
      <c r="B833" s="993">
        <f>pdeBulstat</f>
        <v/>
      </c>
      <c r="C833" s="998">
        <f>endDate</f>
        <v/>
      </c>
      <c r="D833" s="993" t="inlineStr">
        <is>
          <t>5-1018</t>
        </is>
      </c>
      <c r="E833" s="993" t="n">
        <v>13</v>
      </c>
      <c r="F833" s="993" t="inlineStr">
        <is>
          <t>Програмни продукти</t>
        </is>
      </c>
      <c r="H833" s="999">
        <f>'Справка 6'!P25</f>
        <v/>
      </c>
    </row>
    <row r="834" ht="15" customHeight="1" s="500">
      <c r="A834" s="993">
        <f>pdeName</f>
        <v/>
      </c>
      <c r="B834" s="993">
        <f>pdeBulstat</f>
        <v/>
      </c>
      <c r="C834" s="998">
        <f>endDate</f>
        <v/>
      </c>
      <c r="D834" s="993" t="inlineStr">
        <is>
          <t>5-1019</t>
        </is>
      </c>
      <c r="E834" s="993" t="n">
        <v>13</v>
      </c>
      <c r="F834" s="993" t="inlineStr">
        <is>
          <t>Продукти от развойна дейност</t>
        </is>
      </c>
      <c r="H834" s="999">
        <f>'Справка 6'!P26</f>
        <v/>
      </c>
    </row>
    <row r="835" ht="15" customHeight="1" s="500">
      <c r="A835" s="993">
        <f>pdeName</f>
        <v/>
      </c>
      <c r="B835" s="993">
        <f>pdeBulstat</f>
        <v/>
      </c>
      <c r="C835" s="998">
        <f>endDate</f>
        <v/>
      </c>
      <c r="D835" s="993" t="inlineStr">
        <is>
          <t>5-1020</t>
        </is>
      </c>
      <c r="E835" s="993" t="n">
        <v>13</v>
      </c>
      <c r="F835" s="993" t="inlineStr">
        <is>
          <t xml:space="preserve">Други </t>
        </is>
      </c>
      <c r="H835" s="999">
        <f>'Справка 6'!P27</f>
        <v/>
      </c>
    </row>
    <row r="836" ht="15" customHeight="1" s="500">
      <c r="A836" s="993">
        <f>pdeName</f>
        <v/>
      </c>
      <c r="B836" s="993">
        <f>pdeBulstat</f>
        <v/>
      </c>
      <c r="C836" s="998">
        <f>endDate</f>
        <v/>
      </c>
      <c r="D836" s="993" t="inlineStr">
        <is>
          <t>5-1030</t>
        </is>
      </c>
      <c r="E836" s="993" t="n">
        <v>13</v>
      </c>
      <c r="F836" s="993" t="inlineStr">
        <is>
          <t>Нематериални активи</t>
        </is>
      </c>
      <c r="H836" s="993">
        <f>'Справка 6'!P28</f>
        <v/>
      </c>
    </row>
    <row r="837" ht="15" customHeight="1" s="500">
      <c r="A837" s="993">
        <f>pdeName</f>
        <v/>
      </c>
      <c r="B837" s="993">
        <f>pdeBulstat</f>
        <v/>
      </c>
      <c r="C837" s="998">
        <f>endDate</f>
        <v/>
      </c>
      <c r="D837" s="993" t="inlineStr">
        <is>
          <t>5-1032</t>
        </is>
      </c>
      <c r="E837" s="993" t="n">
        <v>13</v>
      </c>
      <c r="F837" s="993" t="inlineStr">
        <is>
          <t>Инвестиции в:</t>
        </is>
      </c>
      <c r="H837" s="993">
        <f>'Справка 6'!P30</f>
        <v/>
      </c>
    </row>
    <row r="838" ht="15" customHeight="1" s="500">
      <c r="A838" s="993">
        <f>pdeName</f>
        <v/>
      </c>
      <c r="B838" s="993">
        <f>pdeBulstat</f>
        <v/>
      </c>
      <c r="C838" s="998">
        <f>endDate</f>
        <v/>
      </c>
      <c r="D838" s="993" t="inlineStr">
        <is>
          <t>5-1033</t>
        </is>
      </c>
      <c r="E838" s="993" t="n">
        <v>13</v>
      </c>
      <c r="F838" s="993" t="inlineStr">
        <is>
          <t>дъщерни предприятия</t>
        </is>
      </c>
      <c r="H838" s="999">
        <f>'Справка 6'!P31</f>
        <v/>
      </c>
    </row>
    <row r="839" ht="15" customHeight="1" s="500">
      <c r="A839" s="993">
        <f>pdeName</f>
        <v/>
      </c>
      <c r="B839" s="993">
        <f>pdeBulstat</f>
        <v/>
      </c>
      <c r="C839" s="998">
        <f>endDate</f>
        <v/>
      </c>
      <c r="D839" s="993" t="inlineStr">
        <is>
          <t>5-1034</t>
        </is>
      </c>
      <c r="E839" s="993" t="n">
        <v>13</v>
      </c>
      <c r="F839" s="993" t="inlineStr">
        <is>
          <t>смесени предприятия</t>
        </is>
      </c>
      <c r="H839" s="999">
        <f>'Справка 6'!P32</f>
        <v/>
      </c>
    </row>
    <row r="840" ht="15" customHeight="1" s="500">
      <c r="A840" s="993">
        <f>pdeName</f>
        <v/>
      </c>
      <c r="B840" s="993">
        <f>pdeBulstat</f>
        <v/>
      </c>
      <c r="C840" s="998">
        <f>endDate</f>
        <v/>
      </c>
      <c r="D840" s="993" t="inlineStr">
        <is>
          <t>5-1035</t>
        </is>
      </c>
      <c r="E840" s="993" t="n">
        <v>13</v>
      </c>
      <c r="F840" s="993" t="inlineStr">
        <is>
          <t>асоциирани предприятия</t>
        </is>
      </c>
      <c r="H840" s="999">
        <f>'Справка 6'!P33</f>
        <v/>
      </c>
    </row>
    <row r="841" ht="15" customHeight="1" s="500">
      <c r="A841" s="993">
        <f>pdeName</f>
        <v/>
      </c>
      <c r="B841" s="993">
        <f>pdeBulstat</f>
        <v/>
      </c>
      <c r="C841" s="998">
        <f>endDate</f>
        <v/>
      </c>
      <c r="D841" s="993" t="inlineStr">
        <is>
          <t>5-1036</t>
        </is>
      </c>
      <c r="E841" s="993" t="n">
        <v>13</v>
      </c>
      <c r="F841" s="993" t="inlineStr">
        <is>
          <t>други предприятия</t>
        </is>
      </c>
      <c r="H841" s="999">
        <f>'Справка 6'!P34</f>
        <v/>
      </c>
    </row>
    <row r="842" ht="15" customHeight="1" s="500">
      <c r="A842" s="993">
        <f>pdeName</f>
        <v/>
      </c>
      <c r="B842" s="993">
        <f>pdeBulstat</f>
        <v/>
      </c>
      <c r="C842" s="998">
        <f>endDate</f>
        <v/>
      </c>
      <c r="D842" s="993" t="inlineStr">
        <is>
          <t>5-1038</t>
        </is>
      </c>
      <c r="E842" s="993" t="n">
        <v>13</v>
      </c>
      <c r="F842" s="993" t="inlineStr">
        <is>
          <t>Държани до настъпване на падеж:</t>
        </is>
      </c>
      <c r="H842" s="993">
        <f>'Справка 6'!P35</f>
        <v/>
      </c>
    </row>
    <row r="843" ht="15" customHeight="1" s="500">
      <c r="A843" s="993">
        <f>pdeName</f>
        <v/>
      </c>
      <c r="B843" s="993">
        <f>pdeBulstat</f>
        <v/>
      </c>
      <c r="C843" s="998">
        <f>endDate</f>
        <v/>
      </c>
      <c r="D843" s="993" t="inlineStr">
        <is>
          <t>5-1038-1</t>
        </is>
      </c>
      <c r="E843" s="993" t="n">
        <v>13</v>
      </c>
      <c r="F843" s="993" t="inlineStr">
        <is>
          <t xml:space="preserve">държавни ценни книжа </t>
        </is>
      </c>
      <c r="H843" s="999">
        <f>'Справка 6'!P36</f>
        <v/>
      </c>
    </row>
    <row r="844" ht="15" customHeight="1" s="500">
      <c r="A844" s="993">
        <f>pdeName</f>
        <v/>
      </c>
      <c r="B844" s="993">
        <f>pdeBulstat</f>
        <v/>
      </c>
      <c r="C844" s="998">
        <f>endDate</f>
        <v/>
      </c>
      <c r="D844" s="993" t="inlineStr">
        <is>
          <t>5-1038-2</t>
        </is>
      </c>
      <c r="E844" s="993" t="n">
        <v>13</v>
      </c>
      <c r="F844" s="993" t="inlineStr">
        <is>
          <t>облигации, в т.ч.:</t>
        </is>
      </c>
      <c r="H844" s="999">
        <f>'Справка 6'!P37</f>
        <v/>
      </c>
    </row>
    <row r="845" ht="15" customHeight="1" s="500">
      <c r="A845" s="993">
        <f>pdeName</f>
        <v/>
      </c>
      <c r="B845" s="993">
        <f>pdeBulstat</f>
        <v/>
      </c>
      <c r="C845" s="998">
        <f>endDate</f>
        <v/>
      </c>
      <c r="D845" s="993" t="inlineStr">
        <is>
          <t>5-1038-3</t>
        </is>
      </c>
      <c r="E845" s="993" t="n">
        <v>13</v>
      </c>
      <c r="F845" s="993" t="inlineStr">
        <is>
          <t>общински облигации</t>
        </is>
      </c>
      <c r="H845" s="999">
        <f>'Справка 6'!P38</f>
        <v/>
      </c>
    </row>
    <row r="846" ht="15" customHeight="1" s="500">
      <c r="A846" s="993">
        <f>pdeName</f>
        <v/>
      </c>
      <c r="B846" s="993">
        <f>pdeBulstat</f>
        <v/>
      </c>
      <c r="C846" s="998">
        <f>endDate</f>
        <v/>
      </c>
      <c r="D846" s="993" t="inlineStr">
        <is>
          <t>5-1038-4</t>
        </is>
      </c>
      <c r="E846" s="993" t="n">
        <v>13</v>
      </c>
      <c r="F846" s="993" t="inlineStr">
        <is>
          <t>Други инвестиции, държани до настъпване на падеж</t>
        </is>
      </c>
      <c r="H846" s="999">
        <f>'Справка 6'!P39</f>
        <v/>
      </c>
    </row>
    <row r="847" ht="15" customHeight="1" s="500">
      <c r="A847" s="993">
        <f>pdeName</f>
        <v/>
      </c>
      <c r="B847" s="993">
        <f>pdeBulstat</f>
        <v/>
      </c>
      <c r="C847" s="998">
        <f>endDate</f>
        <v/>
      </c>
      <c r="D847" s="993" t="inlineStr">
        <is>
          <t>5-1038-5</t>
        </is>
      </c>
      <c r="E847" s="993" t="n">
        <v>13</v>
      </c>
      <c r="F847" s="993" t="inlineStr">
        <is>
          <t xml:space="preserve">Други </t>
        </is>
      </c>
      <c r="H847" s="999">
        <f>'Справка 6'!P40</f>
        <v/>
      </c>
    </row>
    <row r="848" ht="15" customHeight="1" s="500">
      <c r="A848" s="993">
        <f>pdeName</f>
        <v/>
      </c>
      <c r="B848" s="993">
        <f>pdeBulstat</f>
        <v/>
      </c>
      <c r="C848" s="998">
        <f>endDate</f>
        <v/>
      </c>
      <c r="D848" s="993" t="inlineStr">
        <is>
          <t>5-1045</t>
        </is>
      </c>
      <c r="E848" s="993" t="n">
        <v>13</v>
      </c>
      <c r="F848" s="993" t="inlineStr">
        <is>
          <t>Финансови активи (без дългосрочни вземания)</t>
        </is>
      </c>
      <c r="H848" s="993">
        <f>'Справка 6'!P41</f>
        <v/>
      </c>
    </row>
    <row r="849" ht="15" customHeight="1" s="500">
      <c r="A849" s="993">
        <f>pdeName</f>
        <v/>
      </c>
      <c r="B849" s="993">
        <f>pdeBulstat</f>
        <v/>
      </c>
      <c r="C849" s="998">
        <f>endDate</f>
        <v/>
      </c>
      <c r="D849" s="993" t="inlineStr">
        <is>
          <t>5-1050</t>
        </is>
      </c>
      <c r="E849" s="993" t="n">
        <v>13</v>
      </c>
      <c r="F849" s="993" t="inlineStr">
        <is>
          <t>Търговска репутация</t>
        </is>
      </c>
      <c r="H849" s="999">
        <f>'Справка 6'!P42</f>
        <v/>
      </c>
    </row>
    <row r="850" ht="15" customHeight="1" s="500">
      <c r="A850" s="993">
        <f>pdeName</f>
        <v/>
      </c>
      <c r="B850" s="993">
        <f>pdeBulstat</f>
        <v/>
      </c>
      <c r="C850" s="998">
        <f>endDate</f>
        <v/>
      </c>
      <c r="D850" s="993" t="inlineStr">
        <is>
          <t>5-1060</t>
        </is>
      </c>
      <c r="E850" s="993" t="n">
        <v>13</v>
      </c>
      <c r="F850" s="993" t="inlineStr">
        <is>
          <t>Общ сбор ( I+ II+ III+ IV+V+VI)</t>
        </is>
      </c>
      <c r="H850" s="1003">
        <f>'Справка 6'!P43</f>
        <v/>
      </c>
    </row>
    <row r="851" ht="15" customHeight="1" s="500">
      <c r="A851" s="993">
        <f>pdeName</f>
        <v/>
      </c>
      <c r="B851" s="993">
        <f>pdeBulstat</f>
        <v/>
      </c>
      <c r="C851" s="998">
        <f>endDate</f>
        <v/>
      </c>
      <c r="D851" s="993" t="inlineStr">
        <is>
          <t>5-1001</t>
        </is>
      </c>
      <c r="E851" s="993" t="n">
        <v>14</v>
      </c>
      <c r="F851" s="993" t="inlineStr">
        <is>
          <t>Земи (терени)</t>
        </is>
      </c>
      <c r="H851" s="993">
        <f>'Справка 6'!Q11</f>
        <v/>
      </c>
    </row>
    <row r="852" ht="15" customHeight="1" s="500">
      <c r="A852" s="993">
        <f>pdeName</f>
        <v/>
      </c>
      <c r="B852" s="993">
        <f>pdeBulstat</f>
        <v/>
      </c>
      <c r="C852" s="998">
        <f>endDate</f>
        <v/>
      </c>
      <c r="D852" s="993" t="inlineStr">
        <is>
          <t>5-1002</t>
        </is>
      </c>
      <c r="E852" s="993" t="n">
        <v>14</v>
      </c>
      <c r="F852" s="993" t="inlineStr">
        <is>
          <t>Сгради и конструкции</t>
        </is>
      </c>
      <c r="H852" s="993">
        <f>'Справка 6'!Q12</f>
        <v/>
      </c>
    </row>
    <row r="853" ht="15" customHeight="1" s="500">
      <c r="A853" s="993">
        <f>pdeName</f>
        <v/>
      </c>
      <c r="B853" s="993">
        <f>pdeBulstat</f>
        <v/>
      </c>
      <c r="C853" s="998">
        <f>endDate</f>
        <v/>
      </c>
      <c r="D853" s="993" t="inlineStr">
        <is>
          <t>5-1003</t>
        </is>
      </c>
      <c r="E853" s="993" t="n">
        <v>14</v>
      </c>
      <c r="F853" s="993" t="inlineStr">
        <is>
          <t xml:space="preserve">Машини и оборудване </t>
        </is>
      </c>
      <c r="H853" s="993">
        <f>'Справка 6'!Q13</f>
        <v/>
      </c>
    </row>
    <row r="854" ht="15" customHeight="1" s="500">
      <c r="A854" s="993">
        <f>pdeName</f>
        <v/>
      </c>
      <c r="B854" s="993">
        <f>pdeBulstat</f>
        <v/>
      </c>
      <c r="C854" s="998">
        <f>endDate</f>
        <v/>
      </c>
      <c r="D854" s="993" t="inlineStr">
        <is>
          <t>5-1004</t>
        </is>
      </c>
      <c r="E854" s="993" t="n">
        <v>14</v>
      </c>
      <c r="F854" s="993" t="inlineStr">
        <is>
          <t>Съоръжения</t>
        </is>
      </c>
      <c r="H854" s="993">
        <f>'Справка 6'!Q14</f>
        <v/>
      </c>
    </row>
    <row r="855" ht="15" customHeight="1" s="500">
      <c r="A855" s="993">
        <f>pdeName</f>
        <v/>
      </c>
      <c r="B855" s="993">
        <f>pdeBulstat</f>
        <v/>
      </c>
      <c r="C855" s="998">
        <f>endDate</f>
        <v/>
      </c>
      <c r="D855" s="993" t="inlineStr">
        <is>
          <t>5-1005</t>
        </is>
      </c>
      <c r="E855" s="993" t="n">
        <v>14</v>
      </c>
      <c r="F855" s="993" t="inlineStr">
        <is>
          <t>Транспортни средства</t>
        </is>
      </c>
      <c r="H855" s="993">
        <f>'Справка 6'!Q15</f>
        <v/>
      </c>
    </row>
    <row r="856" ht="15" customHeight="1" s="500">
      <c r="A856" s="993">
        <f>pdeName</f>
        <v/>
      </c>
      <c r="B856" s="993">
        <f>pdeBulstat</f>
        <v/>
      </c>
      <c r="C856" s="998">
        <f>endDate</f>
        <v/>
      </c>
      <c r="D856" s="993" t="inlineStr">
        <is>
          <t>5-1007-1</t>
        </is>
      </c>
      <c r="E856" s="993" t="n">
        <v>14</v>
      </c>
      <c r="F856" s="993" t="inlineStr">
        <is>
          <t>Стопански инвентар</t>
        </is>
      </c>
      <c r="H856" s="993">
        <f>'Справка 6'!Q16</f>
        <v/>
      </c>
    </row>
    <row r="857" ht="15" customHeight="1" s="500">
      <c r="A857" s="993">
        <f>pdeName</f>
        <v/>
      </c>
      <c r="B857" s="993">
        <f>pdeBulstat</f>
        <v/>
      </c>
      <c r="C857" s="998">
        <f>endDate</f>
        <v/>
      </c>
      <c r="D857" s="993" t="inlineStr">
        <is>
          <t>5-1007-2</t>
        </is>
      </c>
      <c r="E857" s="993" t="n">
        <v>14</v>
      </c>
      <c r="F857" s="993" t="inlineStr">
        <is>
          <t>Р-ди за придобиване и ликвидация на активи по стопански начин</t>
        </is>
      </c>
      <c r="H857" s="993">
        <f>'Справка 6'!Q17</f>
        <v/>
      </c>
    </row>
    <row r="858" ht="15" customHeight="1" s="500">
      <c r="A858" s="993">
        <f>pdeName</f>
        <v/>
      </c>
      <c r="B858" s="993">
        <f>pdeBulstat</f>
        <v/>
      </c>
      <c r="C858" s="998">
        <f>endDate</f>
        <v/>
      </c>
      <c r="D858" s="993" t="inlineStr">
        <is>
          <t>5-1007</t>
        </is>
      </c>
      <c r="E858" s="993" t="n">
        <v>14</v>
      </c>
      <c r="F858" s="993" t="inlineStr">
        <is>
          <t xml:space="preserve">Други </t>
        </is>
      </c>
      <c r="H858" s="993">
        <f>'Справка 6'!Q18</f>
        <v/>
      </c>
    </row>
    <row r="859" ht="15" customHeight="1" s="500">
      <c r="A859" s="993">
        <f>pdeName</f>
        <v/>
      </c>
      <c r="B859" s="993">
        <f>pdeBulstat</f>
        <v/>
      </c>
      <c r="C859" s="998">
        <f>endDate</f>
        <v/>
      </c>
      <c r="D859" s="993" t="inlineStr">
        <is>
          <t>5-1015</t>
        </is>
      </c>
      <c r="E859" s="993" t="n">
        <v>14</v>
      </c>
      <c r="F859" s="993" t="inlineStr">
        <is>
          <t>Имоти, машини, съоръжения и оборудване</t>
        </is>
      </c>
      <c r="H859" s="993">
        <f>'Справка 6'!Q19</f>
        <v/>
      </c>
    </row>
    <row r="860" ht="15" customHeight="1" s="500">
      <c r="A860" s="993">
        <f>pdeName</f>
        <v/>
      </c>
      <c r="B860" s="993">
        <f>pdeBulstat</f>
        <v/>
      </c>
      <c r="C860" s="998">
        <f>endDate</f>
        <v/>
      </c>
      <c r="D860" s="993" t="inlineStr">
        <is>
          <t>5-1037</t>
        </is>
      </c>
      <c r="E860" s="993" t="n">
        <v>14</v>
      </c>
      <c r="F860" s="993" t="inlineStr">
        <is>
          <t xml:space="preserve">Инвестиционни имоти  </t>
        </is>
      </c>
      <c r="H860" s="993">
        <f>'Справка 6'!Q20</f>
        <v/>
      </c>
    </row>
    <row r="861" ht="15" customHeight="1" s="500">
      <c r="A861" s="993">
        <f>pdeName</f>
        <v/>
      </c>
      <c r="B861" s="993">
        <f>pdeBulstat</f>
        <v/>
      </c>
      <c r="C861" s="998">
        <f>endDate</f>
        <v/>
      </c>
      <c r="D861" s="993" t="inlineStr">
        <is>
          <t>5-1006</t>
        </is>
      </c>
      <c r="E861" s="993" t="n">
        <v>14</v>
      </c>
      <c r="F861" s="993" t="inlineStr">
        <is>
          <t xml:space="preserve">Биологични активи </t>
        </is>
      </c>
      <c r="H861" s="993">
        <f>'Справка 6'!Q22</f>
        <v/>
      </c>
    </row>
    <row r="862" ht="15" customHeight="1" s="500">
      <c r="A862" s="993">
        <f>pdeName</f>
        <v/>
      </c>
      <c r="B862" s="993">
        <f>pdeBulstat</f>
        <v/>
      </c>
      <c r="C862" s="998">
        <f>endDate</f>
        <v/>
      </c>
      <c r="D862" s="993" t="inlineStr">
        <is>
          <t>5-1017</t>
        </is>
      </c>
      <c r="E862" s="993" t="n">
        <v>14</v>
      </c>
      <c r="F862" s="993" t="inlineStr">
        <is>
          <t>Права върху собственост</t>
        </is>
      </c>
      <c r="H862" s="993">
        <f>'Справка 6'!Q24</f>
        <v/>
      </c>
    </row>
    <row r="863" ht="15" customHeight="1" s="500">
      <c r="A863" s="993">
        <f>pdeName</f>
        <v/>
      </c>
      <c r="B863" s="993">
        <f>pdeBulstat</f>
        <v/>
      </c>
      <c r="C863" s="998">
        <f>endDate</f>
        <v/>
      </c>
      <c r="D863" s="993" t="inlineStr">
        <is>
          <t>5-1018</t>
        </is>
      </c>
      <c r="E863" s="993" t="n">
        <v>14</v>
      </c>
      <c r="F863" s="993" t="inlineStr">
        <is>
          <t>Програмни продукти</t>
        </is>
      </c>
      <c r="H863" s="993">
        <f>'Справка 6'!Q25</f>
        <v/>
      </c>
    </row>
    <row r="864" ht="15" customHeight="1" s="500">
      <c r="A864" s="993">
        <f>pdeName</f>
        <v/>
      </c>
      <c r="B864" s="993">
        <f>pdeBulstat</f>
        <v/>
      </c>
      <c r="C864" s="998">
        <f>endDate</f>
        <v/>
      </c>
      <c r="D864" s="993" t="inlineStr">
        <is>
          <t>5-1019</t>
        </is>
      </c>
      <c r="E864" s="993" t="n">
        <v>14</v>
      </c>
      <c r="F864" s="993" t="inlineStr">
        <is>
          <t>Продукти от развойна дейност</t>
        </is>
      </c>
      <c r="H864" s="993">
        <f>'Справка 6'!Q26</f>
        <v/>
      </c>
    </row>
    <row r="865" ht="15" customHeight="1" s="500">
      <c r="A865" s="993">
        <f>pdeName</f>
        <v/>
      </c>
      <c r="B865" s="993">
        <f>pdeBulstat</f>
        <v/>
      </c>
      <c r="C865" s="998">
        <f>endDate</f>
        <v/>
      </c>
      <c r="D865" s="993" t="inlineStr">
        <is>
          <t>5-1020</t>
        </is>
      </c>
      <c r="E865" s="993" t="n">
        <v>14</v>
      </c>
      <c r="F865" s="993" t="inlineStr">
        <is>
          <t xml:space="preserve">Други </t>
        </is>
      </c>
      <c r="H865" s="993">
        <f>'Справка 6'!Q27</f>
        <v/>
      </c>
    </row>
    <row r="866" ht="15" customHeight="1" s="500">
      <c r="A866" s="993">
        <f>pdeName</f>
        <v/>
      </c>
      <c r="B866" s="993">
        <f>pdeBulstat</f>
        <v/>
      </c>
      <c r="C866" s="998">
        <f>endDate</f>
        <v/>
      </c>
      <c r="D866" s="993" t="inlineStr">
        <is>
          <t>5-1030</t>
        </is>
      </c>
      <c r="E866" s="993" t="n">
        <v>14</v>
      </c>
      <c r="F866" s="993" t="inlineStr">
        <is>
          <t>Нематериални активи</t>
        </is>
      </c>
      <c r="H866" s="993">
        <f>'Справка 6'!Q28</f>
        <v/>
      </c>
    </row>
    <row r="867" ht="15" customHeight="1" s="500">
      <c r="A867" s="993">
        <f>pdeName</f>
        <v/>
      </c>
      <c r="B867" s="993">
        <f>pdeBulstat</f>
        <v/>
      </c>
      <c r="C867" s="998">
        <f>endDate</f>
        <v/>
      </c>
      <c r="D867" s="993" t="inlineStr">
        <is>
          <t>5-1032</t>
        </is>
      </c>
      <c r="E867" s="993" t="n">
        <v>14</v>
      </c>
      <c r="F867" s="993" t="inlineStr">
        <is>
          <t>Инвестиции в:</t>
        </is>
      </c>
      <c r="H867" s="993">
        <f>'Справка 6'!Q30</f>
        <v/>
      </c>
    </row>
    <row r="868" ht="15" customHeight="1" s="500">
      <c r="A868" s="993">
        <f>pdeName</f>
        <v/>
      </c>
      <c r="B868" s="993">
        <f>pdeBulstat</f>
        <v/>
      </c>
      <c r="C868" s="998">
        <f>endDate</f>
        <v/>
      </c>
      <c r="D868" s="993" t="inlineStr">
        <is>
          <t>5-1033</t>
        </is>
      </c>
      <c r="E868" s="993" t="n">
        <v>14</v>
      </c>
      <c r="F868" s="993" t="inlineStr">
        <is>
          <t>дъщерни предприятия</t>
        </is>
      </c>
      <c r="H868" s="993">
        <f>'Справка 6'!Q31</f>
        <v/>
      </c>
    </row>
    <row r="869" ht="15" customHeight="1" s="500">
      <c r="A869" s="993">
        <f>pdeName</f>
        <v/>
      </c>
      <c r="B869" s="993">
        <f>pdeBulstat</f>
        <v/>
      </c>
      <c r="C869" s="998">
        <f>endDate</f>
        <v/>
      </c>
      <c r="D869" s="993" t="inlineStr">
        <is>
          <t>5-1034</t>
        </is>
      </c>
      <c r="E869" s="993" t="n">
        <v>14</v>
      </c>
      <c r="F869" s="993" t="inlineStr">
        <is>
          <t>смесени предприятия</t>
        </is>
      </c>
      <c r="H869" s="993">
        <f>'Справка 6'!Q32</f>
        <v/>
      </c>
    </row>
    <row r="870" ht="15" customHeight="1" s="500">
      <c r="A870" s="993">
        <f>pdeName</f>
        <v/>
      </c>
      <c r="B870" s="993">
        <f>pdeBulstat</f>
        <v/>
      </c>
      <c r="C870" s="998">
        <f>endDate</f>
        <v/>
      </c>
      <c r="D870" s="993" t="inlineStr">
        <is>
          <t>5-1035</t>
        </is>
      </c>
      <c r="E870" s="993" t="n">
        <v>14</v>
      </c>
      <c r="F870" s="993" t="inlineStr">
        <is>
          <t>асоциирани предприятия</t>
        </is>
      </c>
      <c r="H870" s="993">
        <f>'Справка 6'!Q33</f>
        <v/>
      </c>
    </row>
    <row r="871" ht="15" customHeight="1" s="500">
      <c r="A871" s="993">
        <f>pdeName</f>
        <v/>
      </c>
      <c r="B871" s="993">
        <f>pdeBulstat</f>
        <v/>
      </c>
      <c r="C871" s="998">
        <f>endDate</f>
        <v/>
      </c>
      <c r="D871" s="993" t="inlineStr">
        <is>
          <t>5-1036</t>
        </is>
      </c>
      <c r="E871" s="993" t="n">
        <v>14</v>
      </c>
      <c r="F871" s="993" t="inlineStr">
        <is>
          <t>други предприятия</t>
        </is>
      </c>
      <c r="H871" s="993">
        <f>'Справка 6'!Q34</f>
        <v/>
      </c>
    </row>
    <row r="872" ht="15" customHeight="1" s="500">
      <c r="A872" s="993">
        <f>pdeName</f>
        <v/>
      </c>
      <c r="B872" s="993">
        <f>pdeBulstat</f>
        <v/>
      </c>
      <c r="C872" s="998">
        <f>endDate</f>
        <v/>
      </c>
      <c r="D872" s="993" t="inlineStr">
        <is>
          <t>5-1038</t>
        </is>
      </c>
      <c r="E872" s="993" t="n">
        <v>14</v>
      </c>
      <c r="F872" s="993" t="inlineStr">
        <is>
          <t>Държани до настъпване на падеж:</t>
        </is>
      </c>
      <c r="H872" s="993">
        <f>'Справка 6'!Q35</f>
        <v/>
      </c>
    </row>
    <row r="873" ht="15" customHeight="1" s="500">
      <c r="A873" s="993">
        <f>pdeName</f>
        <v/>
      </c>
      <c r="B873" s="993">
        <f>pdeBulstat</f>
        <v/>
      </c>
      <c r="C873" s="998">
        <f>endDate</f>
        <v/>
      </c>
      <c r="D873" s="993" t="inlineStr">
        <is>
          <t>5-1038-1</t>
        </is>
      </c>
      <c r="E873" s="993" t="n">
        <v>14</v>
      </c>
      <c r="F873" s="993" t="inlineStr">
        <is>
          <t xml:space="preserve">държавни ценни книжа </t>
        </is>
      </c>
      <c r="H873" s="993">
        <f>'Справка 6'!Q36</f>
        <v/>
      </c>
    </row>
    <row r="874" ht="15" customHeight="1" s="500">
      <c r="A874" s="993">
        <f>pdeName</f>
        <v/>
      </c>
      <c r="B874" s="993">
        <f>pdeBulstat</f>
        <v/>
      </c>
      <c r="C874" s="998">
        <f>endDate</f>
        <v/>
      </c>
      <c r="D874" s="993" t="inlineStr">
        <is>
          <t>5-1038-2</t>
        </is>
      </c>
      <c r="E874" s="993" t="n">
        <v>14</v>
      </c>
      <c r="F874" s="993" t="inlineStr">
        <is>
          <t>облигации, в т.ч.:</t>
        </is>
      </c>
      <c r="H874" s="993">
        <f>'Справка 6'!Q37</f>
        <v/>
      </c>
    </row>
    <row r="875" ht="15" customHeight="1" s="500">
      <c r="A875" s="993">
        <f>pdeName</f>
        <v/>
      </c>
      <c r="B875" s="993">
        <f>pdeBulstat</f>
        <v/>
      </c>
      <c r="C875" s="998">
        <f>endDate</f>
        <v/>
      </c>
      <c r="D875" s="993" t="inlineStr">
        <is>
          <t>5-1038-3</t>
        </is>
      </c>
      <c r="E875" s="993" t="n">
        <v>14</v>
      </c>
      <c r="F875" s="993" t="inlineStr">
        <is>
          <t>общински облигации</t>
        </is>
      </c>
      <c r="H875" s="993">
        <f>'Справка 6'!Q38</f>
        <v/>
      </c>
    </row>
    <row r="876" ht="15" customHeight="1" s="500">
      <c r="A876" s="993">
        <f>pdeName</f>
        <v/>
      </c>
      <c r="B876" s="993">
        <f>pdeBulstat</f>
        <v/>
      </c>
      <c r="C876" s="998">
        <f>endDate</f>
        <v/>
      </c>
      <c r="D876" s="993" t="inlineStr">
        <is>
          <t>5-1038-4</t>
        </is>
      </c>
      <c r="E876" s="993" t="n">
        <v>14</v>
      </c>
      <c r="F876" s="993" t="inlineStr">
        <is>
          <t>Други инвестиции, държани до настъпване на падеж</t>
        </is>
      </c>
      <c r="H876" s="993">
        <f>'Справка 6'!Q39</f>
        <v/>
      </c>
    </row>
    <row r="877" ht="15" customHeight="1" s="500">
      <c r="A877" s="993">
        <f>pdeName</f>
        <v/>
      </c>
      <c r="B877" s="993">
        <f>pdeBulstat</f>
        <v/>
      </c>
      <c r="C877" s="998">
        <f>endDate</f>
        <v/>
      </c>
      <c r="D877" s="993" t="inlineStr">
        <is>
          <t>5-1038-5</t>
        </is>
      </c>
      <c r="E877" s="993" t="n">
        <v>14</v>
      </c>
      <c r="F877" s="993" t="inlineStr">
        <is>
          <t xml:space="preserve">Други </t>
        </is>
      </c>
      <c r="H877" s="993">
        <f>'Справка 6'!Q40</f>
        <v/>
      </c>
    </row>
    <row r="878" ht="15" customHeight="1" s="500">
      <c r="A878" s="993">
        <f>pdeName</f>
        <v/>
      </c>
      <c r="B878" s="993">
        <f>pdeBulstat</f>
        <v/>
      </c>
      <c r="C878" s="998">
        <f>endDate</f>
        <v/>
      </c>
      <c r="D878" s="993" t="inlineStr">
        <is>
          <t>5-1045</t>
        </is>
      </c>
      <c r="E878" s="993" t="n">
        <v>14</v>
      </c>
      <c r="F878" s="993" t="inlineStr">
        <is>
          <t>Финансови активи (без дългосрочни вземания)</t>
        </is>
      </c>
      <c r="H878" s="993">
        <f>'Справка 6'!Q41</f>
        <v/>
      </c>
    </row>
    <row r="879" ht="15" customHeight="1" s="500">
      <c r="A879" s="993">
        <f>pdeName</f>
        <v/>
      </c>
      <c r="B879" s="993">
        <f>pdeBulstat</f>
        <v/>
      </c>
      <c r="C879" s="998">
        <f>endDate</f>
        <v/>
      </c>
      <c r="D879" s="993" t="inlineStr">
        <is>
          <t>5-1050</t>
        </is>
      </c>
      <c r="E879" s="993" t="n">
        <v>14</v>
      </c>
      <c r="F879" s="993" t="inlineStr">
        <is>
          <t>Търговска репутация</t>
        </is>
      </c>
      <c r="H879" s="993">
        <f>'Справка 6'!Q42</f>
        <v/>
      </c>
    </row>
    <row r="880" ht="15" customHeight="1" s="500">
      <c r="A880" s="993">
        <f>pdeName</f>
        <v/>
      </c>
      <c r="B880" s="993">
        <f>pdeBulstat</f>
        <v/>
      </c>
      <c r="C880" s="998">
        <f>endDate</f>
        <v/>
      </c>
      <c r="D880" s="993" t="inlineStr">
        <is>
          <t>5-1060</t>
        </is>
      </c>
      <c r="E880" s="993" t="n">
        <v>14</v>
      </c>
      <c r="F880" s="993" t="inlineStr">
        <is>
          <t>Общ сбор ( I+ II+ III+ IV+V+VI)</t>
        </is>
      </c>
      <c r="H880" s="1003">
        <f>'Справка 6'!Q43</f>
        <v/>
      </c>
    </row>
    <row r="881" ht="15" customHeight="1" s="500">
      <c r="A881" s="993">
        <f>pdeName</f>
        <v/>
      </c>
      <c r="B881" s="993">
        <f>pdeBulstat</f>
        <v/>
      </c>
      <c r="C881" s="998">
        <f>endDate</f>
        <v/>
      </c>
      <c r="D881" s="993" t="inlineStr">
        <is>
          <t>5-1001</t>
        </is>
      </c>
      <c r="E881" s="993" t="n">
        <v>15</v>
      </c>
      <c r="F881" s="993" t="inlineStr">
        <is>
          <t>Земи (терени)</t>
        </is>
      </c>
      <c r="H881" s="993">
        <f>'Справка 6'!R11</f>
        <v/>
      </c>
    </row>
    <row r="882" ht="15" customHeight="1" s="500">
      <c r="A882" s="993">
        <f>pdeName</f>
        <v/>
      </c>
      <c r="B882" s="993">
        <f>pdeBulstat</f>
        <v/>
      </c>
      <c r="C882" s="998">
        <f>endDate</f>
        <v/>
      </c>
      <c r="D882" s="993" t="inlineStr">
        <is>
          <t>5-1002</t>
        </is>
      </c>
      <c r="E882" s="993" t="n">
        <v>15</v>
      </c>
      <c r="F882" s="993" t="inlineStr">
        <is>
          <t>Сгради и конструкции</t>
        </is>
      </c>
      <c r="H882" s="993">
        <f>'Справка 6'!R12</f>
        <v/>
      </c>
    </row>
    <row r="883" ht="15" customHeight="1" s="500">
      <c r="A883" s="993">
        <f>pdeName</f>
        <v/>
      </c>
      <c r="B883" s="993">
        <f>pdeBulstat</f>
        <v/>
      </c>
      <c r="C883" s="998">
        <f>endDate</f>
        <v/>
      </c>
      <c r="D883" s="993" t="inlineStr">
        <is>
          <t>5-1003</t>
        </is>
      </c>
      <c r="E883" s="993" t="n">
        <v>15</v>
      </c>
      <c r="F883" s="993" t="inlineStr">
        <is>
          <t xml:space="preserve">Машини и оборудване </t>
        </is>
      </c>
      <c r="H883" s="993">
        <f>'Справка 6'!R13</f>
        <v/>
      </c>
    </row>
    <row r="884" ht="15" customHeight="1" s="500">
      <c r="A884" s="993">
        <f>pdeName</f>
        <v/>
      </c>
      <c r="B884" s="993">
        <f>pdeBulstat</f>
        <v/>
      </c>
      <c r="C884" s="998">
        <f>endDate</f>
        <v/>
      </c>
      <c r="D884" s="993" t="inlineStr">
        <is>
          <t>5-1004</t>
        </is>
      </c>
      <c r="E884" s="993" t="n">
        <v>15</v>
      </c>
      <c r="F884" s="993" t="inlineStr">
        <is>
          <t>Съоръжения</t>
        </is>
      </c>
      <c r="H884" s="993">
        <f>'Справка 6'!R14</f>
        <v/>
      </c>
    </row>
    <row r="885" ht="15" customHeight="1" s="500">
      <c r="A885" s="993">
        <f>pdeName</f>
        <v/>
      </c>
      <c r="B885" s="993">
        <f>pdeBulstat</f>
        <v/>
      </c>
      <c r="C885" s="998">
        <f>endDate</f>
        <v/>
      </c>
      <c r="D885" s="993" t="inlineStr">
        <is>
          <t>5-1005</t>
        </is>
      </c>
      <c r="E885" s="993" t="n">
        <v>15</v>
      </c>
      <c r="F885" s="993" t="inlineStr">
        <is>
          <t>Транспортни средства</t>
        </is>
      </c>
      <c r="H885" s="993">
        <f>'Справка 6'!R15</f>
        <v/>
      </c>
    </row>
    <row r="886" ht="15" customHeight="1" s="500">
      <c r="A886" s="993">
        <f>pdeName</f>
        <v/>
      </c>
      <c r="B886" s="993">
        <f>pdeBulstat</f>
        <v/>
      </c>
      <c r="C886" s="998">
        <f>endDate</f>
        <v/>
      </c>
      <c r="D886" s="993" t="inlineStr">
        <is>
          <t>5-1007-1</t>
        </is>
      </c>
      <c r="E886" s="993" t="n">
        <v>15</v>
      </c>
      <c r="F886" s="993" t="inlineStr">
        <is>
          <t>Стопански инвентар</t>
        </is>
      </c>
      <c r="H886" s="993">
        <f>'Справка 6'!R16</f>
        <v/>
      </c>
    </row>
    <row r="887" ht="15" customHeight="1" s="500">
      <c r="A887" s="993">
        <f>pdeName</f>
        <v/>
      </c>
      <c r="B887" s="993">
        <f>pdeBulstat</f>
        <v/>
      </c>
      <c r="C887" s="998">
        <f>endDate</f>
        <v/>
      </c>
      <c r="D887" s="993" t="inlineStr">
        <is>
          <t>5-1007-2</t>
        </is>
      </c>
      <c r="E887" s="993" t="n">
        <v>15</v>
      </c>
      <c r="F887" s="993" t="inlineStr">
        <is>
          <t>Р-ди за придобиване и ликвидация на активи по стопански начин</t>
        </is>
      </c>
      <c r="H887" s="993">
        <f>'Справка 6'!R17</f>
        <v/>
      </c>
    </row>
    <row r="888" ht="15" customHeight="1" s="500">
      <c r="A888" s="993">
        <f>pdeName</f>
        <v/>
      </c>
      <c r="B888" s="993">
        <f>pdeBulstat</f>
        <v/>
      </c>
      <c r="C888" s="998">
        <f>endDate</f>
        <v/>
      </c>
      <c r="D888" s="993" t="inlineStr">
        <is>
          <t>5-1007</t>
        </is>
      </c>
      <c r="E888" s="993" t="n">
        <v>15</v>
      </c>
      <c r="F888" s="993" t="inlineStr">
        <is>
          <t xml:space="preserve">Други </t>
        </is>
      </c>
      <c r="H888" s="993">
        <f>'Справка 6'!R18</f>
        <v/>
      </c>
    </row>
    <row r="889" ht="15" customHeight="1" s="500">
      <c r="A889" s="993">
        <f>pdeName</f>
        <v/>
      </c>
      <c r="B889" s="993">
        <f>pdeBulstat</f>
        <v/>
      </c>
      <c r="C889" s="998">
        <f>endDate</f>
        <v/>
      </c>
      <c r="D889" s="993" t="inlineStr">
        <is>
          <t>5-1015</t>
        </is>
      </c>
      <c r="E889" s="993" t="n">
        <v>15</v>
      </c>
      <c r="F889" s="993" t="inlineStr">
        <is>
          <t>Имоти, машини, съоръжения и оборудване</t>
        </is>
      </c>
      <c r="H889" s="993">
        <f>'Справка 6'!R19</f>
        <v/>
      </c>
    </row>
    <row r="890" ht="15" customHeight="1" s="500">
      <c r="A890" s="993">
        <f>pdeName</f>
        <v/>
      </c>
      <c r="B890" s="993">
        <f>pdeBulstat</f>
        <v/>
      </c>
      <c r="C890" s="998">
        <f>endDate</f>
        <v/>
      </c>
      <c r="D890" s="993" t="inlineStr">
        <is>
          <t>5-1037</t>
        </is>
      </c>
      <c r="E890" s="993" t="n">
        <v>15</v>
      </c>
      <c r="F890" s="993" t="inlineStr">
        <is>
          <t xml:space="preserve">Инвестиционни имоти  </t>
        </is>
      </c>
      <c r="H890" s="993">
        <f>'Справка 6'!R20</f>
        <v/>
      </c>
    </row>
    <row r="891" ht="15" customHeight="1" s="500">
      <c r="A891" s="993">
        <f>pdeName</f>
        <v/>
      </c>
      <c r="B891" s="993">
        <f>pdeBulstat</f>
        <v/>
      </c>
      <c r="C891" s="998">
        <f>endDate</f>
        <v/>
      </c>
      <c r="D891" s="993" t="inlineStr">
        <is>
          <t>5-1006</t>
        </is>
      </c>
      <c r="E891" s="993" t="n">
        <v>15</v>
      </c>
      <c r="F891" s="993" t="inlineStr">
        <is>
          <t xml:space="preserve">Биологични активи </t>
        </is>
      </c>
      <c r="H891" s="993">
        <f>'Справка 6'!R22</f>
        <v/>
      </c>
    </row>
    <row r="892" ht="15" customHeight="1" s="500">
      <c r="A892" s="993">
        <f>pdeName</f>
        <v/>
      </c>
      <c r="B892" s="993">
        <f>pdeBulstat</f>
        <v/>
      </c>
      <c r="C892" s="998">
        <f>endDate</f>
        <v/>
      </c>
      <c r="D892" s="993" t="inlineStr">
        <is>
          <t>5-1017</t>
        </is>
      </c>
      <c r="E892" s="993" t="n">
        <v>15</v>
      </c>
      <c r="F892" s="993" t="inlineStr">
        <is>
          <t>Права върху собственост</t>
        </is>
      </c>
      <c r="H892" s="993">
        <f>'Справка 6'!R24</f>
        <v/>
      </c>
    </row>
    <row r="893" ht="15" customHeight="1" s="500">
      <c r="A893" s="993">
        <f>pdeName</f>
        <v/>
      </c>
      <c r="B893" s="993">
        <f>pdeBulstat</f>
        <v/>
      </c>
      <c r="C893" s="998">
        <f>endDate</f>
        <v/>
      </c>
      <c r="D893" s="993" t="inlineStr">
        <is>
          <t>5-1018</t>
        </is>
      </c>
      <c r="E893" s="993" t="n">
        <v>15</v>
      </c>
      <c r="F893" s="993" t="inlineStr">
        <is>
          <t>Програмни продукти</t>
        </is>
      </c>
      <c r="H893" s="993">
        <f>'Справка 6'!R25</f>
        <v/>
      </c>
    </row>
    <row r="894" ht="15" customHeight="1" s="500">
      <c r="A894" s="993">
        <f>pdeName</f>
        <v/>
      </c>
      <c r="B894" s="993">
        <f>pdeBulstat</f>
        <v/>
      </c>
      <c r="C894" s="998">
        <f>endDate</f>
        <v/>
      </c>
      <c r="D894" s="993" t="inlineStr">
        <is>
          <t>5-1019</t>
        </is>
      </c>
      <c r="E894" s="993" t="n">
        <v>15</v>
      </c>
      <c r="F894" s="993" t="inlineStr">
        <is>
          <t>Продукти от развойна дейност</t>
        </is>
      </c>
      <c r="H894" s="993">
        <f>'Справка 6'!R26</f>
        <v/>
      </c>
    </row>
    <row r="895" ht="15" customHeight="1" s="500">
      <c r="A895" s="993">
        <f>pdeName</f>
        <v/>
      </c>
      <c r="B895" s="993">
        <f>pdeBulstat</f>
        <v/>
      </c>
      <c r="C895" s="998">
        <f>endDate</f>
        <v/>
      </c>
      <c r="D895" s="993" t="inlineStr">
        <is>
          <t>5-1020</t>
        </is>
      </c>
      <c r="E895" s="993" t="n">
        <v>15</v>
      </c>
      <c r="F895" s="993" t="inlineStr">
        <is>
          <t xml:space="preserve">Други </t>
        </is>
      </c>
      <c r="H895" s="993">
        <f>'Справка 6'!R27</f>
        <v/>
      </c>
    </row>
    <row r="896" ht="15" customHeight="1" s="500">
      <c r="A896" s="993">
        <f>pdeName</f>
        <v/>
      </c>
      <c r="B896" s="993">
        <f>pdeBulstat</f>
        <v/>
      </c>
      <c r="C896" s="998">
        <f>endDate</f>
        <v/>
      </c>
      <c r="D896" s="993" t="inlineStr">
        <is>
          <t>5-1030</t>
        </is>
      </c>
      <c r="E896" s="993" t="n">
        <v>15</v>
      </c>
      <c r="F896" s="993" t="inlineStr">
        <is>
          <t>Нематериални активи</t>
        </is>
      </c>
      <c r="H896" s="993">
        <f>'Справка 6'!R28</f>
        <v/>
      </c>
    </row>
    <row r="897" ht="15" customHeight="1" s="500">
      <c r="A897" s="993">
        <f>pdeName</f>
        <v/>
      </c>
      <c r="B897" s="993">
        <f>pdeBulstat</f>
        <v/>
      </c>
      <c r="C897" s="998">
        <f>endDate</f>
        <v/>
      </c>
      <c r="D897" s="993" t="inlineStr">
        <is>
          <t>5-1032</t>
        </is>
      </c>
      <c r="E897" s="993" t="n">
        <v>15</v>
      </c>
      <c r="F897" s="993" t="inlineStr">
        <is>
          <t>Инвестиции в:</t>
        </is>
      </c>
      <c r="H897" s="993">
        <f>'Справка 6'!R30</f>
        <v/>
      </c>
    </row>
    <row r="898" ht="15" customHeight="1" s="500">
      <c r="A898" s="993">
        <f>pdeName</f>
        <v/>
      </c>
      <c r="B898" s="993">
        <f>pdeBulstat</f>
        <v/>
      </c>
      <c r="C898" s="998">
        <f>endDate</f>
        <v/>
      </c>
      <c r="D898" s="993" t="inlineStr">
        <is>
          <t>5-1033</t>
        </is>
      </c>
      <c r="E898" s="993" t="n">
        <v>15</v>
      </c>
      <c r="F898" s="993" t="inlineStr">
        <is>
          <t>дъщерни предприятия</t>
        </is>
      </c>
      <c r="H898" s="993">
        <f>'Справка 6'!R31</f>
        <v/>
      </c>
    </row>
    <row r="899" ht="15" customHeight="1" s="500">
      <c r="A899" s="993">
        <f>pdeName</f>
        <v/>
      </c>
      <c r="B899" s="993">
        <f>pdeBulstat</f>
        <v/>
      </c>
      <c r="C899" s="998">
        <f>endDate</f>
        <v/>
      </c>
      <c r="D899" s="993" t="inlineStr">
        <is>
          <t>5-1034</t>
        </is>
      </c>
      <c r="E899" s="993" t="n">
        <v>15</v>
      </c>
      <c r="F899" s="993" t="inlineStr">
        <is>
          <t>смесени предприятия</t>
        </is>
      </c>
      <c r="H899" s="993">
        <f>'Справка 6'!R32</f>
        <v/>
      </c>
    </row>
    <row r="900" ht="15" customHeight="1" s="500">
      <c r="A900" s="993">
        <f>pdeName</f>
        <v/>
      </c>
      <c r="B900" s="993">
        <f>pdeBulstat</f>
        <v/>
      </c>
      <c r="C900" s="998">
        <f>endDate</f>
        <v/>
      </c>
      <c r="D900" s="993" t="inlineStr">
        <is>
          <t>5-1035</t>
        </is>
      </c>
      <c r="E900" s="993" t="n">
        <v>15</v>
      </c>
      <c r="F900" s="993" t="inlineStr">
        <is>
          <t>асоциирани предприятия</t>
        </is>
      </c>
      <c r="H900" s="993">
        <f>'Справка 6'!R33</f>
        <v/>
      </c>
    </row>
    <row r="901" ht="15" customHeight="1" s="500">
      <c r="A901" s="993">
        <f>pdeName</f>
        <v/>
      </c>
      <c r="B901" s="993">
        <f>pdeBulstat</f>
        <v/>
      </c>
      <c r="C901" s="998">
        <f>endDate</f>
        <v/>
      </c>
      <c r="D901" s="993" t="inlineStr">
        <is>
          <t>5-1036</t>
        </is>
      </c>
      <c r="E901" s="993" t="n">
        <v>15</v>
      </c>
      <c r="F901" s="993" t="inlineStr">
        <is>
          <t>други предприятия</t>
        </is>
      </c>
      <c r="H901" s="993">
        <f>'Справка 6'!R34</f>
        <v/>
      </c>
    </row>
    <row r="902" ht="15" customHeight="1" s="500">
      <c r="A902" s="993">
        <f>pdeName</f>
        <v/>
      </c>
      <c r="B902" s="993">
        <f>pdeBulstat</f>
        <v/>
      </c>
      <c r="C902" s="998">
        <f>endDate</f>
        <v/>
      </c>
      <c r="D902" s="993" t="inlineStr">
        <is>
          <t>5-1038</t>
        </is>
      </c>
      <c r="E902" s="993" t="n">
        <v>15</v>
      </c>
      <c r="F902" s="993" t="inlineStr">
        <is>
          <t>Държани до настъпване на падеж:</t>
        </is>
      </c>
      <c r="H902" s="993">
        <f>'Справка 6'!R35</f>
        <v/>
      </c>
    </row>
    <row r="903" ht="15" customHeight="1" s="500">
      <c r="A903" s="993">
        <f>pdeName</f>
        <v/>
      </c>
      <c r="B903" s="993">
        <f>pdeBulstat</f>
        <v/>
      </c>
      <c r="C903" s="998">
        <f>endDate</f>
        <v/>
      </c>
      <c r="D903" s="993" t="inlineStr">
        <is>
          <t>5-1038-1</t>
        </is>
      </c>
      <c r="E903" s="993" t="n">
        <v>15</v>
      </c>
      <c r="F903" s="993" t="inlineStr">
        <is>
          <t xml:space="preserve">държавни ценни книжа </t>
        </is>
      </c>
      <c r="H903" s="993">
        <f>'Справка 6'!R36</f>
        <v/>
      </c>
    </row>
    <row r="904" ht="15" customHeight="1" s="500">
      <c r="A904" s="993">
        <f>pdeName</f>
        <v/>
      </c>
      <c r="B904" s="993">
        <f>pdeBulstat</f>
        <v/>
      </c>
      <c r="C904" s="998">
        <f>endDate</f>
        <v/>
      </c>
      <c r="D904" s="993" t="inlineStr">
        <is>
          <t>5-1038-2</t>
        </is>
      </c>
      <c r="E904" s="993" t="n">
        <v>15</v>
      </c>
      <c r="F904" s="993" t="inlineStr">
        <is>
          <t>облигации, в т.ч.:</t>
        </is>
      </c>
      <c r="H904" s="993">
        <f>'Справка 6'!R37</f>
        <v/>
      </c>
    </row>
    <row r="905" ht="15" customHeight="1" s="500">
      <c r="A905" s="993">
        <f>pdeName</f>
        <v/>
      </c>
      <c r="B905" s="993">
        <f>pdeBulstat</f>
        <v/>
      </c>
      <c r="C905" s="998">
        <f>endDate</f>
        <v/>
      </c>
      <c r="D905" s="993" t="inlineStr">
        <is>
          <t>5-1038-3</t>
        </is>
      </c>
      <c r="E905" s="993" t="n">
        <v>15</v>
      </c>
      <c r="F905" s="993" t="inlineStr">
        <is>
          <t>общински облигации</t>
        </is>
      </c>
      <c r="H905" s="993">
        <f>'Справка 6'!R38</f>
        <v/>
      </c>
    </row>
    <row r="906" ht="15" customHeight="1" s="500">
      <c r="A906" s="993">
        <f>pdeName</f>
        <v/>
      </c>
      <c r="B906" s="993">
        <f>pdeBulstat</f>
        <v/>
      </c>
      <c r="C906" s="998">
        <f>endDate</f>
        <v/>
      </c>
      <c r="D906" s="993" t="inlineStr">
        <is>
          <t>5-1038-4</t>
        </is>
      </c>
      <c r="E906" s="993" t="n">
        <v>15</v>
      </c>
      <c r="F906" s="993" t="inlineStr">
        <is>
          <t>Други инвестиции, държани до настъпване на падеж</t>
        </is>
      </c>
      <c r="H906" s="993">
        <f>'Справка 6'!R39</f>
        <v/>
      </c>
    </row>
    <row r="907" ht="15" customHeight="1" s="500">
      <c r="A907" s="993">
        <f>pdeName</f>
        <v/>
      </c>
      <c r="B907" s="993">
        <f>pdeBulstat</f>
        <v/>
      </c>
      <c r="C907" s="998">
        <f>endDate</f>
        <v/>
      </c>
      <c r="D907" s="993" t="inlineStr">
        <is>
          <t>5-1038-5</t>
        </is>
      </c>
      <c r="E907" s="993" t="n">
        <v>15</v>
      </c>
      <c r="F907" s="993" t="inlineStr">
        <is>
          <t xml:space="preserve">Други </t>
        </is>
      </c>
      <c r="H907" s="993">
        <f>'Справка 6'!R40</f>
        <v/>
      </c>
    </row>
    <row r="908" ht="15" customHeight="1" s="500">
      <c r="A908" s="993">
        <f>pdeName</f>
        <v/>
      </c>
      <c r="B908" s="993">
        <f>pdeBulstat</f>
        <v/>
      </c>
      <c r="C908" s="998">
        <f>endDate</f>
        <v/>
      </c>
      <c r="D908" s="993" t="inlineStr">
        <is>
          <t>5-1045</t>
        </is>
      </c>
      <c r="E908" s="993" t="n">
        <v>15</v>
      </c>
      <c r="F908" s="993" t="inlineStr">
        <is>
          <t>Финансови активи (без дългосрочни вземания)</t>
        </is>
      </c>
      <c r="H908" s="993">
        <f>'Справка 6'!R41</f>
        <v/>
      </c>
    </row>
    <row r="909" ht="15" customHeight="1" s="500">
      <c r="A909" s="993">
        <f>pdeName</f>
        <v/>
      </c>
      <c r="B909" s="993">
        <f>pdeBulstat</f>
        <v/>
      </c>
      <c r="C909" s="998">
        <f>endDate</f>
        <v/>
      </c>
      <c r="D909" s="993" t="inlineStr">
        <is>
          <t>5-1050</t>
        </is>
      </c>
      <c r="E909" s="993" t="n">
        <v>15</v>
      </c>
      <c r="F909" s="993" t="inlineStr">
        <is>
          <t>Търговска репутация</t>
        </is>
      </c>
      <c r="H909" s="993">
        <f>'Справка 6'!R42</f>
        <v/>
      </c>
    </row>
    <row r="910" ht="15" customHeight="1" s="500">
      <c r="A910" s="993">
        <f>pdeName</f>
        <v/>
      </c>
      <c r="B910" s="993">
        <f>pdeBulstat</f>
        <v/>
      </c>
      <c r="C910" s="998">
        <f>endDate</f>
        <v/>
      </c>
      <c r="D910" s="993" t="inlineStr">
        <is>
          <t>5-1060</t>
        </is>
      </c>
      <c r="E910" s="993" t="n">
        <v>15</v>
      </c>
      <c r="F910" s="993" t="inlineStr">
        <is>
          <t>Общ сбор ( I+ II+ III+ IV+V+VI)</t>
        </is>
      </c>
      <c r="H910" s="1003">
        <f>'Справка 6'!R43</f>
        <v/>
      </c>
    </row>
    <row r="911" ht="15" customFormat="1" customHeight="1" s="995">
      <c r="C911" s="996" t="n"/>
      <c r="F911" s="997" t="inlineStr">
        <is>
          <t>Вземания и задължения</t>
        </is>
      </c>
    </row>
    <row r="912" ht="15" customHeight="1" s="500">
      <c r="A912" s="993">
        <f>pdeName</f>
        <v/>
      </c>
      <c r="B912" s="993">
        <f>pdeBulstat</f>
        <v/>
      </c>
      <c r="C912" s="998">
        <f>endDate</f>
        <v/>
      </c>
      <c r="D912" s="993" t="inlineStr">
        <is>
          <t>6-2010</t>
        </is>
      </c>
      <c r="E912" s="993" t="n">
        <v>1</v>
      </c>
      <c r="F912" s="993" t="inlineStr">
        <is>
          <t xml:space="preserve">I. Невнесен капитал </t>
        </is>
      </c>
      <c r="G912" s="993" t="inlineStr">
        <is>
          <t>Вземания</t>
        </is>
      </c>
      <c r="H912" s="999">
        <f>'Справка 7'!C11</f>
        <v/>
      </c>
    </row>
    <row r="913" ht="15" customHeight="1" s="500">
      <c r="A913" s="993">
        <f>pdeName</f>
        <v/>
      </c>
      <c r="B913" s="993">
        <f>pdeBulstat</f>
        <v/>
      </c>
      <c r="C913" s="998">
        <f>endDate</f>
        <v/>
      </c>
      <c r="D913" s="993" t="inlineStr">
        <is>
          <t>6-2021</t>
        </is>
      </c>
      <c r="E913" s="993" t="n">
        <v>1</v>
      </c>
      <c r="F913" s="993" t="inlineStr">
        <is>
          <t>1. Вземания от свързани предприятия, в т.ч.:</t>
        </is>
      </c>
      <c r="G913" s="993" t="inlineStr">
        <is>
          <t>Вземания</t>
        </is>
      </c>
      <c r="H913" s="999">
        <f>'Справка 7'!C13</f>
        <v/>
      </c>
    </row>
    <row r="914" ht="15" customHeight="1" s="500">
      <c r="A914" s="993">
        <f>pdeName</f>
        <v/>
      </c>
      <c r="B914" s="993">
        <f>pdeBulstat</f>
        <v/>
      </c>
      <c r="C914" s="998">
        <f>endDate</f>
        <v/>
      </c>
      <c r="D914" s="993" t="inlineStr">
        <is>
          <t>6-2022</t>
        </is>
      </c>
      <c r="E914" s="993" t="n">
        <v>1</v>
      </c>
      <c r="F914" s="993" t="inlineStr">
        <is>
          <t xml:space="preserve">   - предоставени заеми</t>
        </is>
      </c>
      <c r="G914" s="993" t="inlineStr">
        <is>
          <t>Вземания</t>
        </is>
      </c>
      <c r="H914" s="999">
        <f>'Справка 7'!C14</f>
        <v/>
      </c>
    </row>
    <row r="915" ht="15" customHeight="1" s="500">
      <c r="A915" s="993">
        <f>pdeName</f>
        <v/>
      </c>
      <c r="B915" s="993">
        <f>pdeBulstat</f>
        <v/>
      </c>
      <c r="C915" s="998">
        <f>endDate</f>
        <v/>
      </c>
      <c r="D915" s="993" t="inlineStr">
        <is>
          <t>6-2241</t>
        </is>
      </c>
      <c r="E915" s="993" t="n">
        <v>1</v>
      </c>
      <c r="F915" s="993" t="inlineStr">
        <is>
          <t xml:space="preserve">  - продажба на активи и услуги </t>
        </is>
      </c>
      <c r="G915" s="993" t="inlineStr">
        <is>
          <t>Вземания</t>
        </is>
      </c>
      <c r="H915" s="999">
        <f>'Справка 7'!C15</f>
        <v/>
      </c>
    </row>
    <row r="916" ht="15" customHeight="1" s="500">
      <c r="A916" s="993">
        <f>pdeName</f>
        <v/>
      </c>
      <c r="B916" s="993">
        <f>pdeBulstat</f>
        <v/>
      </c>
      <c r="C916" s="998">
        <f>endDate</f>
        <v/>
      </c>
      <c r="D916" s="993" t="inlineStr">
        <is>
          <t>6-2023</t>
        </is>
      </c>
      <c r="E916" s="993" t="n">
        <v>1</v>
      </c>
      <c r="F916" s="993" t="inlineStr">
        <is>
          <t xml:space="preserve">   - други</t>
        </is>
      </c>
      <c r="G916" s="993" t="inlineStr">
        <is>
          <t>Вземания</t>
        </is>
      </c>
      <c r="H916" s="999">
        <f>'Справка 7'!C16</f>
        <v/>
      </c>
    </row>
    <row r="917" ht="15" customHeight="1" s="500">
      <c r="A917" s="993">
        <f>pdeName</f>
        <v/>
      </c>
      <c r="B917" s="993">
        <f>pdeBulstat</f>
        <v/>
      </c>
      <c r="C917" s="998">
        <f>endDate</f>
        <v/>
      </c>
      <c r="D917" s="993" t="inlineStr">
        <is>
          <t>6-2024</t>
        </is>
      </c>
      <c r="E917" s="993" t="n">
        <v>1</v>
      </c>
      <c r="F917" s="993" t="inlineStr">
        <is>
          <t>2. Вземания от предоставени търговски заеми</t>
        </is>
      </c>
      <c r="G917" s="993" t="inlineStr">
        <is>
          <t>Вземания</t>
        </is>
      </c>
      <c r="H917" s="999">
        <f>'Справка 7'!C17</f>
        <v/>
      </c>
    </row>
    <row r="918" ht="15" customHeight="1" s="500">
      <c r="A918" s="993">
        <f>pdeName</f>
        <v/>
      </c>
      <c r="B918" s="993">
        <f>pdeBulstat</f>
        <v/>
      </c>
      <c r="C918" s="998">
        <f>endDate</f>
        <v/>
      </c>
      <c r="D918" s="993" t="inlineStr">
        <is>
          <t>6-2026</t>
        </is>
      </c>
      <c r="E918" s="993" t="n">
        <v>1</v>
      </c>
      <c r="F918" s="993" t="inlineStr">
        <is>
          <t>3. Други дългосрочни вземания, в т.ч.:</t>
        </is>
      </c>
      <c r="G918" s="993" t="inlineStr">
        <is>
          <t>Вземания</t>
        </is>
      </c>
      <c r="H918" s="999">
        <f>'Справка 7'!C18</f>
        <v/>
      </c>
    </row>
    <row r="919" ht="15" customHeight="1" s="500">
      <c r="A919" s="993">
        <f>pdeName</f>
        <v/>
      </c>
      <c r="B919" s="993">
        <f>pdeBulstat</f>
        <v/>
      </c>
      <c r="C919" s="998">
        <f>endDate</f>
        <v/>
      </c>
      <c r="D919" s="993" t="inlineStr">
        <is>
          <t>6-2027</t>
        </is>
      </c>
      <c r="E919" s="993" t="n">
        <v>1</v>
      </c>
      <c r="F919" s="993" t="inlineStr">
        <is>
          <t xml:space="preserve">   - финансов лизинг</t>
        </is>
      </c>
      <c r="G919" s="993" t="inlineStr">
        <is>
          <t>Вземания</t>
        </is>
      </c>
      <c r="H919" s="999">
        <f>'Справка 7'!C19</f>
        <v/>
      </c>
    </row>
    <row r="920" ht="15" customHeight="1" s="500">
      <c r="A920" s="993">
        <f>pdeName</f>
        <v/>
      </c>
      <c r="B920" s="993">
        <f>pdeBulstat</f>
        <v/>
      </c>
      <c r="C920" s="998">
        <f>endDate</f>
        <v/>
      </c>
      <c r="D920" s="993" t="inlineStr">
        <is>
          <t>6-2029</t>
        </is>
      </c>
      <c r="E920" s="993" t="n">
        <v>1</v>
      </c>
      <c r="F920" s="993" t="inlineStr">
        <is>
          <t xml:space="preserve">   - други</t>
        </is>
      </c>
      <c r="G920" s="993" t="inlineStr">
        <is>
          <t>Вземания</t>
        </is>
      </c>
      <c r="H920" s="999">
        <f>'Справка 7'!C20</f>
        <v/>
      </c>
    </row>
    <row r="921" ht="15" customHeight="1" s="500">
      <c r="A921" s="993">
        <f>pdeName</f>
        <v/>
      </c>
      <c r="B921" s="993">
        <f>pdeBulstat</f>
        <v/>
      </c>
      <c r="C921" s="998">
        <f>endDate</f>
        <v/>
      </c>
      <c r="D921" s="993" t="inlineStr">
        <is>
          <t>6-2020</t>
        </is>
      </c>
      <c r="E921" s="993" t="n">
        <v>1</v>
      </c>
      <c r="F921" s="993" t="inlineStr">
        <is>
          <t>II. Нетекущи търговски и други вземания</t>
        </is>
      </c>
      <c r="G921" s="993" t="inlineStr">
        <is>
          <t>Вземания</t>
        </is>
      </c>
      <c r="H921" s="999">
        <f>'Справка 7'!C21</f>
        <v/>
      </c>
    </row>
    <row r="922" ht="15" customHeight="1" s="500">
      <c r="A922" s="993">
        <f>pdeName</f>
        <v/>
      </c>
      <c r="B922" s="993">
        <f>pdeBulstat</f>
        <v/>
      </c>
      <c r="C922" s="998">
        <f>endDate</f>
        <v/>
      </c>
      <c r="D922" s="993" t="inlineStr">
        <is>
          <t>6-2030</t>
        </is>
      </c>
      <c r="E922" s="993" t="n">
        <v>1</v>
      </c>
      <c r="F922" s="993" t="inlineStr">
        <is>
          <t>Активи по отсрочени данъци (III. Данъчни активи)</t>
        </is>
      </c>
      <c r="G922" s="993" t="inlineStr">
        <is>
          <t>Вземания</t>
        </is>
      </c>
      <c r="H922" s="999">
        <f>'Справка 7'!C23</f>
        <v/>
      </c>
    </row>
    <row r="923" ht="15" customHeight="1" s="500">
      <c r="A923" s="993">
        <f>pdeName</f>
        <v/>
      </c>
      <c r="B923" s="993">
        <f>pdeBulstat</f>
        <v/>
      </c>
      <c r="C923" s="998">
        <f>endDate</f>
        <v/>
      </c>
      <c r="D923" s="993" t="inlineStr">
        <is>
          <t>6-2031</t>
        </is>
      </c>
      <c r="E923" s="993" t="n">
        <v>1</v>
      </c>
      <c r="F923" s="993" t="inlineStr">
        <is>
          <t>1. Вземания от свързани предприятия,  в т.ч.:</t>
        </is>
      </c>
      <c r="G923" s="993" t="inlineStr">
        <is>
          <t>Вземания</t>
        </is>
      </c>
      <c r="H923" s="999">
        <f>'Справка 7'!C26</f>
        <v/>
      </c>
    </row>
    <row r="924" ht="15" customHeight="1" s="500">
      <c r="A924" s="993">
        <f>pdeName</f>
        <v/>
      </c>
      <c r="B924" s="993">
        <f>pdeBulstat</f>
        <v/>
      </c>
      <c r="C924" s="998">
        <f>endDate</f>
        <v/>
      </c>
      <c r="D924" s="993" t="inlineStr">
        <is>
          <t>6-2032</t>
        </is>
      </c>
      <c r="E924" s="993" t="n">
        <v>1</v>
      </c>
      <c r="F924" s="993" t="inlineStr">
        <is>
          <t xml:space="preserve">  - предоставени заеми</t>
        </is>
      </c>
      <c r="G924" s="993" t="inlineStr">
        <is>
          <t>Вземания</t>
        </is>
      </c>
      <c r="H924" s="999">
        <f>'Справка 7'!C27</f>
        <v/>
      </c>
    </row>
    <row r="925" ht="15" customHeight="1" s="500">
      <c r="A925" s="993">
        <f>pdeName</f>
        <v/>
      </c>
      <c r="B925" s="993">
        <f>pdeBulstat</f>
        <v/>
      </c>
      <c r="C925" s="998">
        <f>endDate</f>
        <v/>
      </c>
      <c r="D925" s="993" t="inlineStr">
        <is>
          <t>6-2033</t>
        </is>
      </c>
      <c r="E925" s="993" t="n">
        <v>1</v>
      </c>
      <c r="F925" s="993" t="inlineStr">
        <is>
          <t xml:space="preserve">  - от продажби</t>
        </is>
      </c>
      <c r="G925" s="993" t="inlineStr">
        <is>
          <t>Вземания</t>
        </is>
      </c>
      <c r="H925" s="999">
        <f>'Справка 7'!C28</f>
        <v/>
      </c>
    </row>
    <row r="926" ht="15" customHeight="1" s="500">
      <c r="A926" s="993">
        <f>pdeName</f>
        <v/>
      </c>
      <c r="B926" s="993">
        <f>pdeBulstat</f>
        <v/>
      </c>
      <c r="C926" s="998">
        <f>endDate</f>
        <v/>
      </c>
      <c r="D926" s="993" t="inlineStr">
        <is>
          <t>6-2034</t>
        </is>
      </c>
      <c r="E926" s="993" t="n">
        <v>1</v>
      </c>
      <c r="F926" s="993" t="inlineStr">
        <is>
          <t xml:space="preserve">  - други</t>
        </is>
      </c>
      <c r="G926" s="993" t="inlineStr">
        <is>
          <t>Вземания</t>
        </is>
      </c>
      <c r="H926" s="999">
        <f>'Справка 7'!C29</f>
        <v/>
      </c>
    </row>
    <row r="927" ht="15" customHeight="1" s="500">
      <c r="A927" s="993">
        <f>pdeName</f>
        <v/>
      </c>
      <c r="B927" s="993">
        <f>pdeBulstat</f>
        <v/>
      </c>
      <c r="C927" s="998">
        <f>endDate</f>
        <v/>
      </c>
      <c r="D927" s="993" t="inlineStr">
        <is>
          <t>6-2035</t>
        </is>
      </c>
      <c r="E927" s="993" t="n">
        <v>1</v>
      </c>
      <c r="F927" s="993" t="inlineStr">
        <is>
          <t xml:space="preserve">2. Вземания от клиенти и доставчици </t>
        </is>
      </c>
      <c r="G927" s="993" t="inlineStr">
        <is>
          <t>Вземания</t>
        </is>
      </c>
      <c r="H927" s="999">
        <f>'Справка 7'!C30</f>
        <v/>
      </c>
    </row>
    <row r="928" ht="15" customHeight="1" s="500">
      <c r="A928" s="993">
        <f>pdeName</f>
        <v/>
      </c>
      <c r="B928" s="993">
        <f>pdeBulstat</f>
        <v/>
      </c>
      <c r="C928" s="998">
        <f>endDate</f>
        <v/>
      </c>
      <c r="D928" s="993" t="inlineStr">
        <is>
          <t>6-2036</t>
        </is>
      </c>
      <c r="E928" s="993" t="n">
        <v>1</v>
      </c>
      <c r="F928" s="993" t="inlineStr">
        <is>
          <t>3. Вземания от предоставени аванси</t>
        </is>
      </c>
      <c r="G928" s="993" t="inlineStr">
        <is>
          <t>Вземания</t>
        </is>
      </c>
      <c r="H928" s="999">
        <f>'Справка 7'!C31</f>
        <v/>
      </c>
    </row>
    <row r="929" ht="15" customHeight="1" s="500">
      <c r="A929" s="993">
        <f>pdeName</f>
        <v/>
      </c>
      <c r="B929" s="993">
        <f>pdeBulstat</f>
        <v/>
      </c>
      <c r="C929" s="998">
        <f>endDate</f>
        <v/>
      </c>
      <c r="D929" s="993" t="inlineStr">
        <is>
          <t>6-2037</t>
        </is>
      </c>
      <c r="E929" s="993" t="n">
        <v>1</v>
      </c>
      <c r="F929" s="993" t="inlineStr">
        <is>
          <t>4. Вземания от предоставени търговски заеми</t>
        </is>
      </c>
      <c r="G929" s="993" t="inlineStr">
        <is>
          <t>Вземания</t>
        </is>
      </c>
      <c r="H929" s="999">
        <f>'Справка 7'!C32</f>
        <v/>
      </c>
    </row>
    <row r="930" ht="15" customHeight="1" s="500">
      <c r="A930" s="993">
        <f>pdeName</f>
        <v/>
      </c>
      <c r="B930" s="993">
        <f>pdeBulstat</f>
        <v/>
      </c>
      <c r="C930" s="998">
        <f>endDate</f>
        <v/>
      </c>
      <c r="D930" s="993" t="inlineStr">
        <is>
          <t>6-2039</t>
        </is>
      </c>
      <c r="E930" s="993" t="n">
        <v>1</v>
      </c>
      <c r="F930" s="993" t="inlineStr">
        <is>
          <t>5. Съдебни вземания</t>
        </is>
      </c>
      <c r="G930" s="993" t="inlineStr">
        <is>
          <t>Вземания</t>
        </is>
      </c>
      <c r="H930" s="999">
        <f>'Справка 7'!C33</f>
        <v/>
      </c>
    </row>
    <row r="931" ht="15" customHeight="1" s="500">
      <c r="A931" s="993">
        <f>pdeName</f>
        <v/>
      </c>
      <c r="B931" s="993">
        <f>pdeBulstat</f>
        <v/>
      </c>
      <c r="C931" s="998">
        <f>endDate</f>
        <v/>
      </c>
      <c r="D931" s="993" t="inlineStr">
        <is>
          <t>6-2040</t>
        </is>
      </c>
      <c r="E931" s="993" t="n">
        <v>1</v>
      </c>
      <c r="F931" s="993" t="inlineStr">
        <is>
          <t>6. Присъдени вземания</t>
        </is>
      </c>
      <c r="G931" s="993" t="inlineStr">
        <is>
          <t>Вземания</t>
        </is>
      </c>
      <c r="H931" s="999">
        <f>'Справка 7'!C34</f>
        <v/>
      </c>
    </row>
    <row r="932" ht="15" customHeight="1" s="500">
      <c r="A932" s="993">
        <f>pdeName</f>
        <v/>
      </c>
      <c r="B932" s="993">
        <f>pdeBulstat</f>
        <v/>
      </c>
      <c r="C932" s="998">
        <f>endDate</f>
        <v/>
      </c>
      <c r="D932" s="993" t="inlineStr">
        <is>
          <t>6-2041</t>
        </is>
      </c>
      <c r="E932" s="993" t="n">
        <v>1</v>
      </c>
      <c r="F932" s="993" t="inlineStr">
        <is>
          <t>7. Данъци за възстановяване, в т.ч.:</t>
        </is>
      </c>
      <c r="G932" s="993" t="inlineStr">
        <is>
          <t>Вземания</t>
        </is>
      </c>
      <c r="H932" s="999">
        <f>'Справка 7'!C35</f>
        <v/>
      </c>
    </row>
    <row r="933" ht="15" customHeight="1" s="500">
      <c r="A933" s="993">
        <f>pdeName</f>
        <v/>
      </c>
      <c r="B933" s="993">
        <f>pdeBulstat</f>
        <v/>
      </c>
      <c r="C933" s="998">
        <f>endDate</f>
        <v/>
      </c>
      <c r="D933" s="993" t="inlineStr">
        <is>
          <t>6-2043</t>
        </is>
      </c>
      <c r="E933" s="993" t="n">
        <v>1</v>
      </c>
      <c r="F933" s="993" t="inlineStr">
        <is>
          <t xml:space="preserve">  - корпоративни данъци върху печалбата </t>
        </is>
      </c>
      <c r="G933" s="993" t="inlineStr">
        <is>
          <t>Вземания</t>
        </is>
      </c>
      <c r="H933" s="999">
        <f>'Справка 7'!C36</f>
        <v/>
      </c>
    </row>
    <row r="934" ht="15" customHeight="1" s="500">
      <c r="A934" s="993">
        <f>pdeName</f>
        <v/>
      </c>
      <c r="B934" s="993">
        <f>pdeBulstat</f>
        <v/>
      </c>
      <c r="C934" s="998">
        <f>endDate</f>
        <v/>
      </c>
      <c r="D934" s="993" t="inlineStr">
        <is>
          <t>6-2044</t>
        </is>
      </c>
      <c r="E934" s="993" t="n">
        <v>1</v>
      </c>
      <c r="F934" s="993" t="inlineStr">
        <is>
          <t xml:space="preserve">  - данък върху добавената стойност</t>
        </is>
      </c>
      <c r="G934" s="993" t="inlineStr">
        <is>
          <t>Вземания</t>
        </is>
      </c>
      <c r="H934" s="999">
        <f>'Справка 7'!C37</f>
        <v/>
      </c>
    </row>
    <row r="935" ht="15" customHeight="1" s="500">
      <c r="A935" s="993">
        <f>pdeName</f>
        <v/>
      </c>
      <c r="B935" s="993">
        <f>pdeBulstat</f>
        <v/>
      </c>
      <c r="C935" s="998">
        <f>endDate</f>
        <v/>
      </c>
      <c r="D935" s="993" t="inlineStr">
        <is>
          <t>6-2045</t>
        </is>
      </c>
      <c r="E935" s="993" t="n">
        <v>1</v>
      </c>
      <c r="F935" s="993" t="inlineStr">
        <is>
          <t xml:space="preserve">  - възстановими данъчни временни разлики </t>
        </is>
      </c>
      <c r="G935" s="993" t="inlineStr">
        <is>
          <t>Вземания</t>
        </is>
      </c>
      <c r="H935" s="999">
        <f>'Справка 7'!C38</f>
        <v/>
      </c>
    </row>
    <row r="936" ht="15" customHeight="1" s="500">
      <c r="A936" s="993">
        <f>pdeName</f>
        <v/>
      </c>
      <c r="B936" s="993">
        <f>pdeBulstat</f>
        <v/>
      </c>
      <c r="C936" s="998">
        <f>endDate</f>
        <v/>
      </c>
      <c r="D936" s="993" t="inlineStr">
        <is>
          <t>6-2046</t>
        </is>
      </c>
      <c r="E936" s="993" t="n">
        <v>1</v>
      </c>
      <c r="F936" s="993" t="inlineStr">
        <is>
          <t xml:space="preserve">  - други данъци</t>
        </is>
      </c>
      <c r="G936" s="993" t="inlineStr">
        <is>
          <t>Вземания</t>
        </is>
      </c>
      <c r="H936" s="999">
        <f>'Справка 7'!C39</f>
        <v/>
      </c>
    </row>
    <row r="937" ht="15" customHeight="1" s="500">
      <c r="A937" s="993">
        <f>pdeName</f>
        <v/>
      </c>
      <c r="B937" s="993">
        <f>pdeBulstat</f>
        <v/>
      </c>
      <c r="C937" s="998">
        <f>endDate</f>
        <v/>
      </c>
      <c r="D937" s="993" t="inlineStr">
        <is>
          <t>6-2047</t>
        </is>
      </c>
      <c r="E937" s="993" t="n">
        <v>1</v>
      </c>
      <c r="F937" s="993" t="inlineStr">
        <is>
          <t>8. Други краткосрочни вземания, в т.ч.:</t>
        </is>
      </c>
      <c r="G937" s="993" t="inlineStr">
        <is>
          <t>Вземания</t>
        </is>
      </c>
      <c r="H937" s="999">
        <f>'Справка 7'!C40</f>
        <v/>
      </c>
    </row>
    <row r="938" ht="15" customHeight="1" s="500">
      <c r="A938" s="993">
        <f>pdeName</f>
        <v/>
      </c>
      <c r="B938" s="993">
        <f>pdeBulstat</f>
        <v/>
      </c>
      <c r="C938" s="998">
        <f>endDate</f>
        <v/>
      </c>
      <c r="D938" s="993" t="inlineStr">
        <is>
          <t>6-2048</t>
        </is>
      </c>
      <c r="E938" s="993" t="n">
        <v>1</v>
      </c>
      <c r="F938" s="993" t="inlineStr">
        <is>
          <t xml:space="preserve">  - по липси и начети</t>
        </is>
      </c>
      <c r="G938" s="993" t="inlineStr">
        <is>
          <t>Вземания</t>
        </is>
      </c>
      <c r="H938" s="999">
        <f>'Справка 7'!C41</f>
        <v/>
      </c>
    </row>
    <row r="939" ht="15" customHeight="1" s="500">
      <c r="A939" s="993">
        <f>pdeName</f>
        <v/>
      </c>
      <c r="B939" s="993">
        <f>pdeBulstat</f>
        <v/>
      </c>
      <c r="C939" s="998">
        <f>endDate</f>
        <v/>
      </c>
      <c r="D939" s="993" t="inlineStr">
        <is>
          <t>6-2049</t>
        </is>
      </c>
      <c r="E939" s="993" t="n">
        <v>1</v>
      </c>
      <c r="F939" s="993" t="inlineStr">
        <is>
          <t xml:space="preserve">  - от осигурителните организации</t>
        </is>
      </c>
      <c r="G939" s="993" t="inlineStr">
        <is>
          <t>Вземания</t>
        </is>
      </c>
      <c r="H939" s="999">
        <f>'Справка 7'!C42</f>
        <v/>
      </c>
    </row>
    <row r="940" ht="15" customHeight="1" s="500">
      <c r="A940" s="993">
        <f>pdeName</f>
        <v/>
      </c>
      <c r="B940" s="993">
        <f>pdeBulstat</f>
        <v/>
      </c>
      <c r="C940" s="998">
        <f>endDate</f>
        <v/>
      </c>
      <c r="D940" s="993" t="inlineStr">
        <is>
          <t>6-2050</t>
        </is>
      </c>
      <c r="E940" s="993" t="n">
        <v>1</v>
      </c>
      <c r="F940" s="993" t="inlineStr">
        <is>
          <t xml:space="preserve">  - по рекламации</t>
        </is>
      </c>
      <c r="G940" s="993" t="inlineStr">
        <is>
          <t>Вземания</t>
        </is>
      </c>
      <c r="H940" s="999">
        <f>'Справка 7'!C43</f>
        <v/>
      </c>
    </row>
    <row r="941" ht="15" customHeight="1" s="500">
      <c r="A941" s="993">
        <f>pdeName</f>
        <v/>
      </c>
      <c r="B941" s="993">
        <f>pdeBulstat</f>
        <v/>
      </c>
      <c r="C941" s="998">
        <f>endDate</f>
        <v/>
      </c>
      <c r="D941" s="993" t="inlineStr">
        <is>
          <t>6-2051</t>
        </is>
      </c>
      <c r="E941" s="993" t="n">
        <v>1</v>
      </c>
      <c r="F941" s="993" t="inlineStr">
        <is>
          <t xml:space="preserve">  - други</t>
        </is>
      </c>
      <c r="G941" s="993" t="inlineStr">
        <is>
          <t>Вземания</t>
        </is>
      </c>
      <c r="H941" s="999">
        <f>'Справка 7'!C44</f>
        <v/>
      </c>
    </row>
    <row r="942" ht="15" customHeight="1" s="500">
      <c r="A942" s="993">
        <f>pdeName</f>
        <v/>
      </c>
      <c r="B942" s="993">
        <f>pdeBulstat</f>
        <v/>
      </c>
      <c r="C942" s="998">
        <f>endDate</f>
        <v/>
      </c>
      <c r="D942" s="993" t="inlineStr">
        <is>
          <t>6-2060</t>
        </is>
      </c>
      <c r="E942" s="993" t="n">
        <v>1</v>
      </c>
      <c r="F942" s="993" t="inlineStr">
        <is>
          <t>IV. Текущи търговски и  други вземания</t>
        </is>
      </c>
      <c r="G942" s="993" t="inlineStr">
        <is>
          <t>Вземания</t>
        </is>
      </c>
      <c r="H942" s="999">
        <f>'Справка 7'!C45</f>
        <v/>
      </c>
    </row>
    <row r="943" ht="15" customHeight="1" s="500">
      <c r="A943" s="993">
        <f>pdeName</f>
        <v/>
      </c>
      <c r="B943" s="993">
        <f>pdeBulstat</f>
        <v/>
      </c>
      <c r="C943" s="998">
        <f>endDate</f>
        <v/>
      </c>
      <c r="D943" s="993" t="inlineStr">
        <is>
          <t>6-2070</t>
        </is>
      </c>
      <c r="E943" s="993" t="n">
        <v>1</v>
      </c>
      <c r="F943" s="993" t="inlineStr">
        <is>
          <t>ОБЩО ВЗЕМАНИЯ (I+II+III+IV):</t>
        </is>
      </c>
      <c r="G943" s="993" t="inlineStr">
        <is>
          <t>Вземания</t>
        </is>
      </c>
      <c r="H943" s="999">
        <f>'Справка 7'!C46</f>
        <v/>
      </c>
    </row>
    <row r="944" ht="15" customHeight="1" s="500">
      <c r="A944" s="993">
        <f>pdeName</f>
        <v/>
      </c>
      <c r="B944" s="993">
        <f>pdeBulstat</f>
        <v/>
      </c>
      <c r="C944" s="998">
        <f>endDate</f>
        <v/>
      </c>
      <c r="D944" s="993" t="inlineStr">
        <is>
          <t>6-2010</t>
        </is>
      </c>
      <c r="E944" s="993" t="n">
        <v>2</v>
      </c>
      <c r="F944" s="993" t="inlineStr">
        <is>
          <t xml:space="preserve">I. Невнесен капитал </t>
        </is>
      </c>
      <c r="G944" s="993" t="inlineStr">
        <is>
          <t>Вземания</t>
        </is>
      </c>
      <c r="H944" s="999">
        <f>'Справка 7'!D11</f>
        <v/>
      </c>
    </row>
    <row r="945" ht="15" customHeight="1" s="500">
      <c r="A945" s="993">
        <f>pdeName</f>
        <v/>
      </c>
      <c r="B945" s="993">
        <f>pdeBulstat</f>
        <v/>
      </c>
      <c r="C945" s="998">
        <f>endDate</f>
        <v/>
      </c>
      <c r="D945" s="993" t="inlineStr">
        <is>
          <t>6-2021</t>
        </is>
      </c>
      <c r="E945" s="993" t="n">
        <v>2</v>
      </c>
      <c r="F945" s="993" t="inlineStr">
        <is>
          <t>1. Вземания от свързани предприятия, в т.ч.:</t>
        </is>
      </c>
      <c r="G945" s="993" t="inlineStr">
        <is>
          <t>Вземания</t>
        </is>
      </c>
      <c r="H945" s="999">
        <f>'Справка 7'!D13</f>
        <v/>
      </c>
    </row>
    <row r="946" ht="15" customHeight="1" s="500">
      <c r="A946" s="993">
        <f>pdeName</f>
        <v/>
      </c>
      <c r="B946" s="993">
        <f>pdeBulstat</f>
        <v/>
      </c>
      <c r="C946" s="998">
        <f>endDate</f>
        <v/>
      </c>
      <c r="D946" s="993" t="inlineStr">
        <is>
          <t>6-2022</t>
        </is>
      </c>
      <c r="E946" s="993" t="n">
        <v>2</v>
      </c>
      <c r="F946" s="993" t="inlineStr">
        <is>
          <t xml:space="preserve">   - предоставени заеми</t>
        </is>
      </c>
      <c r="G946" s="993" t="inlineStr">
        <is>
          <t>Вземания</t>
        </is>
      </c>
      <c r="H946" s="999">
        <f>'Справка 7'!D14</f>
        <v/>
      </c>
    </row>
    <row r="947" ht="15" customHeight="1" s="500">
      <c r="A947" s="993">
        <f>pdeName</f>
        <v/>
      </c>
      <c r="B947" s="993">
        <f>pdeBulstat</f>
        <v/>
      </c>
      <c r="C947" s="998">
        <f>endDate</f>
        <v/>
      </c>
      <c r="D947" s="993" t="inlineStr">
        <is>
          <t>6-2241</t>
        </is>
      </c>
      <c r="E947" s="993" t="n">
        <v>2</v>
      </c>
      <c r="F947" s="993" t="inlineStr">
        <is>
          <t xml:space="preserve">  - продажба на активи и услуги </t>
        </is>
      </c>
      <c r="G947" s="993" t="inlineStr">
        <is>
          <t>Вземания</t>
        </is>
      </c>
      <c r="H947" s="999">
        <f>'Справка 7'!D15</f>
        <v/>
      </c>
    </row>
    <row r="948" ht="15" customHeight="1" s="500">
      <c r="A948" s="993">
        <f>pdeName</f>
        <v/>
      </c>
      <c r="B948" s="993">
        <f>pdeBulstat</f>
        <v/>
      </c>
      <c r="C948" s="998">
        <f>endDate</f>
        <v/>
      </c>
      <c r="D948" s="993" t="inlineStr">
        <is>
          <t>6-2023</t>
        </is>
      </c>
      <c r="E948" s="993" t="n">
        <v>2</v>
      </c>
      <c r="F948" s="993" t="inlineStr">
        <is>
          <t xml:space="preserve">   - други</t>
        </is>
      </c>
      <c r="G948" s="993" t="inlineStr">
        <is>
          <t>Вземания</t>
        </is>
      </c>
      <c r="H948" s="999">
        <f>'Справка 7'!D16</f>
        <v/>
      </c>
    </row>
    <row r="949" ht="15" customHeight="1" s="500">
      <c r="A949" s="993">
        <f>pdeName</f>
        <v/>
      </c>
      <c r="B949" s="993">
        <f>pdeBulstat</f>
        <v/>
      </c>
      <c r="C949" s="998">
        <f>endDate</f>
        <v/>
      </c>
      <c r="D949" s="993" t="inlineStr">
        <is>
          <t>6-2024</t>
        </is>
      </c>
      <c r="E949" s="993" t="n">
        <v>2</v>
      </c>
      <c r="F949" s="993" t="inlineStr">
        <is>
          <t>2. Вземания от предоставени търговски заеми</t>
        </is>
      </c>
      <c r="G949" s="993" t="inlineStr">
        <is>
          <t>Вземания</t>
        </is>
      </c>
      <c r="H949" s="999">
        <f>'Справка 7'!D17</f>
        <v/>
      </c>
    </row>
    <row r="950" ht="15" customHeight="1" s="500">
      <c r="A950" s="993">
        <f>pdeName</f>
        <v/>
      </c>
      <c r="B950" s="993">
        <f>pdeBulstat</f>
        <v/>
      </c>
      <c r="C950" s="998">
        <f>endDate</f>
        <v/>
      </c>
      <c r="D950" s="993" t="inlineStr">
        <is>
          <t>6-2026</t>
        </is>
      </c>
      <c r="E950" s="993" t="n">
        <v>2</v>
      </c>
      <c r="F950" s="993" t="inlineStr">
        <is>
          <t>3. Други дългосрочни вземания, в т.ч.:</t>
        </is>
      </c>
      <c r="G950" s="993" t="inlineStr">
        <is>
          <t>Вземания</t>
        </is>
      </c>
      <c r="H950" s="999">
        <f>'Справка 7'!D18</f>
        <v/>
      </c>
    </row>
    <row r="951" ht="15" customHeight="1" s="500">
      <c r="A951" s="993">
        <f>pdeName</f>
        <v/>
      </c>
      <c r="B951" s="993">
        <f>pdeBulstat</f>
        <v/>
      </c>
      <c r="C951" s="998">
        <f>endDate</f>
        <v/>
      </c>
      <c r="D951" s="993" t="inlineStr">
        <is>
          <t>6-2027</t>
        </is>
      </c>
      <c r="E951" s="993" t="n">
        <v>2</v>
      </c>
      <c r="F951" s="993" t="inlineStr">
        <is>
          <t xml:space="preserve">   - финансов лизинг</t>
        </is>
      </c>
      <c r="G951" s="993" t="inlineStr">
        <is>
          <t>Вземания</t>
        </is>
      </c>
      <c r="H951" s="999">
        <f>'Справка 7'!D19</f>
        <v/>
      </c>
    </row>
    <row r="952" ht="15" customHeight="1" s="500">
      <c r="A952" s="993">
        <f>pdeName</f>
        <v/>
      </c>
      <c r="B952" s="993">
        <f>pdeBulstat</f>
        <v/>
      </c>
      <c r="C952" s="998">
        <f>endDate</f>
        <v/>
      </c>
      <c r="D952" s="993" t="inlineStr">
        <is>
          <t>6-2029</t>
        </is>
      </c>
      <c r="E952" s="993" t="n">
        <v>2</v>
      </c>
      <c r="F952" s="993" t="inlineStr">
        <is>
          <t xml:space="preserve">   - други</t>
        </is>
      </c>
      <c r="G952" s="993" t="inlineStr">
        <is>
          <t>Вземания</t>
        </is>
      </c>
      <c r="H952" s="999">
        <f>'Справка 7'!D20</f>
        <v/>
      </c>
    </row>
    <row r="953" ht="15" customHeight="1" s="500">
      <c r="A953" s="993">
        <f>pdeName</f>
        <v/>
      </c>
      <c r="B953" s="993">
        <f>pdeBulstat</f>
        <v/>
      </c>
      <c r="C953" s="998">
        <f>endDate</f>
        <v/>
      </c>
      <c r="D953" s="993" t="inlineStr">
        <is>
          <t>6-2020</t>
        </is>
      </c>
      <c r="E953" s="993" t="n">
        <v>2</v>
      </c>
      <c r="F953" s="993" t="inlineStr">
        <is>
          <t>II. Нетекущи търговски и други вземания</t>
        </is>
      </c>
      <c r="G953" s="993" t="inlineStr">
        <is>
          <t>Вземания</t>
        </is>
      </c>
      <c r="H953" s="999">
        <f>'Справка 7'!D21</f>
        <v/>
      </c>
    </row>
    <row r="954" ht="15" customHeight="1" s="500">
      <c r="A954" s="993">
        <f>pdeName</f>
        <v/>
      </c>
      <c r="B954" s="993">
        <f>pdeBulstat</f>
        <v/>
      </c>
      <c r="C954" s="998">
        <f>endDate</f>
        <v/>
      </c>
      <c r="D954" s="993" t="inlineStr">
        <is>
          <t>6-2030</t>
        </is>
      </c>
      <c r="E954" s="993" t="n">
        <v>2</v>
      </c>
      <c r="F954" s="993" t="inlineStr">
        <is>
          <t>Активи по отсрочени данъци (III. Данъчни активи)</t>
        </is>
      </c>
      <c r="G954" s="993" t="inlineStr">
        <is>
          <t>Вземания</t>
        </is>
      </c>
      <c r="H954" s="999">
        <f>'Справка 7'!D23</f>
        <v/>
      </c>
    </row>
    <row r="955" ht="15" customHeight="1" s="500">
      <c r="A955" s="993">
        <f>pdeName</f>
        <v/>
      </c>
      <c r="B955" s="993">
        <f>pdeBulstat</f>
        <v/>
      </c>
      <c r="C955" s="998">
        <f>endDate</f>
        <v/>
      </c>
      <c r="D955" s="993" t="inlineStr">
        <is>
          <t>6-2031</t>
        </is>
      </c>
      <c r="E955" s="993" t="n">
        <v>2</v>
      </c>
      <c r="F955" s="993" t="inlineStr">
        <is>
          <t>1. Вземания от свързани предприятия,  в т.ч.:</t>
        </is>
      </c>
      <c r="G955" s="993" t="inlineStr">
        <is>
          <t>Вземания</t>
        </is>
      </c>
      <c r="H955" s="999">
        <f>'Справка 7'!D26</f>
        <v/>
      </c>
    </row>
    <row r="956" ht="15" customHeight="1" s="500">
      <c r="A956" s="993">
        <f>pdeName</f>
        <v/>
      </c>
      <c r="B956" s="993">
        <f>pdeBulstat</f>
        <v/>
      </c>
      <c r="C956" s="998">
        <f>endDate</f>
        <v/>
      </c>
      <c r="D956" s="993" t="inlineStr">
        <is>
          <t>6-2032</t>
        </is>
      </c>
      <c r="E956" s="993" t="n">
        <v>2</v>
      </c>
      <c r="F956" s="993" t="inlineStr">
        <is>
          <t xml:space="preserve">  - предоставени заеми</t>
        </is>
      </c>
      <c r="G956" s="993" t="inlineStr">
        <is>
          <t>Вземания</t>
        </is>
      </c>
      <c r="H956" s="999">
        <f>'Справка 7'!D27</f>
        <v/>
      </c>
    </row>
    <row r="957" ht="15" customHeight="1" s="500">
      <c r="A957" s="993">
        <f>pdeName</f>
        <v/>
      </c>
      <c r="B957" s="993">
        <f>pdeBulstat</f>
        <v/>
      </c>
      <c r="C957" s="998">
        <f>endDate</f>
        <v/>
      </c>
      <c r="D957" s="993" t="inlineStr">
        <is>
          <t>6-2033</t>
        </is>
      </c>
      <c r="E957" s="993" t="n">
        <v>2</v>
      </c>
      <c r="F957" s="993" t="inlineStr">
        <is>
          <t xml:space="preserve">  - от продажби</t>
        </is>
      </c>
      <c r="G957" s="993" t="inlineStr">
        <is>
          <t>Вземания</t>
        </is>
      </c>
      <c r="H957" s="999">
        <f>'Справка 7'!D28</f>
        <v/>
      </c>
    </row>
    <row r="958" ht="15" customHeight="1" s="500">
      <c r="A958" s="993">
        <f>pdeName</f>
        <v/>
      </c>
      <c r="B958" s="993">
        <f>pdeBulstat</f>
        <v/>
      </c>
      <c r="C958" s="998">
        <f>endDate</f>
        <v/>
      </c>
      <c r="D958" s="993" t="inlineStr">
        <is>
          <t>6-2034</t>
        </is>
      </c>
      <c r="E958" s="993" t="n">
        <v>2</v>
      </c>
      <c r="F958" s="993" t="inlineStr">
        <is>
          <t xml:space="preserve">  - други</t>
        </is>
      </c>
      <c r="G958" s="993" t="inlineStr">
        <is>
          <t>Вземания</t>
        </is>
      </c>
      <c r="H958" s="999">
        <f>'Справка 7'!D29</f>
        <v/>
      </c>
    </row>
    <row r="959" ht="15" customHeight="1" s="500">
      <c r="A959" s="993">
        <f>pdeName</f>
        <v/>
      </c>
      <c r="B959" s="993">
        <f>pdeBulstat</f>
        <v/>
      </c>
      <c r="C959" s="998">
        <f>endDate</f>
        <v/>
      </c>
      <c r="D959" s="993" t="inlineStr">
        <is>
          <t>6-2035</t>
        </is>
      </c>
      <c r="E959" s="993" t="n">
        <v>2</v>
      </c>
      <c r="F959" s="993" t="inlineStr">
        <is>
          <t xml:space="preserve">2. Вземания от клиенти и доставчици </t>
        </is>
      </c>
      <c r="G959" s="993" t="inlineStr">
        <is>
          <t>Вземания</t>
        </is>
      </c>
      <c r="H959" s="999">
        <f>'Справка 7'!D30</f>
        <v/>
      </c>
    </row>
    <row r="960" ht="15" customHeight="1" s="500">
      <c r="A960" s="993">
        <f>pdeName</f>
        <v/>
      </c>
      <c r="B960" s="993">
        <f>pdeBulstat</f>
        <v/>
      </c>
      <c r="C960" s="998">
        <f>endDate</f>
        <v/>
      </c>
      <c r="D960" s="993" t="inlineStr">
        <is>
          <t>6-2036</t>
        </is>
      </c>
      <c r="E960" s="993" t="n">
        <v>2</v>
      </c>
      <c r="F960" s="993" t="inlineStr">
        <is>
          <t>3. Вземания от предоставени аванси</t>
        </is>
      </c>
      <c r="G960" s="993" t="inlineStr">
        <is>
          <t>Вземания</t>
        </is>
      </c>
      <c r="H960" s="999">
        <f>'Справка 7'!D31</f>
        <v/>
      </c>
    </row>
    <row r="961" ht="15" customHeight="1" s="500">
      <c r="A961" s="993">
        <f>pdeName</f>
        <v/>
      </c>
      <c r="B961" s="993">
        <f>pdeBulstat</f>
        <v/>
      </c>
      <c r="C961" s="998">
        <f>endDate</f>
        <v/>
      </c>
      <c r="D961" s="993" t="inlineStr">
        <is>
          <t>6-2037</t>
        </is>
      </c>
      <c r="E961" s="993" t="n">
        <v>2</v>
      </c>
      <c r="F961" s="993" t="inlineStr">
        <is>
          <t>4. Вземания от предоставени търговски заеми</t>
        </is>
      </c>
      <c r="G961" s="993" t="inlineStr">
        <is>
          <t>Вземания</t>
        </is>
      </c>
      <c r="H961" s="999">
        <f>'Справка 7'!D32</f>
        <v/>
      </c>
    </row>
    <row r="962" ht="15" customHeight="1" s="500">
      <c r="A962" s="993">
        <f>pdeName</f>
        <v/>
      </c>
      <c r="B962" s="993">
        <f>pdeBulstat</f>
        <v/>
      </c>
      <c r="C962" s="998">
        <f>endDate</f>
        <v/>
      </c>
      <c r="D962" s="993" t="inlineStr">
        <is>
          <t>6-2039</t>
        </is>
      </c>
      <c r="E962" s="993" t="n">
        <v>2</v>
      </c>
      <c r="F962" s="993" t="inlineStr">
        <is>
          <t>5. Съдебни вземания</t>
        </is>
      </c>
      <c r="G962" s="993" t="inlineStr">
        <is>
          <t>Вземания</t>
        </is>
      </c>
      <c r="H962" s="999">
        <f>'Справка 7'!D33</f>
        <v/>
      </c>
    </row>
    <row r="963" ht="15" customHeight="1" s="500">
      <c r="A963" s="993">
        <f>pdeName</f>
        <v/>
      </c>
      <c r="B963" s="993">
        <f>pdeBulstat</f>
        <v/>
      </c>
      <c r="C963" s="998">
        <f>endDate</f>
        <v/>
      </c>
      <c r="D963" s="993" t="inlineStr">
        <is>
          <t>6-2040</t>
        </is>
      </c>
      <c r="E963" s="993" t="n">
        <v>2</v>
      </c>
      <c r="F963" s="993" t="inlineStr">
        <is>
          <t>6. Присъдени вземания</t>
        </is>
      </c>
      <c r="G963" s="993" t="inlineStr">
        <is>
          <t>Вземания</t>
        </is>
      </c>
      <c r="H963" s="999">
        <f>'Справка 7'!D34</f>
        <v/>
      </c>
    </row>
    <row r="964" ht="15" customHeight="1" s="500">
      <c r="A964" s="993">
        <f>pdeName</f>
        <v/>
      </c>
      <c r="B964" s="993">
        <f>pdeBulstat</f>
        <v/>
      </c>
      <c r="C964" s="998">
        <f>endDate</f>
        <v/>
      </c>
      <c r="D964" s="993" t="inlineStr">
        <is>
          <t>6-2041</t>
        </is>
      </c>
      <c r="E964" s="993" t="n">
        <v>2</v>
      </c>
      <c r="F964" s="993" t="inlineStr">
        <is>
          <t>7. Данъци за възстановяване, в т.ч.:</t>
        </is>
      </c>
      <c r="G964" s="993" t="inlineStr">
        <is>
          <t>Вземания</t>
        </is>
      </c>
      <c r="H964" s="999">
        <f>'Справка 7'!D35</f>
        <v/>
      </c>
    </row>
    <row r="965" ht="15" customHeight="1" s="500">
      <c r="A965" s="993">
        <f>pdeName</f>
        <v/>
      </c>
      <c r="B965" s="993">
        <f>pdeBulstat</f>
        <v/>
      </c>
      <c r="C965" s="998">
        <f>endDate</f>
        <v/>
      </c>
      <c r="D965" s="993" t="inlineStr">
        <is>
          <t>6-2043</t>
        </is>
      </c>
      <c r="E965" s="993" t="n">
        <v>2</v>
      </c>
      <c r="F965" s="993" t="inlineStr">
        <is>
          <t xml:space="preserve">  - корпоративни данъци върху печалбата </t>
        </is>
      </c>
      <c r="G965" s="993" t="inlineStr">
        <is>
          <t>Вземания</t>
        </is>
      </c>
      <c r="H965" s="999">
        <f>'Справка 7'!D36</f>
        <v/>
      </c>
    </row>
    <row r="966" ht="15" customHeight="1" s="500">
      <c r="A966" s="993">
        <f>pdeName</f>
        <v/>
      </c>
      <c r="B966" s="993">
        <f>pdeBulstat</f>
        <v/>
      </c>
      <c r="C966" s="998">
        <f>endDate</f>
        <v/>
      </c>
      <c r="D966" s="993" t="inlineStr">
        <is>
          <t>6-2044</t>
        </is>
      </c>
      <c r="E966" s="993" t="n">
        <v>2</v>
      </c>
      <c r="F966" s="993" t="inlineStr">
        <is>
          <t xml:space="preserve">  - данък върху добавената стойност</t>
        </is>
      </c>
      <c r="G966" s="993" t="inlineStr">
        <is>
          <t>Вземания</t>
        </is>
      </c>
      <c r="H966" s="999">
        <f>'Справка 7'!D37</f>
        <v/>
      </c>
    </row>
    <row r="967" ht="15" customHeight="1" s="500">
      <c r="A967" s="993">
        <f>pdeName</f>
        <v/>
      </c>
      <c r="B967" s="993">
        <f>pdeBulstat</f>
        <v/>
      </c>
      <c r="C967" s="998">
        <f>endDate</f>
        <v/>
      </c>
      <c r="D967" s="993" t="inlineStr">
        <is>
          <t>6-2045</t>
        </is>
      </c>
      <c r="E967" s="993" t="n">
        <v>2</v>
      </c>
      <c r="F967" s="993" t="inlineStr">
        <is>
          <t xml:space="preserve">  - възстановими данъчни временни разлики </t>
        </is>
      </c>
      <c r="G967" s="993" t="inlineStr">
        <is>
          <t>Вземания</t>
        </is>
      </c>
      <c r="H967" s="999">
        <f>'Справка 7'!D38</f>
        <v/>
      </c>
    </row>
    <row r="968" ht="15" customHeight="1" s="500">
      <c r="A968" s="993">
        <f>pdeName</f>
        <v/>
      </c>
      <c r="B968" s="993">
        <f>pdeBulstat</f>
        <v/>
      </c>
      <c r="C968" s="998">
        <f>endDate</f>
        <v/>
      </c>
      <c r="D968" s="993" t="inlineStr">
        <is>
          <t>6-2046</t>
        </is>
      </c>
      <c r="E968" s="993" t="n">
        <v>2</v>
      </c>
      <c r="F968" s="993" t="inlineStr">
        <is>
          <t xml:space="preserve">  - други данъци</t>
        </is>
      </c>
      <c r="G968" s="993" t="inlineStr">
        <is>
          <t>Вземания</t>
        </is>
      </c>
      <c r="H968" s="999">
        <f>'Справка 7'!D39</f>
        <v/>
      </c>
    </row>
    <row r="969" ht="15" customHeight="1" s="500">
      <c r="A969" s="993">
        <f>pdeName</f>
        <v/>
      </c>
      <c r="B969" s="993">
        <f>pdeBulstat</f>
        <v/>
      </c>
      <c r="C969" s="998">
        <f>endDate</f>
        <v/>
      </c>
      <c r="D969" s="993" t="inlineStr">
        <is>
          <t>6-2047</t>
        </is>
      </c>
      <c r="E969" s="993" t="n">
        <v>2</v>
      </c>
      <c r="F969" s="993" t="inlineStr">
        <is>
          <t>8. Други краткосрочни вземания, в т.ч.:</t>
        </is>
      </c>
      <c r="G969" s="993" t="inlineStr">
        <is>
          <t>Вземания</t>
        </is>
      </c>
      <c r="H969" s="999">
        <f>'Справка 7'!D40</f>
        <v/>
      </c>
    </row>
    <row r="970" ht="15" customHeight="1" s="500">
      <c r="A970" s="993">
        <f>pdeName</f>
        <v/>
      </c>
      <c r="B970" s="993">
        <f>pdeBulstat</f>
        <v/>
      </c>
      <c r="C970" s="998">
        <f>endDate</f>
        <v/>
      </c>
      <c r="D970" s="993" t="inlineStr">
        <is>
          <t>6-2048</t>
        </is>
      </c>
      <c r="E970" s="993" t="n">
        <v>2</v>
      </c>
      <c r="F970" s="993" t="inlineStr">
        <is>
          <t xml:space="preserve">  - по липси и начети</t>
        </is>
      </c>
      <c r="G970" s="993" t="inlineStr">
        <is>
          <t>Вземания</t>
        </is>
      </c>
      <c r="H970" s="999">
        <f>'Справка 7'!D41</f>
        <v/>
      </c>
    </row>
    <row r="971" ht="15" customHeight="1" s="500">
      <c r="A971" s="993">
        <f>pdeName</f>
        <v/>
      </c>
      <c r="B971" s="993">
        <f>pdeBulstat</f>
        <v/>
      </c>
      <c r="C971" s="998">
        <f>endDate</f>
        <v/>
      </c>
      <c r="D971" s="993" t="inlineStr">
        <is>
          <t>6-2049</t>
        </is>
      </c>
      <c r="E971" s="993" t="n">
        <v>2</v>
      </c>
      <c r="F971" s="993" t="inlineStr">
        <is>
          <t xml:space="preserve">  - от осигурителните организации</t>
        </is>
      </c>
      <c r="G971" s="993" t="inlineStr">
        <is>
          <t>Вземания</t>
        </is>
      </c>
      <c r="H971" s="999">
        <f>'Справка 7'!D42</f>
        <v/>
      </c>
    </row>
    <row r="972" ht="15" customHeight="1" s="500">
      <c r="A972" s="993">
        <f>pdeName</f>
        <v/>
      </c>
      <c r="B972" s="993">
        <f>pdeBulstat</f>
        <v/>
      </c>
      <c r="C972" s="998">
        <f>endDate</f>
        <v/>
      </c>
      <c r="D972" s="993" t="inlineStr">
        <is>
          <t>6-2050</t>
        </is>
      </c>
      <c r="E972" s="993" t="n">
        <v>2</v>
      </c>
      <c r="F972" s="993" t="inlineStr">
        <is>
          <t xml:space="preserve">  - по рекламации</t>
        </is>
      </c>
      <c r="G972" s="993" t="inlineStr">
        <is>
          <t>Вземания</t>
        </is>
      </c>
      <c r="H972" s="999">
        <f>'Справка 7'!D43</f>
        <v/>
      </c>
    </row>
    <row r="973" ht="15" customHeight="1" s="500">
      <c r="A973" s="993">
        <f>pdeName</f>
        <v/>
      </c>
      <c r="B973" s="993">
        <f>pdeBulstat</f>
        <v/>
      </c>
      <c r="C973" s="998">
        <f>endDate</f>
        <v/>
      </c>
      <c r="D973" s="993" t="inlineStr">
        <is>
          <t>6-2051</t>
        </is>
      </c>
      <c r="E973" s="993" t="n">
        <v>2</v>
      </c>
      <c r="F973" s="993" t="inlineStr">
        <is>
          <t xml:space="preserve">  - други</t>
        </is>
      </c>
      <c r="G973" s="993" t="inlineStr">
        <is>
          <t>Вземания</t>
        </is>
      </c>
      <c r="H973" s="999">
        <f>'Справка 7'!D44</f>
        <v/>
      </c>
    </row>
    <row r="974" ht="15" customHeight="1" s="500">
      <c r="A974" s="993">
        <f>pdeName</f>
        <v/>
      </c>
      <c r="B974" s="993">
        <f>pdeBulstat</f>
        <v/>
      </c>
      <c r="C974" s="998">
        <f>endDate</f>
        <v/>
      </c>
      <c r="D974" s="993" t="inlineStr">
        <is>
          <t>6-2060</t>
        </is>
      </c>
      <c r="E974" s="993" t="n">
        <v>2</v>
      </c>
      <c r="F974" s="993" t="inlineStr">
        <is>
          <t>IV. Текущи търговски и  други вземания</t>
        </is>
      </c>
      <c r="G974" s="993" t="inlineStr">
        <is>
          <t>Вземания</t>
        </is>
      </c>
      <c r="H974" s="999">
        <f>'Справка 7'!D45</f>
        <v/>
      </c>
    </row>
    <row r="975" ht="15" customHeight="1" s="500">
      <c r="A975" s="993">
        <f>pdeName</f>
        <v/>
      </c>
      <c r="B975" s="993">
        <f>pdeBulstat</f>
        <v/>
      </c>
      <c r="C975" s="998">
        <f>endDate</f>
        <v/>
      </c>
      <c r="D975" s="993" t="inlineStr">
        <is>
          <t>6-2070</t>
        </is>
      </c>
      <c r="E975" s="993" t="n">
        <v>2</v>
      </c>
      <c r="F975" s="993" t="inlineStr">
        <is>
          <t>ОБЩО ВЗЕМАНИЯ (I+II+III+IV):</t>
        </is>
      </c>
      <c r="G975" s="993" t="inlineStr">
        <is>
          <t>Вземания</t>
        </is>
      </c>
      <c r="H975" s="999">
        <f>'Справка 7'!D46</f>
        <v/>
      </c>
    </row>
    <row r="976" ht="15" customHeight="1" s="500">
      <c r="A976" s="993">
        <f>pdeName</f>
        <v/>
      </c>
      <c r="B976" s="993">
        <f>pdeBulstat</f>
        <v/>
      </c>
      <c r="C976" s="998">
        <f>endDate</f>
        <v/>
      </c>
      <c r="D976" s="993" t="inlineStr">
        <is>
          <t>6-2010</t>
        </is>
      </c>
      <c r="E976" s="993" t="n">
        <v>3</v>
      </c>
      <c r="F976" s="993" t="inlineStr">
        <is>
          <t xml:space="preserve">I. Невнесен капитал </t>
        </is>
      </c>
      <c r="G976" s="993" t="inlineStr">
        <is>
          <t>Вземания</t>
        </is>
      </c>
      <c r="H976" s="999">
        <f>'Справка 7'!E11</f>
        <v/>
      </c>
    </row>
    <row r="977" ht="15" customHeight="1" s="500">
      <c r="A977" s="993">
        <f>pdeName</f>
        <v/>
      </c>
      <c r="B977" s="993">
        <f>pdeBulstat</f>
        <v/>
      </c>
      <c r="C977" s="998">
        <f>endDate</f>
        <v/>
      </c>
      <c r="D977" s="993" t="inlineStr">
        <is>
          <t>6-2021</t>
        </is>
      </c>
      <c r="E977" s="993" t="n">
        <v>3</v>
      </c>
      <c r="F977" s="993" t="inlineStr">
        <is>
          <t>1. Вземания от свързани предприятия, в т.ч.:</t>
        </is>
      </c>
      <c r="G977" s="993" t="inlineStr">
        <is>
          <t>Вземания</t>
        </is>
      </c>
      <c r="H977" s="999">
        <f>'Справка 7'!E13</f>
        <v/>
      </c>
    </row>
    <row r="978" ht="15" customHeight="1" s="500">
      <c r="A978" s="993">
        <f>pdeName</f>
        <v/>
      </c>
      <c r="B978" s="993">
        <f>pdeBulstat</f>
        <v/>
      </c>
      <c r="C978" s="998">
        <f>endDate</f>
        <v/>
      </c>
      <c r="D978" s="993" t="inlineStr">
        <is>
          <t>6-2022</t>
        </is>
      </c>
      <c r="E978" s="993" t="n">
        <v>3</v>
      </c>
      <c r="F978" s="993" t="inlineStr">
        <is>
          <t xml:space="preserve">   - предоставени заеми</t>
        </is>
      </c>
      <c r="G978" s="993" t="inlineStr">
        <is>
          <t>Вземания</t>
        </is>
      </c>
      <c r="H978" s="999">
        <f>'Справка 7'!E14</f>
        <v/>
      </c>
    </row>
    <row r="979" ht="15" customHeight="1" s="500">
      <c r="A979" s="993">
        <f>pdeName</f>
        <v/>
      </c>
      <c r="B979" s="993">
        <f>pdeBulstat</f>
        <v/>
      </c>
      <c r="C979" s="998">
        <f>endDate</f>
        <v/>
      </c>
      <c r="D979" s="993" t="inlineStr">
        <is>
          <t>6-2241</t>
        </is>
      </c>
      <c r="E979" s="993" t="n">
        <v>3</v>
      </c>
      <c r="F979" s="993" t="inlineStr">
        <is>
          <t xml:space="preserve">  - продажба на активи и услуги </t>
        </is>
      </c>
      <c r="G979" s="993" t="inlineStr">
        <is>
          <t>Вземания</t>
        </is>
      </c>
      <c r="H979" s="999">
        <f>'Справка 7'!E15</f>
        <v/>
      </c>
    </row>
    <row r="980" ht="15" customHeight="1" s="500">
      <c r="A980" s="993">
        <f>pdeName</f>
        <v/>
      </c>
      <c r="B980" s="993">
        <f>pdeBulstat</f>
        <v/>
      </c>
      <c r="C980" s="998">
        <f>endDate</f>
        <v/>
      </c>
      <c r="D980" s="993" t="inlineStr">
        <is>
          <t>6-2023</t>
        </is>
      </c>
      <c r="E980" s="993" t="n">
        <v>3</v>
      </c>
      <c r="F980" s="993" t="inlineStr">
        <is>
          <t xml:space="preserve">   - други</t>
        </is>
      </c>
      <c r="G980" s="993" t="inlineStr">
        <is>
          <t>Вземания</t>
        </is>
      </c>
      <c r="H980" s="999">
        <f>'Справка 7'!E16</f>
        <v/>
      </c>
    </row>
    <row r="981" ht="15" customHeight="1" s="500">
      <c r="A981" s="993">
        <f>pdeName</f>
        <v/>
      </c>
      <c r="B981" s="993">
        <f>pdeBulstat</f>
        <v/>
      </c>
      <c r="C981" s="998">
        <f>endDate</f>
        <v/>
      </c>
      <c r="D981" s="993" t="inlineStr">
        <is>
          <t>6-2024</t>
        </is>
      </c>
      <c r="E981" s="993" t="n">
        <v>3</v>
      </c>
      <c r="F981" s="993" t="inlineStr">
        <is>
          <t>2. Вземания от предоставени търговски заеми</t>
        </is>
      </c>
      <c r="G981" s="993" t="inlineStr">
        <is>
          <t>Вземания</t>
        </is>
      </c>
      <c r="H981" s="999">
        <f>'Справка 7'!E17</f>
        <v/>
      </c>
    </row>
    <row r="982" ht="15" customHeight="1" s="500">
      <c r="A982" s="993">
        <f>pdeName</f>
        <v/>
      </c>
      <c r="B982" s="993">
        <f>pdeBulstat</f>
        <v/>
      </c>
      <c r="C982" s="998">
        <f>endDate</f>
        <v/>
      </c>
      <c r="D982" s="993" t="inlineStr">
        <is>
          <t>6-2026</t>
        </is>
      </c>
      <c r="E982" s="993" t="n">
        <v>3</v>
      </c>
      <c r="F982" s="993" t="inlineStr">
        <is>
          <t>3. Други дългосрочни вземания, в т.ч.:</t>
        </is>
      </c>
      <c r="G982" s="993" t="inlineStr">
        <is>
          <t>Вземания</t>
        </is>
      </c>
      <c r="H982" s="999">
        <f>'Справка 7'!E18</f>
        <v/>
      </c>
    </row>
    <row r="983" ht="15" customHeight="1" s="500">
      <c r="A983" s="993">
        <f>pdeName</f>
        <v/>
      </c>
      <c r="B983" s="993">
        <f>pdeBulstat</f>
        <v/>
      </c>
      <c r="C983" s="998">
        <f>endDate</f>
        <v/>
      </c>
      <c r="D983" s="993" t="inlineStr">
        <is>
          <t>6-2027</t>
        </is>
      </c>
      <c r="E983" s="993" t="n">
        <v>3</v>
      </c>
      <c r="F983" s="993" t="inlineStr">
        <is>
          <t xml:space="preserve">   - финансов лизинг</t>
        </is>
      </c>
      <c r="G983" s="993" t="inlineStr">
        <is>
          <t>Вземания</t>
        </is>
      </c>
      <c r="H983" s="999">
        <f>'Справка 7'!E19</f>
        <v/>
      </c>
    </row>
    <row r="984" ht="15" customHeight="1" s="500">
      <c r="A984" s="993">
        <f>pdeName</f>
        <v/>
      </c>
      <c r="B984" s="993">
        <f>pdeBulstat</f>
        <v/>
      </c>
      <c r="C984" s="998">
        <f>endDate</f>
        <v/>
      </c>
      <c r="D984" s="993" t="inlineStr">
        <is>
          <t>6-2029</t>
        </is>
      </c>
      <c r="E984" s="993" t="n">
        <v>3</v>
      </c>
      <c r="F984" s="993" t="inlineStr">
        <is>
          <t xml:space="preserve">   - други</t>
        </is>
      </c>
      <c r="G984" s="993" t="inlineStr">
        <is>
          <t>Вземания</t>
        </is>
      </c>
      <c r="H984" s="999">
        <f>'Справка 7'!E20</f>
        <v/>
      </c>
    </row>
    <row r="985" ht="15" customHeight="1" s="500">
      <c r="A985" s="993">
        <f>pdeName</f>
        <v/>
      </c>
      <c r="B985" s="993">
        <f>pdeBulstat</f>
        <v/>
      </c>
      <c r="C985" s="998">
        <f>endDate</f>
        <v/>
      </c>
      <c r="D985" s="993" t="inlineStr">
        <is>
          <t>6-2020</t>
        </is>
      </c>
      <c r="E985" s="993" t="n">
        <v>3</v>
      </c>
      <c r="F985" s="993" t="inlineStr">
        <is>
          <t>II. Нетекущи търговски и други вземания</t>
        </is>
      </c>
      <c r="G985" s="993" t="inlineStr">
        <is>
          <t>Вземания</t>
        </is>
      </c>
      <c r="H985" s="999">
        <f>'Справка 7'!E21</f>
        <v/>
      </c>
    </row>
    <row r="986" ht="15" customHeight="1" s="500">
      <c r="A986" s="993">
        <f>pdeName</f>
        <v/>
      </c>
      <c r="B986" s="993">
        <f>pdeBulstat</f>
        <v/>
      </c>
      <c r="C986" s="998">
        <f>endDate</f>
        <v/>
      </c>
      <c r="D986" s="993" t="inlineStr">
        <is>
          <t>6-2030</t>
        </is>
      </c>
      <c r="E986" s="993" t="n">
        <v>3</v>
      </c>
      <c r="F986" s="993" t="inlineStr">
        <is>
          <t>Активи по отсрочени данъци (III. Данъчни активи)</t>
        </is>
      </c>
      <c r="G986" s="993" t="inlineStr">
        <is>
          <t>Вземания</t>
        </is>
      </c>
      <c r="H986" s="999">
        <f>'Справка 7'!E23</f>
        <v/>
      </c>
    </row>
    <row r="987" ht="15" customHeight="1" s="500">
      <c r="A987" s="993">
        <f>pdeName</f>
        <v/>
      </c>
      <c r="B987" s="993">
        <f>pdeBulstat</f>
        <v/>
      </c>
      <c r="C987" s="998">
        <f>endDate</f>
        <v/>
      </c>
      <c r="D987" s="993" t="inlineStr">
        <is>
          <t>6-2031</t>
        </is>
      </c>
      <c r="E987" s="993" t="n">
        <v>3</v>
      </c>
      <c r="F987" s="993" t="inlineStr">
        <is>
          <t>1. Вземания от свързани предприятия,  в т.ч.:</t>
        </is>
      </c>
      <c r="G987" s="993" t="inlineStr">
        <is>
          <t>Вземания</t>
        </is>
      </c>
      <c r="H987" s="999">
        <f>'Справка 7'!E26</f>
        <v/>
      </c>
    </row>
    <row r="988" ht="15" customHeight="1" s="500">
      <c r="A988" s="993">
        <f>pdeName</f>
        <v/>
      </c>
      <c r="B988" s="993">
        <f>pdeBulstat</f>
        <v/>
      </c>
      <c r="C988" s="998">
        <f>endDate</f>
        <v/>
      </c>
      <c r="D988" s="993" t="inlineStr">
        <is>
          <t>6-2032</t>
        </is>
      </c>
      <c r="E988" s="993" t="n">
        <v>3</v>
      </c>
      <c r="F988" s="993" t="inlineStr">
        <is>
          <t xml:space="preserve">  - предоставени заеми</t>
        </is>
      </c>
      <c r="G988" s="993" t="inlineStr">
        <is>
          <t>Вземания</t>
        </is>
      </c>
      <c r="H988" s="999">
        <f>'Справка 7'!E27</f>
        <v/>
      </c>
    </row>
    <row r="989" ht="15" customHeight="1" s="500">
      <c r="A989" s="993">
        <f>pdeName</f>
        <v/>
      </c>
      <c r="B989" s="993">
        <f>pdeBulstat</f>
        <v/>
      </c>
      <c r="C989" s="998">
        <f>endDate</f>
        <v/>
      </c>
      <c r="D989" s="993" t="inlineStr">
        <is>
          <t>6-2033</t>
        </is>
      </c>
      <c r="E989" s="993" t="n">
        <v>3</v>
      </c>
      <c r="F989" s="993" t="inlineStr">
        <is>
          <t xml:space="preserve">  - от продажби</t>
        </is>
      </c>
      <c r="G989" s="993" t="inlineStr">
        <is>
          <t>Вземания</t>
        </is>
      </c>
      <c r="H989" s="999">
        <f>'Справка 7'!E28</f>
        <v/>
      </c>
    </row>
    <row r="990" ht="15" customHeight="1" s="500">
      <c r="A990" s="993">
        <f>pdeName</f>
        <v/>
      </c>
      <c r="B990" s="993">
        <f>pdeBulstat</f>
        <v/>
      </c>
      <c r="C990" s="998">
        <f>endDate</f>
        <v/>
      </c>
      <c r="D990" s="993" t="inlineStr">
        <is>
          <t>6-2034</t>
        </is>
      </c>
      <c r="E990" s="993" t="n">
        <v>3</v>
      </c>
      <c r="F990" s="993" t="inlineStr">
        <is>
          <t xml:space="preserve">  - други</t>
        </is>
      </c>
      <c r="G990" s="993" t="inlineStr">
        <is>
          <t>Вземания</t>
        </is>
      </c>
      <c r="H990" s="999">
        <f>'Справка 7'!E29</f>
        <v/>
      </c>
    </row>
    <row r="991" ht="15" customHeight="1" s="500">
      <c r="A991" s="993">
        <f>pdeName</f>
        <v/>
      </c>
      <c r="B991" s="993">
        <f>pdeBulstat</f>
        <v/>
      </c>
      <c r="C991" s="998">
        <f>endDate</f>
        <v/>
      </c>
      <c r="D991" s="993" t="inlineStr">
        <is>
          <t>6-2035</t>
        </is>
      </c>
      <c r="E991" s="993" t="n">
        <v>3</v>
      </c>
      <c r="F991" s="993" t="inlineStr">
        <is>
          <t xml:space="preserve">2. Вземания от клиенти и доставчици </t>
        </is>
      </c>
      <c r="G991" s="993" t="inlineStr">
        <is>
          <t>Вземания</t>
        </is>
      </c>
      <c r="H991" s="999">
        <f>'Справка 7'!E30</f>
        <v/>
      </c>
    </row>
    <row r="992" ht="15" customHeight="1" s="500">
      <c r="A992" s="993">
        <f>pdeName</f>
        <v/>
      </c>
      <c r="B992" s="993">
        <f>pdeBulstat</f>
        <v/>
      </c>
      <c r="C992" s="998">
        <f>endDate</f>
        <v/>
      </c>
      <c r="D992" s="993" t="inlineStr">
        <is>
          <t>6-2036</t>
        </is>
      </c>
      <c r="E992" s="993" t="n">
        <v>3</v>
      </c>
      <c r="F992" s="993" t="inlineStr">
        <is>
          <t>3. Вземания от предоставени аванси</t>
        </is>
      </c>
      <c r="G992" s="993" t="inlineStr">
        <is>
          <t>Вземания</t>
        </is>
      </c>
      <c r="H992" s="999">
        <f>'Справка 7'!E31</f>
        <v/>
      </c>
    </row>
    <row r="993" ht="15" customHeight="1" s="500">
      <c r="A993" s="993">
        <f>pdeName</f>
        <v/>
      </c>
      <c r="B993" s="993">
        <f>pdeBulstat</f>
        <v/>
      </c>
      <c r="C993" s="998">
        <f>endDate</f>
        <v/>
      </c>
      <c r="D993" s="993" t="inlineStr">
        <is>
          <t>6-2037</t>
        </is>
      </c>
      <c r="E993" s="993" t="n">
        <v>3</v>
      </c>
      <c r="F993" s="993" t="inlineStr">
        <is>
          <t>4. Вземания от предоставени търговски заеми</t>
        </is>
      </c>
      <c r="G993" s="993" t="inlineStr">
        <is>
          <t>Вземания</t>
        </is>
      </c>
      <c r="H993" s="999">
        <f>'Справка 7'!E32</f>
        <v/>
      </c>
    </row>
    <row r="994" ht="15" customHeight="1" s="500">
      <c r="A994" s="993">
        <f>pdeName</f>
        <v/>
      </c>
      <c r="B994" s="993">
        <f>pdeBulstat</f>
        <v/>
      </c>
      <c r="C994" s="998">
        <f>endDate</f>
        <v/>
      </c>
      <c r="D994" s="993" t="inlineStr">
        <is>
          <t>6-2039</t>
        </is>
      </c>
      <c r="E994" s="993" t="n">
        <v>3</v>
      </c>
      <c r="F994" s="993" t="inlineStr">
        <is>
          <t>5. Съдебни вземания</t>
        </is>
      </c>
      <c r="G994" s="993" t="inlineStr">
        <is>
          <t>Вземания</t>
        </is>
      </c>
      <c r="H994" s="999">
        <f>'Справка 7'!E33</f>
        <v/>
      </c>
    </row>
    <row r="995" ht="15" customHeight="1" s="500">
      <c r="A995" s="993">
        <f>pdeName</f>
        <v/>
      </c>
      <c r="B995" s="993">
        <f>pdeBulstat</f>
        <v/>
      </c>
      <c r="C995" s="998">
        <f>endDate</f>
        <v/>
      </c>
      <c r="D995" s="993" t="inlineStr">
        <is>
          <t>6-2040</t>
        </is>
      </c>
      <c r="E995" s="993" t="n">
        <v>3</v>
      </c>
      <c r="F995" s="993" t="inlineStr">
        <is>
          <t>6. Присъдени вземания</t>
        </is>
      </c>
      <c r="G995" s="993" t="inlineStr">
        <is>
          <t>Вземания</t>
        </is>
      </c>
      <c r="H995" s="999">
        <f>'Справка 7'!E34</f>
        <v/>
      </c>
    </row>
    <row r="996" ht="15" customHeight="1" s="500">
      <c r="A996" s="993">
        <f>pdeName</f>
        <v/>
      </c>
      <c r="B996" s="993">
        <f>pdeBulstat</f>
        <v/>
      </c>
      <c r="C996" s="998">
        <f>endDate</f>
        <v/>
      </c>
      <c r="D996" s="993" t="inlineStr">
        <is>
          <t>6-2041</t>
        </is>
      </c>
      <c r="E996" s="993" t="n">
        <v>3</v>
      </c>
      <c r="F996" s="993" t="inlineStr">
        <is>
          <t>7. Данъци за възстановяване, в т.ч.:</t>
        </is>
      </c>
      <c r="G996" s="993" t="inlineStr">
        <is>
          <t>Вземания</t>
        </is>
      </c>
      <c r="H996" s="999">
        <f>'Справка 7'!E35</f>
        <v/>
      </c>
    </row>
    <row r="997" ht="15" customHeight="1" s="500">
      <c r="A997" s="993">
        <f>pdeName</f>
        <v/>
      </c>
      <c r="B997" s="993">
        <f>pdeBulstat</f>
        <v/>
      </c>
      <c r="C997" s="998">
        <f>endDate</f>
        <v/>
      </c>
      <c r="D997" s="993" t="inlineStr">
        <is>
          <t>6-2043</t>
        </is>
      </c>
      <c r="E997" s="993" t="n">
        <v>3</v>
      </c>
      <c r="F997" s="993" t="inlineStr">
        <is>
          <t xml:space="preserve">  - корпоративни данъци върху печалбата </t>
        </is>
      </c>
      <c r="G997" s="993" t="inlineStr">
        <is>
          <t>Вземания</t>
        </is>
      </c>
      <c r="H997" s="999">
        <f>'Справка 7'!E36</f>
        <v/>
      </c>
    </row>
    <row r="998" ht="15" customHeight="1" s="500">
      <c r="A998" s="993">
        <f>pdeName</f>
        <v/>
      </c>
      <c r="B998" s="993">
        <f>pdeBulstat</f>
        <v/>
      </c>
      <c r="C998" s="998">
        <f>endDate</f>
        <v/>
      </c>
      <c r="D998" s="993" t="inlineStr">
        <is>
          <t>6-2044</t>
        </is>
      </c>
      <c r="E998" s="993" t="n">
        <v>3</v>
      </c>
      <c r="F998" s="993" t="inlineStr">
        <is>
          <t xml:space="preserve">  - данък върху добавената стойност</t>
        </is>
      </c>
      <c r="G998" s="993" t="inlineStr">
        <is>
          <t>Вземания</t>
        </is>
      </c>
      <c r="H998" s="999">
        <f>'Справка 7'!E37</f>
        <v/>
      </c>
    </row>
    <row r="999" ht="15" customHeight="1" s="500">
      <c r="A999" s="993">
        <f>pdeName</f>
        <v/>
      </c>
      <c r="B999" s="993">
        <f>pdeBulstat</f>
        <v/>
      </c>
      <c r="C999" s="998">
        <f>endDate</f>
        <v/>
      </c>
      <c r="D999" s="993" t="inlineStr">
        <is>
          <t>6-2045</t>
        </is>
      </c>
      <c r="E999" s="993" t="n">
        <v>3</v>
      </c>
      <c r="F999" s="993" t="inlineStr">
        <is>
          <t xml:space="preserve">  - възстановими данъчни временни разлики </t>
        </is>
      </c>
      <c r="G999" s="993" t="inlineStr">
        <is>
          <t>Вземания</t>
        </is>
      </c>
      <c r="H999" s="999">
        <f>'Справка 7'!E38</f>
        <v/>
      </c>
    </row>
    <row r="1000" ht="15" customHeight="1" s="500">
      <c r="A1000" s="993">
        <f>pdeName</f>
        <v/>
      </c>
      <c r="B1000" s="993">
        <f>pdeBulstat</f>
        <v/>
      </c>
      <c r="C1000" s="998">
        <f>endDate</f>
        <v/>
      </c>
      <c r="D1000" s="993" t="inlineStr">
        <is>
          <t>6-2046</t>
        </is>
      </c>
      <c r="E1000" s="993" t="n">
        <v>3</v>
      </c>
      <c r="F1000" s="993" t="inlineStr">
        <is>
          <t xml:space="preserve">  - други данъци</t>
        </is>
      </c>
      <c r="G1000" s="993" t="inlineStr">
        <is>
          <t>Вземания</t>
        </is>
      </c>
      <c r="H1000" s="999">
        <f>'Справка 7'!E39</f>
        <v/>
      </c>
    </row>
    <row r="1001" ht="15" customHeight="1" s="500">
      <c r="A1001" s="993">
        <f>pdeName</f>
        <v/>
      </c>
      <c r="B1001" s="993">
        <f>pdeBulstat</f>
        <v/>
      </c>
      <c r="C1001" s="998">
        <f>endDate</f>
        <v/>
      </c>
      <c r="D1001" s="993" t="inlineStr">
        <is>
          <t>6-2047</t>
        </is>
      </c>
      <c r="E1001" s="993" t="n">
        <v>3</v>
      </c>
      <c r="F1001" s="993" t="inlineStr">
        <is>
          <t>8. Други краткосрочни вземания, в т.ч.:</t>
        </is>
      </c>
      <c r="G1001" s="993" t="inlineStr">
        <is>
          <t>Вземания</t>
        </is>
      </c>
      <c r="H1001" s="999">
        <f>'Справка 7'!E40</f>
        <v/>
      </c>
    </row>
    <row r="1002" ht="15" customHeight="1" s="500">
      <c r="A1002" s="993">
        <f>pdeName</f>
        <v/>
      </c>
      <c r="B1002" s="993">
        <f>pdeBulstat</f>
        <v/>
      </c>
      <c r="C1002" s="998">
        <f>endDate</f>
        <v/>
      </c>
      <c r="D1002" s="993" t="inlineStr">
        <is>
          <t>6-2048</t>
        </is>
      </c>
      <c r="E1002" s="993" t="n">
        <v>3</v>
      </c>
      <c r="F1002" s="993" t="inlineStr">
        <is>
          <t xml:space="preserve">  - по липси и начети</t>
        </is>
      </c>
      <c r="G1002" s="993" t="inlineStr">
        <is>
          <t>Вземания</t>
        </is>
      </c>
      <c r="H1002" s="999">
        <f>'Справка 7'!E41</f>
        <v/>
      </c>
    </row>
    <row r="1003" ht="15" customHeight="1" s="500">
      <c r="A1003" s="993">
        <f>pdeName</f>
        <v/>
      </c>
      <c r="B1003" s="993">
        <f>pdeBulstat</f>
        <v/>
      </c>
      <c r="C1003" s="998">
        <f>endDate</f>
        <v/>
      </c>
      <c r="D1003" s="993" t="inlineStr">
        <is>
          <t>6-2049</t>
        </is>
      </c>
      <c r="E1003" s="993" t="n">
        <v>3</v>
      </c>
      <c r="F1003" s="993" t="inlineStr">
        <is>
          <t xml:space="preserve">  - от осигурителните организации</t>
        </is>
      </c>
      <c r="G1003" s="993" t="inlineStr">
        <is>
          <t>Вземания</t>
        </is>
      </c>
      <c r="H1003" s="999">
        <f>'Справка 7'!E42</f>
        <v/>
      </c>
    </row>
    <row r="1004" ht="15" customHeight="1" s="500">
      <c r="A1004" s="993">
        <f>pdeName</f>
        <v/>
      </c>
      <c r="B1004" s="993">
        <f>pdeBulstat</f>
        <v/>
      </c>
      <c r="C1004" s="998">
        <f>endDate</f>
        <v/>
      </c>
      <c r="D1004" s="993" t="inlineStr">
        <is>
          <t>6-2050</t>
        </is>
      </c>
      <c r="E1004" s="993" t="n">
        <v>3</v>
      </c>
      <c r="F1004" s="993" t="inlineStr">
        <is>
          <t xml:space="preserve">  - по рекламации</t>
        </is>
      </c>
      <c r="G1004" s="993" t="inlineStr">
        <is>
          <t>Вземания</t>
        </is>
      </c>
      <c r="H1004" s="999">
        <f>'Справка 7'!E43</f>
        <v/>
      </c>
    </row>
    <row r="1005" ht="15" customHeight="1" s="500">
      <c r="A1005" s="993">
        <f>pdeName</f>
        <v/>
      </c>
      <c r="B1005" s="993">
        <f>pdeBulstat</f>
        <v/>
      </c>
      <c r="C1005" s="998">
        <f>endDate</f>
        <v/>
      </c>
      <c r="D1005" s="993" t="inlineStr">
        <is>
          <t>6-2051</t>
        </is>
      </c>
      <c r="E1005" s="993" t="n">
        <v>3</v>
      </c>
      <c r="F1005" s="993" t="inlineStr">
        <is>
          <t xml:space="preserve">  - други</t>
        </is>
      </c>
      <c r="G1005" s="993" t="inlineStr">
        <is>
          <t>Вземания</t>
        </is>
      </c>
      <c r="H1005" s="999">
        <f>'Справка 7'!E44</f>
        <v/>
      </c>
    </row>
    <row r="1006" ht="15" customHeight="1" s="500">
      <c r="A1006" s="993">
        <f>pdeName</f>
        <v/>
      </c>
      <c r="B1006" s="993">
        <f>pdeBulstat</f>
        <v/>
      </c>
      <c r="C1006" s="998">
        <f>endDate</f>
        <v/>
      </c>
      <c r="D1006" s="993" t="inlineStr">
        <is>
          <t>6-2060</t>
        </is>
      </c>
      <c r="E1006" s="993" t="n">
        <v>3</v>
      </c>
      <c r="F1006" s="993" t="inlineStr">
        <is>
          <t>IV. Текущи търговски и  други вземания</t>
        </is>
      </c>
      <c r="G1006" s="993" t="inlineStr">
        <is>
          <t>Вземания</t>
        </is>
      </c>
      <c r="H1006" s="999">
        <f>'Справка 7'!E45</f>
        <v/>
      </c>
    </row>
    <row r="1007" ht="15" customHeight="1" s="500">
      <c r="A1007" s="993">
        <f>pdeName</f>
        <v/>
      </c>
      <c r="B1007" s="993">
        <f>pdeBulstat</f>
        <v/>
      </c>
      <c r="C1007" s="998">
        <f>endDate</f>
        <v/>
      </c>
      <c r="D1007" s="993" t="inlineStr">
        <is>
          <t>6-2070</t>
        </is>
      </c>
      <c r="E1007" s="993" t="n">
        <v>3</v>
      </c>
      <c r="F1007" s="993" t="inlineStr">
        <is>
          <t>ОБЩО ВЗЕМАНИЯ (I+II+III+IV):</t>
        </is>
      </c>
      <c r="G1007" s="993" t="inlineStr">
        <is>
          <t>Вземания</t>
        </is>
      </c>
      <c r="H1007" s="999">
        <f>'Справка 7'!E46</f>
        <v/>
      </c>
    </row>
    <row r="1008" ht="15" customHeight="1" s="500">
      <c r="A1008" s="993">
        <f>pdeName</f>
        <v/>
      </c>
      <c r="B1008" s="993">
        <f>pdeBulstat</f>
        <v/>
      </c>
      <c r="C1008" s="998">
        <f>endDate</f>
        <v/>
      </c>
      <c r="D1008" s="993" t="inlineStr">
        <is>
          <t>6-2111</t>
        </is>
      </c>
      <c r="E1008" s="993" t="n">
        <v>1</v>
      </c>
      <c r="F1008" s="993" t="inlineStr">
        <is>
          <t>1. Задължения към свързани предприятия, в т.ч. от:</t>
        </is>
      </c>
      <c r="G1008" s="993" t="inlineStr">
        <is>
          <t>Задължения</t>
        </is>
      </c>
      <c r="H1008" s="993">
        <f>'Справка 7'!C54</f>
        <v/>
      </c>
    </row>
    <row r="1009" ht="15" customHeight="1" s="500">
      <c r="A1009" s="993">
        <f>pdeName</f>
        <v/>
      </c>
      <c r="B1009" s="993">
        <f>pdeBulstat</f>
        <v/>
      </c>
      <c r="C1009" s="998">
        <f>endDate</f>
        <v/>
      </c>
      <c r="D1009" s="993" t="inlineStr">
        <is>
          <t>6-2112</t>
        </is>
      </c>
      <c r="E1009" s="993" t="n">
        <v>1</v>
      </c>
      <c r="F1009" s="993" t="inlineStr">
        <is>
          <t xml:space="preserve"> - заеми</t>
        </is>
      </c>
      <c r="G1009" s="993" t="inlineStr">
        <is>
          <t>Задължения</t>
        </is>
      </c>
      <c r="H1009" s="999">
        <f>'Справка 7'!C55</f>
        <v/>
      </c>
    </row>
    <row r="1010" ht="15" customHeight="1" s="500">
      <c r="A1010" s="993">
        <f>pdeName</f>
        <v/>
      </c>
      <c r="B1010" s="993">
        <f>pdeBulstat</f>
        <v/>
      </c>
      <c r="C1010" s="998">
        <f>endDate</f>
        <v/>
      </c>
      <c r="D1010" s="993" t="inlineStr">
        <is>
          <t>6-2113</t>
        </is>
      </c>
      <c r="E1010" s="993" t="n">
        <v>1</v>
      </c>
      <c r="F1010" s="993" t="inlineStr">
        <is>
          <t xml:space="preserve"> - доставки на активи и услуги</t>
        </is>
      </c>
      <c r="G1010" s="993" t="inlineStr">
        <is>
          <t>Задължения</t>
        </is>
      </c>
      <c r="H1010" s="999">
        <f>'Справка 7'!C56</f>
        <v/>
      </c>
    </row>
    <row r="1011" ht="15" customHeight="1" s="500">
      <c r="A1011" s="993">
        <f>pdeName</f>
        <v/>
      </c>
      <c r="B1011" s="993">
        <f>pdeBulstat</f>
        <v/>
      </c>
      <c r="C1011" s="998">
        <f>endDate</f>
        <v/>
      </c>
      <c r="D1011" s="993" t="inlineStr">
        <is>
          <t>6-2244</t>
        </is>
      </c>
      <c r="E1011" s="993" t="n">
        <v>1</v>
      </c>
      <c r="F1011" s="993" t="inlineStr">
        <is>
          <t xml:space="preserve"> - други</t>
        </is>
      </c>
      <c r="G1011" s="993" t="inlineStr">
        <is>
          <t>Задължения</t>
        </is>
      </c>
      <c r="H1011" s="999">
        <f>'Справка 7'!C57</f>
        <v/>
      </c>
    </row>
    <row r="1012" ht="15" customHeight="1" s="500">
      <c r="A1012" s="993">
        <f>pdeName</f>
        <v/>
      </c>
      <c r="B1012" s="993">
        <f>pdeBulstat</f>
        <v/>
      </c>
      <c r="C1012" s="998">
        <f>endDate</f>
        <v/>
      </c>
      <c r="D1012" s="993" t="inlineStr">
        <is>
          <t>6-2114</t>
        </is>
      </c>
      <c r="E1012" s="993" t="n">
        <v>1</v>
      </c>
      <c r="F1012" s="993" t="inlineStr">
        <is>
          <t>2. Задължения по получени заеми към банки и небанкови финансови институции, в т.ч.:</t>
        </is>
      </c>
      <c r="G1012" s="993" t="inlineStr">
        <is>
          <t>Задължения</t>
        </is>
      </c>
      <c r="H1012" s="993">
        <f>'Справка 7'!C58</f>
        <v/>
      </c>
    </row>
    <row r="1013" ht="15" customHeight="1" s="500">
      <c r="A1013" s="993">
        <f>pdeName</f>
        <v/>
      </c>
      <c r="B1013" s="993">
        <f>pdeBulstat</f>
        <v/>
      </c>
      <c r="C1013" s="998">
        <f>endDate</f>
        <v/>
      </c>
      <c r="D1013" s="993" t="inlineStr">
        <is>
          <t>6-2115</t>
        </is>
      </c>
      <c r="E1013" s="993" t="n">
        <v>1</v>
      </c>
      <c r="F1013" s="993" t="inlineStr">
        <is>
          <t xml:space="preserve"> -  банки, в.т.ч.:</t>
        </is>
      </c>
      <c r="G1013" s="993" t="inlineStr">
        <is>
          <t>Задължения</t>
        </is>
      </c>
      <c r="H1013" s="999">
        <f>'Справка 7'!C59</f>
        <v/>
      </c>
    </row>
    <row r="1014" ht="15" customHeight="1" s="500">
      <c r="A1014" s="993">
        <f>pdeName</f>
        <v/>
      </c>
      <c r="B1014" s="993">
        <f>pdeBulstat</f>
        <v/>
      </c>
      <c r="C1014" s="998">
        <f>endDate</f>
        <v/>
      </c>
      <c r="D1014" s="993" t="inlineStr">
        <is>
          <t>6-2116</t>
        </is>
      </c>
      <c r="E1014" s="993" t="n">
        <v>1</v>
      </c>
      <c r="F1014" s="993" t="inlineStr">
        <is>
          <t xml:space="preserve">             - просрочени </t>
        </is>
      </c>
      <c r="G1014" s="993" t="inlineStr">
        <is>
          <t>Задължения</t>
        </is>
      </c>
      <c r="H1014" s="999">
        <f>'Справка 7'!C60</f>
        <v/>
      </c>
    </row>
    <row r="1015" ht="15" customHeight="1" s="500">
      <c r="A1015" s="993">
        <f>pdeName</f>
        <v/>
      </c>
      <c r="B1015" s="993">
        <f>pdeBulstat</f>
        <v/>
      </c>
      <c r="C1015" s="998">
        <f>endDate</f>
        <v/>
      </c>
      <c r="D1015" s="993" t="inlineStr">
        <is>
          <t>6-2114-1</t>
        </is>
      </c>
      <c r="E1015" s="993" t="n">
        <v>1</v>
      </c>
      <c r="F1015" s="993" t="inlineStr">
        <is>
          <t xml:space="preserve">   - небанкови финансови  институции, в т.ч.:</t>
        </is>
      </c>
      <c r="G1015" s="993" t="inlineStr">
        <is>
          <t>Задължения</t>
        </is>
      </c>
      <c r="H1015" s="999">
        <f>'Справка 7'!C61</f>
        <v/>
      </c>
    </row>
    <row r="1016" ht="15" customHeight="1" s="500">
      <c r="A1016" s="993">
        <f>pdeName</f>
        <v/>
      </c>
      <c r="B1016" s="993">
        <f>pdeBulstat</f>
        <v/>
      </c>
      <c r="C1016" s="998">
        <f>endDate</f>
        <v/>
      </c>
      <c r="D1016" s="993" t="inlineStr">
        <is>
          <t>6-2114-2</t>
        </is>
      </c>
      <c r="E1016" s="993" t="n">
        <v>1</v>
      </c>
      <c r="F1016" s="993" t="inlineStr">
        <is>
          <t xml:space="preserve">             - просрочени </t>
        </is>
      </c>
      <c r="G1016" s="993" t="inlineStr">
        <is>
          <t>Задължения</t>
        </is>
      </c>
      <c r="H1016" s="999">
        <f>'Справка 7'!C62</f>
        <v/>
      </c>
    </row>
    <row r="1017" ht="15" customHeight="1" s="500">
      <c r="A1017" s="993">
        <f>pdeName</f>
        <v/>
      </c>
      <c r="B1017" s="993">
        <f>pdeBulstat</f>
        <v/>
      </c>
      <c r="C1017" s="998">
        <f>endDate</f>
        <v/>
      </c>
      <c r="D1017" s="993" t="inlineStr">
        <is>
          <t>6-2123-1</t>
        </is>
      </c>
      <c r="E1017" s="993" t="n">
        <v>1</v>
      </c>
      <c r="F1017" s="993" t="inlineStr">
        <is>
          <t>3. Задължения по ЗУНК</t>
        </is>
      </c>
      <c r="G1017" s="993" t="inlineStr">
        <is>
          <t>Задължения</t>
        </is>
      </c>
      <c r="H1017" s="999">
        <f>'Справка 7'!C63</f>
        <v/>
      </c>
    </row>
    <row r="1018" ht="15" customHeight="1" s="500">
      <c r="A1018" s="993">
        <f>pdeName</f>
        <v/>
      </c>
      <c r="B1018" s="993">
        <f>pdeBulstat</f>
        <v/>
      </c>
      <c r="C1018" s="998">
        <f>endDate</f>
        <v/>
      </c>
      <c r="D1018" s="993" t="inlineStr">
        <is>
          <t>6-2118</t>
        </is>
      </c>
      <c r="E1018" s="993" t="n">
        <v>1</v>
      </c>
      <c r="F1018" s="993" t="inlineStr">
        <is>
          <t>4. Задължения по получени търговски заеми</t>
        </is>
      </c>
      <c r="G1018" s="993" t="inlineStr">
        <is>
          <t>Задължения</t>
        </is>
      </c>
      <c r="H1018" s="999">
        <f>'Справка 7'!C64</f>
        <v/>
      </c>
    </row>
    <row r="1019" ht="15" customHeight="1" s="500">
      <c r="A1019" s="993">
        <f>pdeName</f>
        <v/>
      </c>
      <c r="B1019" s="993">
        <f>pdeBulstat</f>
        <v/>
      </c>
      <c r="C1019" s="998">
        <f>endDate</f>
        <v/>
      </c>
      <c r="D1019" s="993" t="inlineStr">
        <is>
          <t>6-2120</t>
        </is>
      </c>
      <c r="E1019" s="993" t="n">
        <v>1</v>
      </c>
      <c r="F1019" s="993" t="inlineStr">
        <is>
          <t xml:space="preserve">5. Задължения по облигационни заеми </t>
        </is>
      </c>
      <c r="G1019" s="993" t="inlineStr">
        <is>
          <t>Задължения</t>
        </is>
      </c>
      <c r="H1019" s="999">
        <f>'Справка 7'!C65</f>
        <v/>
      </c>
    </row>
    <row r="1020" ht="15" customHeight="1" s="500">
      <c r="A1020" s="993">
        <f>pdeName</f>
        <v/>
      </c>
      <c r="B1020" s="993">
        <f>pdeBulstat</f>
        <v/>
      </c>
      <c r="C1020" s="998">
        <f>endDate</f>
        <v/>
      </c>
      <c r="D1020" s="993" t="inlineStr">
        <is>
          <t>6-2123</t>
        </is>
      </c>
      <c r="E1020" s="993" t="n">
        <v>1</v>
      </c>
      <c r="F1020" s="993" t="inlineStr">
        <is>
          <t>6. Други дългосрочни задължения, в т.ч.:</t>
        </is>
      </c>
      <c r="G1020" s="993" t="inlineStr">
        <is>
          <t>Задължения</t>
        </is>
      </c>
      <c r="H1020" s="999">
        <f>'Справка 7'!C66</f>
        <v/>
      </c>
    </row>
    <row r="1021" ht="15" customHeight="1" s="500">
      <c r="A1021" s="993">
        <f>pdeName</f>
        <v/>
      </c>
      <c r="B1021" s="993">
        <f>pdeBulstat</f>
        <v/>
      </c>
      <c r="C1021" s="998">
        <f>endDate</f>
        <v/>
      </c>
      <c r="D1021" s="993" t="inlineStr">
        <is>
          <t>6-2124</t>
        </is>
      </c>
      <c r="E1021" s="993" t="n">
        <v>1</v>
      </c>
      <c r="F1021" s="993" t="inlineStr">
        <is>
          <t xml:space="preserve">   - по финансов лизинг</t>
        </is>
      </c>
      <c r="G1021" s="993" t="inlineStr">
        <is>
          <t>Задължения</t>
        </is>
      </c>
      <c r="H1021" s="999">
        <f>'Справка 7'!C67</f>
        <v/>
      </c>
    </row>
    <row r="1022" ht="15" customHeight="1" s="500">
      <c r="A1022" s="993">
        <f>pdeName</f>
        <v/>
      </c>
      <c r="B1022" s="993">
        <f>pdeBulstat</f>
        <v/>
      </c>
      <c r="C1022" s="998">
        <f>endDate</f>
        <v/>
      </c>
      <c r="D1022" s="993" t="inlineStr">
        <is>
          <t>6-2130</t>
        </is>
      </c>
      <c r="E1022" s="993" t="n">
        <v>1</v>
      </c>
      <c r="F1022" s="993" t="inlineStr">
        <is>
          <t>I. Нетекущи търговски и други задължения</t>
        </is>
      </c>
      <c r="G1022" s="993" t="inlineStr">
        <is>
          <t>Задължения</t>
        </is>
      </c>
      <c r="H1022" s="993">
        <f>'Справка 7'!C68</f>
        <v/>
      </c>
    </row>
    <row r="1023" ht="15" customHeight="1" s="500">
      <c r="A1023" s="993">
        <f>pdeName</f>
        <v/>
      </c>
      <c r="B1023" s="993">
        <f>pdeBulstat</f>
        <v/>
      </c>
      <c r="C1023" s="998">
        <f>endDate</f>
        <v/>
      </c>
      <c r="D1023" s="993" t="inlineStr">
        <is>
          <t>6-2122</t>
        </is>
      </c>
      <c r="E1023" s="993" t="n">
        <v>1</v>
      </c>
      <c r="F1023" s="993" t="inlineStr">
        <is>
          <t>Пасиви по отсрочени данъци (II. Данъчни пасиви)</t>
        </is>
      </c>
      <c r="G1023" s="993" t="inlineStr">
        <is>
          <t>Задължения</t>
        </is>
      </c>
      <c r="H1023" s="999">
        <f>'Справка 7'!C70</f>
        <v/>
      </c>
    </row>
    <row r="1024" ht="15" customHeight="1" s="500">
      <c r="A1024" s="993">
        <f>pdeName</f>
        <v/>
      </c>
      <c r="B1024" s="993">
        <f>pdeBulstat</f>
        <v/>
      </c>
      <c r="C1024" s="998">
        <f>endDate</f>
        <v/>
      </c>
      <c r="D1024" s="993" t="inlineStr">
        <is>
          <t>6-2141</t>
        </is>
      </c>
      <c r="E1024" s="993" t="n">
        <v>1</v>
      </c>
      <c r="F1024" s="993" t="inlineStr">
        <is>
          <t>1. Задължения към свързани предприятия, в т.ч. от:</t>
        </is>
      </c>
      <c r="G1024" s="993" t="inlineStr">
        <is>
          <t>Задължения</t>
        </is>
      </c>
      <c r="H1024" s="993">
        <f>'Справка 7'!C73</f>
        <v/>
      </c>
    </row>
    <row r="1025" ht="15" customHeight="1" s="500">
      <c r="A1025" s="993">
        <f>pdeName</f>
        <v/>
      </c>
      <c r="B1025" s="993">
        <f>pdeBulstat</f>
        <v/>
      </c>
      <c r="C1025" s="998">
        <f>endDate</f>
        <v/>
      </c>
      <c r="D1025" s="993" t="inlineStr">
        <is>
          <t>6-2142</t>
        </is>
      </c>
      <c r="E1025" s="993" t="n">
        <v>1</v>
      </c>
      <c r="F1025" s="993" t="inlineStr">
        <is>
          <t xml:space="preserve"> - доставени активи и услуги</t>
        </is>
      </c>
      <c r="G1025" s="993" t="inlineStr">
        <is>
          <t>Задължения</t>
        </is>
      </c>
      <c r="H1025" s="999">
        <f>'Справка 7'!C74</f>
        <v/>
      </c>
    </row>
    <row r="1026" ht="15" customHeight="1" s="500">
      <c r="A1026" s="993">
        <f>pdeName</f>
        <v/>
      </c>
      <c r="B1026" s="993">
        <f>pdeBulstat</f>
        <v/>
      </c>
      <c r="C1026" s="998">
        <f>endDate</f>
        <v/>
      </c>
      <c r="D1026" s="993" t="inlineStr">
        <is>
          <t>6-2143</t>
        </is>
      </c>
      <c r="E1026" s="993" t="n">
        <v>1</v>
      </c>
      <c r="F1026" s="993" t="inlineStr">
        <is>
          <t xml:space="preserve"> - дивиденти</t>
        </is>
      </c>
      <c r="G1026" s="993" t="inlineStr">
        <is>
          <t>Задължения</t>
        </is>
      </c>
      <c r="H1026" s="999">
        <f>'Справка 7'!C75</f>
        <v/>
      </c>
    </row>
    <row r="1027" ht="15" customHeight="1" s="500">
      <c r="A1027" s="993">
        <f>pdeName</f>
        <v/>
      </c>
      <c r="B1027" s="993">
        <f>pdeBulstat</f>
        <v/>
      </c>
      <c r="C1027" s="998">
        <f>endDate</f>
        <v/>
      </c>
      <c r="D1027" s="993" t="inlineStr">
        <is>
          <t>6-2143-1</t>
        </is>
      </c>
      <c r="E1027" s="993" t="n">
        <v>1</v>
      </c>
      <c r="F1027" s="993" t="inlineStr">
        <is>
          <t>-други</t>
        </is>
      </c>
      <c r="G1027" s="993" t="inlineStr">
        <is>
          <t>Задължения</t>
        </is>
      </c>
      <c r="H1027" s="999">
        <f>'Справка 7'!C76</f>
        <v/>
      </c>
    </row>
    <row r="1028" ht="15" customHeight="1" s="500">
      <c r="A1028" s="993">
        <f>pdeName</f>
        <v/>
      </c>
      <c r="B1028" s="993">
        <f>pdeBulstat</f>
        <v/>
      </c>
      <c r="C1028" s="998">
        <f>endDate</f>
        <v/>
      </c>
      <c r="D1028" s="993" t="inlineStr">
        <is>
          <t>6-2144</t>
        </is>
      </c>
      <c r="E1028" s="993" t="n">
        <v>1</v>
      </c>
      <c r="F1028" s="993" t="inlineStr">
        <is>
          <t>2. Задължения по получени заеми към банки и небанкови финансови институции, в т.ч.:</t>
        </is>
      </c>
      <c r="G1028" s="993" t="inlineStr">
        <is>
          <t>Задължения</t>
        </is>
      </c>
      <c r="H1028" s="993">
        <f>'Справка 7'!C77</f>
        <v/>
      </c>
    </row>
    <row r="1029" ht="15" customHeight="1" s="500">
      <c r="A1029" s="993">
        <f>pdeName</f>
        <v/>
      </c>
      <c r="B1029" s="993">
        <f>pdeBulstat</f>
        <v/>
      </c>
      <c r="C1029" s="998">
        <f>endDate</f>
        <v/>
      </c>
      <c r="D1029" s="993" t="inlineStr">
        <is>
          <t>6-2145</t>
        </is>
      </c>
      <c r="E1029" s="993" t="n">
        <v>1</v>
      </c>
      <c r="F1029" s="993" t="inlineStr">
        <is>
          <t xml:space="preserve"> - към банки, в т.ч.</t>
        </is>
      </c>
      <c r="G1029" s="993" t="inlineStr">
        <is>
          <t>Задължения</t>
        </is>
      </c>
      <c r="H1029" s="999">
        <f>'Справка 7'!C78</f>
        <v/>
      </c>
    </row>
    <row r="1030" ht="15" customHeight="1" s="500">
      <c r="A1030" s="993">
        <f>pdeName</f>
        <v/>
      </c>
      <c r="B1030" s="993">
        <f>pdeBulstat</f>
        <v/>
      </c>
      <c r="C1030" s="998">
        <f>endDate</f>
        <v/>
      </c>
      <c r="D1030" s="993" t="inlineStr">
        <is>
          <t>6-2146</t>
        </is>
      </c>
      <c r="E1030" s="993" t="n">
        <v>1</v>
      </c>
      <c r="F1030" s="993" t="inlineStr">
        <is>
          <t xml:space="preserve">      - просрочени</t>
        </is>
      </c>
      <c r="G1030" s="993" t="inlineStr">
        <is>
          <t>Задължения</t>
        </is>
      </c>
      <c r="H1030" s="999">
        <f>'Справка 7'!C79</f>
        <v/>
      </c>
    </row>
    <row r="1031" ht="15" customHeight="1" s="500">
      <c r="A1031" s="993">
        <f>pdeName</f>
        <v/>
      </c>
      <c r="B1031" s="993">
        <f>pdeBulstat</f>
        <v/>
      </c>
      <c r="C1031" s="998">
        <f>endDate</f>
        <v/>
      </c>
      <c r="D1031" s="993" t="inlineStr">
        <is>
          <t>6-2144-1</t>
        </is>
      </c>
      <c r="E1031" s="993" t="n">
        <v>1</v>
      </c>
      <c r="F1031" s="993" t="inlineStr">
        <is>
          <t xml:space="preserve"> - небанкови финансови  институции, в т.ч.</t>
        </is>
      </c>
      <c r="G1031" s="993" t="inlineStr">
        <is>
          <t>Задължения</t>
        </is>
      </c>
      <c r="H1031" s="999">
        <f>'Справка 7'!C80</f>
        <v/>
      </c>
    </row>
    <row r="1032" ht="15" customHeight="1" s="500">
      <c r="A1032" s="993">
        <f>pdeName</f>
        <v/>
      </c>
      <c r="B1032" s="993">
        <f>pdeBulstat</f>
        <v/>
      </c>
      <c r="C1032" s="998">
        <f>endDate</f>
        <v/>
      </c>
      <c r="D1032" s="993" t="inlineStr">
        <is>
          <t>6-2144-2</t>
        </is>
      </c>
      <c r="E1032" s="993" t="n">
        <v>1</v>
      </c>
      <c r="F1032" s="993" t="inlineStr">
        <is>
          <t xml:space="preserve">             - просрочени </t>
        </is>
      </c>
      <c r="G1032" s="993" t="inlineStr">
        <is>
          <t>Задължения</t>
        </is>
      </c>
      <c r="H1032" s="999">
        <f>'Справка 7'!C81</f>
        <v/>
      </c>
    </row>
    <row r="1033" ht="15" customHeight="1" s="500">
      <c r="A1033" s="993">
        <f>pdeName</f>
        <v/>
      </c>
      <c r="B1033" s="993">
        <f>pdeBulstat</f>
        <v/>
      </c>
      <c r="C1033" s="998">
        <f>endDate</f>
        <v/>
      </c>
      <c r="D1033" s="993" t="inlineStr">
        <is>
          <t>6-2161-1</t>
        </is>
      </c>
      <c r="E1033" s="993" t="n">
        <v>1</v>
      </c>
      <c r="F1033" s="993" t="inlineStr">
        <is>
          <t xml:space="preserve">3. Текуща част от нетекущите задължения: </t>
        </is>
      </c>
      <c r="G1033" s="993" t="inlineStr">
        <is>
          <t>Задължения</t>
        </is>
      </c>
      <c r="H1033" s="993">
        <f>'Справка 7'!C82</f>
        <v/>
      </c>
    </row>
    <row r="1034" ht="15" customHeight="1" s="500">
      <c r="A1034" s="993">
        <f>pdeName</f>
        <v/>
      </c>
      <c r="B1034" s="993">
        <f>pdeBulstat</f>
        <v/>
      </c>
      <c r="C1034" s="998">
        <f>endDate</f>
        <v/>
      </c>
      <c r="D1034" s="993" t="inlineStr">
        <is>
          <t>6-2161-2</t>
        </is>
      </c>
      <c r="E1034" s="993" t="n">
        <v>1</v>
      </c>
      <c r="F1034" s="993" t="inlineStr">
        <is>
          <t xml:space="preserve"> - по ЗУНК</t>
        </is>
      </c>
      <c r="G1034" s="993" t="inlineStr">
        <is>
          <t>Задължения</t>
        </is>
      </c>
      <c r="H1034" s="999">
        <f>'Справка 7'!C83</f>
        <v/>
      </c>
    </row>
    <row r="1035" ht="15" customHeight="1" s="500">
      <c r="A1035" s="993">
        <f>pdeName</f>
        <v/>
      </c>
      <c r="B1035" s="993">
        <f>pdeBulstat</f>
        <v/>
      </c>
      <c r="C1035" s="998">
        <f>endDate</f>
        <v/>
      </c>
      <c r="D1035" s="993" t="inlineStr">
        <is>
          <t>6-2161-3</t>
        </is>
      </c>
      <c r="E1035" s="993" t="n">
        <v>1</v>
      </c>
      <c r="F1035" s="993" t="inlineStr">
        <is>
          <t xml:space="preserve"> - по облигационни заеми </t>
        </is>
      </c>
      <c r="G1035" s="993" t="inlineStr">
        <is>
          <t>Задължения</t>
        </is>
      </c>
      <c r="H1035" s="999">
        <f>'Справка 7'!C84</f>
        <v/>
      </c>
    </row>
    <row r="1036" ht="15" customHeight="1" s="500">
      <c r="A1036" s="993">
        <f>pdeName</f>
        <v/>
      </c>
      <c r="B1036" s="993">
        <f>pdeBulstat</f>
        <v/>
      </c>
      <c r="C1036" s="998">
        <f>endDate</f>
        <v/>
      </c>
      <c r="D1036" s="993" t="inlineStr">
        <is>
          <t>6-2161-4</t>
        </is>
      </c>
      <c r="E1036" s="993" t="n">
        <v>1</v>
      </c>
      <c r="F1036" s="993" t="inlineStr">
        <is>
          <t xml:space="preserve"> - по получени дългосрочни заеми от банки и небанкови финансови институции</t>
        </is>
      </c>
      <c r="G1036" s="993" t="inlineStr">
        <is>
          <t>Задължения</t>
        </is>
      </c>
      <c r="H1036" s="999">
        <f>'Справка 7'!C85</f>
        <v/>
      </c>
    </row>
    <row r="1037" ht="15" customHeight="1" s="500">
      <c r="A1037" s="993">
        <f>pdeName</f>
        <v/>
      </c>
      <c r="B1037" s="993">
        <f>pdeBulstat</f>
        <v/>
      </c>
      <c r="C1037" s="998">
        <f>endDate</f>
        <v/>
      </c>
      <c r="D1037" s="993" t="inlineStr">
        <is>
          <t>6-2161-5</t>
        </is>
      </c>
      <c r="E1037" s="993" t="n">
        <v>1</v>
      </c>
      <c r="F1037" s="993" t="inlineStr">
        <is>
          <t xml:space="preserve"> - други </t>
        </is>
      </c>
      <c r="G1037" s="993" t="inlineStr">
        <is>
          <t>Задължения</t>
        </is>
      </c>
      <c r="H1037" s="999">
        <f>'Справка 7'!C86</f>
        <v/>
      </c>
    </row>
    <row r="1038" ht="15" customHeight="1" s="500">
      <c r="A1038" s="993">
        <f>pdeName</f>
        <v/>
      </c>
      <c r="B1038" s="993">
        <f>pdeBulstat</f>
        <v/>
      </c>
      <c r="C1038" s="998">
        <f>endDate</f>
        <v/>
      </c>
      <c r="D1038" s="993" t="inlineStr">
        <is>
          <t>6-2148</t>
        </is>
      </c>
      <c r="E1038" s="993" t="n">
        <v>1</v>
      </c>
      <c r="F1038" s="993" t="inlineStr">
        <is>
          <t>4. Текущи задължения:</t>
        </is>
      </c>
      <c r="G1038" s="993" t="inlineStr">
        <is>
          <t>Задължения</t>
        </is>
      </c>
      <c r="H1038" s="1003">
        <f>'Справка 7'!C87</f>
        <v/>
      </c>
    </row>
    <row r="1039" ht="15" customHeight="1" s="500">
      <c r="A1039" s="993">
        <f>pdeName</f>
        <v/>
      </c>
      <c r="B1039" s="993">
        <f>pdeBulstat</f>
        <v/>
      </c>
      <c r="C1039" s="998">
        <f>endDate</f>
        <v/>
      </c>
      <c r="D1039" s="993" t="inlineStr">
        <is>
          <t>6-2147</t>
        </is>
      </c>
      <c r="E1039" s="993" t="n">
        <v>1</v>
      </c>
      <c r="F1039" s="993" t="inlineStr">
        <is>
          <t>Задължения по търговски заеми</t>
        </is>
      </c>
      <c r="G1039" s="993" t="inlineStr">
        <is>
          <t>Задължения</t>
        </is>
      </c>
      <c r="H1039" s="999">
        <f>'Справка 7'!C88</f>
        <v/>
      </c>
    </row>
    <row r="1040" ht="15" customHeight="1" s="500">
      <c r="A1040" s="993">
        <f>pdeName</f>
        <v/>
      </c>
      <c r="B1040" s="993">
        <f>pdeBulstat</f>
        <v/>
      </c>
      <c r="C1040" s="998">
        <f>endDate</f>
        <v/>
      </c>
      <c r="D1040" s="993" t="inlineStr">
        <is>
          <t>6-2149</t>
        </is>
      </c>
      <c r="E1040" s="993" t="n">
        <v>1</v>
      </c>
      <c r="F1040" s="993" t="inlineStr">
        <is>
          <t xml:space="preserve">Задължения към доставчици и клиенти </t>
        </is>
      </c>
      <c r="G1040" s="993" t="inlineStr">
        <is>
          <t>Задължения</t>
        </is>
      </c>
      <c r="H1040" s="999">
        <f>'Справка 7'!C89</f>
        <v/>
      </c>
    </row>
    <row r="1041" ht="15" customHeight="1" s="500">
      <c r="A1041" s="993">
        <f>pdeName</f>
        <v/>
      </c>
      <c r="B1041" s="993">
        <f>pdeBulstat</f>
        <v/>
      </c>
      <c r="C1041" s="998">
        <f>endDate</f>
        <v/>
      </c>
      <c r="D1041" s="993" t="inlineStr">
        <is>
          <t>6-2150</t>
        </is>
      </c>
      <c r="E1041" s="993" t="n">
        <v>1</v>
      </c>
      <c r="F1041" s="993" t="inlineStr">
        <is>
          <t>Задължения по получени аванси</t>
        </is>
      </c>
      <c r="G1041" s="993" t="inlineStr">
        <is>
          <t>Задължения</t>
        </is>
      </c>
      <c r="H1041" s="999">
        <f>'Справка 7'!C90</f>
        <v/>
      </c>
    </row>
    <row r="1042" ht="15" customHeight="1" s="500">
      <c r="A1042" s="993">
        <f>pdeName</f>
        <v/>
      </c>
      <c r="B1042" s="993">
        <f>pdeBulstat</f>
        <v/>
      </c>
      <c r="C1042" s="998">
        <f>endDate</f>
        <v/>
      </c>
      <c r="D1042" s="993" t="inlineStr">
        <is>
          <t>6-2151</t>
        </is>
      </c>
      <c r="E1042" s="993" t="n">
        <v>1</v>
      </c>
      <c r="F1042" s="993" t="inlineStr">
        <is>
          <t>Задължения към персонала</t>
        </is>
      </c>
      <c r="G1042" s="993" t="inlineStr">
        <is>
          <t>Задължения</t>
        </is>
      </c>
      <c r="H1042" s="999">
        <f>'Справка 7'!C91</f>
        <v/>
      </c>
    </row>
    <row r="1043" ht="15" customHeight="1" s="500">
      <c r="A1043" s="993">
        <f>pdeName</f>
        <v/>
      </c>
      <c r="B1043" s="993">
        <f>pdeBulstat</f>
        <v/>
      </c>
      <c r="C1043" s="998">
        <f>endDate</f>
        <v/>
      </c>
      <c r="D1043" s="993" t="inlineStr">
        <is>
          <t>6-2152</t>
        </is>
      </c>
      <c r="E1043" s="993" t="n">
        <v>1</v>
      </c>
      <c r="F1043" s="993" t="inlineStr">
        <is>
          <t>Данъчни задължения, в т.ч.:</t>
        </is>
      </c>
      <c r="G1043" s="993" t="inlineStr">
        <is>
          <t>Задължения</t>
        </is>
      </c>
      <c r="H1043" s="993">
        <f>'Справка 7'!C92</f>
        <v/>
      </c>
    </row>
    <row r="1044" ht="15" customHeight="1" s="500">
      <c r="A1044" s="993">
        <f>pdeName</f>
        <v/>
      </c>
      <c r="B1044" s="993">
        <f>pdeBulstat</f>
        <v/>
      </c>
      <c r="C1044" s="998">
        <f>endDate</f>
        <v/>
      </c>
      <c r="D1044" s="993" t="inlineStr">
        <is>
          <t>6-2154</t>
        </is>
      </c>
      <c r="E1044" s="993" t="n">
        <v>1</v>
      </c>
      <c r="F1044" s="993" t="inlineStr">
        <is>
          <t xml:space="preserve"> - корпоративен данък върху печалбата </t>
        </is>
      </c>
      <c r="G1044" s="993" t="inlineStr">
        <is>
          <t>Задължения</t>
        </is>
      </c>
      <c r="H1044" s="999">
        <f>'Справка 7'!C93</f>
        <v/>
      </c>
    </row>
    <row r="1045" ht="15" customHeight="1" s="500">
      <c r="A1045" s="993">
        <f>pdeName</f>
        <v/>
      </c>
      <c r="B1045" s="993">
        <f>pdeBulstat</f>
        <v/>
      </c>
      <c r="C1045" s="998">
        <f>endDate</f>
        <v/>
      </c>
      <c r="D1045" s="993" t="inlineStr">
        <is>
          <t>6-2155</t>
        </is>
      </c>
      <c r="E1045" s="993" t="n">
        <v>1</v>
      </c>
      <c r="F1045" s="993" t="inlineStr">
        <is>
          <t xml:space="preserve"> - данък върху добавената стойност</t>
        </is>
      </c>
      <c r="G1045" s="993" t="inlineStr">
        <is>
          <t>Задължения</t>
        </is>
      </c>
      <c r="H1045" s="999">
        <f>'Справка 7'!C94</f>
        <v/>
      </c>
    </row>
    <row r="1046" ht="15" customHeight="1" s="500">
      <c r="A1046" s="993">
        <f>pdeName</f>
        <v/>
      </c>
      <c r="B1046" s="993">
        <f>pdeBulstat</f>
        <v/>
      </c>
      <c r="C1046" s="998">
        <f>endDate</f>
        <v/>
      </c>
      <c r="D1046" s="993" t="inlineStr">
        <is>
          <t>6-2156</t>
        </is>
      </c>
      <c r="E1046" s="993" t="n">
        <v>1</v>
      </c>
      <c r="F1046" s="993" t="inlineStr">
        <is>
          <t xml:space="preserve"> - други данъци</t>
        </is>
      </c>
      <c r="G1046" s="993" t="inlineStr">
        <is>
          <t>Задължения</t>
        </is>
      </c>
      <c r="H1046" s="999">
        <f>'Справка 7'!C95</f>
        <v/>
      </c>
    </row>
    <row r="1047" ht="15" customHeight="1" s="500">
      <c r="A1047" s="993">
        <f>pdeName</f>
        <v/>
      </c>
      <c r="B1047" s="993">
        <f>pdeBulstat</f>
        <v/>
      </c>
      <c r="C1047" s="998">
        <f>endDate</f>
        <v/>
      </c>
      <c r="D1047" s="993" t="inlineStr">
        <is>
          <t>6-2157</t>
        </is>
      </c>
      <c r="E1047" s="993" t="n">
        <v>1</v>
      </c>
      <c r="F1047" s="993" t="inlineStr">
        <is>
          <t>Задължения към осигурителни предприятия</t>
        </is>
      </c>
      <c r="G1047" s="993" t="inlineStr">
        <is>
          <t>Задължения</t>
        </is>
      </c>
      <c r="H1047" s="999">
        <f>'Справка 7'!C96</f>
        <v/>
      </c>
    </row>
    <row r="1048" ht="15" customHeight="1" s="500">
      <c r="A1048" s="993">
        <f>pdeName</f>
        <v/>
      </c>
      <c r="B1048" s="993">
        <f>pdeBulstat</f>
        <v/>
      </c>
      <c r="C1048" s="998">
        <f>endDate</f>
        <v/>
      </c>
      <c r="D1048" s="993" t="inlineStr">
        <is>
          <t>6-2161</t>
        </is>
      </c>
      <c r="E1048" s="993" t="n">
        <v>1</v>
      </c>
      <c r="F1048" s="993" t="inlineStr">
        <is>
          <t>5. Други краткосрочни задължения</t>
        </is>
      </c>
      <c r="G1048" s="993" t="inlineStr">
        <is>
          <t>Задължения</t>
        </is>
      </c>
      <c r="H1048" s="999">
        <f>'Справка 7'!C97</f>
        <v/>
      </c>
    </row>
    <row r="1049" ht="15" customHeight="1" s="500">
      <c r="A1049" s="993">
        <f>pdeName</f>
        <v/>
      </c>
      <c r="B1049" s="993">
        <f>pdeBulstat</f>
        <v/>
      </c>
      <c r="C1049" s="998">
        <f>endDate</f>
        <v/>
      </c>
      <c r="D1049" s="993" t="inlineStr">
        <is>
          <t>6-2170</t>
        </is>
      </c>
      <c r="E1049" s="993" t="n">
        <v>1</v>
      </c>
      <c r="F1049" s="993" t="inlineStr">
        <is>
          <t>III. Текущи търговски и други задължения</t>
        </is>
      </c>
      <c r="G1049" s="993" t="inlineStr">
        <is>
          <t>Задължения</t>
        </is>
      </c>
      <c r="H1049" s="1003">
        <f>'Справка 7'!C98</f>
        <v/>
      </c>
    </row>
    <row r="1050" ht="15" customHeight="1" s="500">
      <c r="A1050" s="993">
        <f>pdeName</f>
        <v/>
      </c>
      <c r="B1050" s="993">
        <f>pdeBulstat</f>
        <v/>
      </c>
      <c r="C1050" s="998">
        <f>endDate</f>
        <v/>
      </c>
      <c r="D1050" s="993" t="inlineStr">
        <is>
          <t>6-2180</t>
        </is>
      </c>
      <c r="E1050" s="993" t="n">
        <v>1</v>
      </c>
      <c r="F1050" s="993" t="inlineStr">
        <is>
          <t>ОБЩО ЗАДЪЛЖЕНИЯ (I+II+III):</t>
        </is>
      </c>
      <c r="G1050" s="993" t="inlineStr">
        <is>
          <t>Задължения</t>
        </is>
      </c>
      <c r="H1050" s="1003">
        <f>'Справка 7'!C99</f>
        <v/>
      </c>
    </row>
    <row r="1051" ht="15" customHeight="1" s="500">
      <c r="A1051" s="993">
        <f>pdeName</f>
        <v/>
      </c>
      <c r="B1051" s="993">
        <f>pdeBulstat</f>
        <v/>
      </c>
      <c r="C1051" s="998">
        <f>endDate</f>
        <v/>
      </c>
      <c r="D1051" s="993" t="inlineStr">
        <is>
          <t>6-2111</t>
        </is>
      </c>
      <c r="E1051" s="993" t="n">
        <v>2</v>
      </c>
      <c r="F1051" s="993" t="inlineStr">
        <is>
          <t>1. Задължения към свързани предприятия, в т.ч. от:</t>
        </is>
      </c>
      <c r="G1051" s="993" t="inlineStr">
        <is>
          <t>Задължения</t>
        </is>
      </c>
      <c r="H1051" s="993">
        <f>'Справка 7'!D54</f>
        <v/>
      </c>
    </row>
    <row r="1052" ht="15" customHeight="1" s="500">
      <c r="A1052" s="993">
        <f>pdeName</f>
        <v/>
      </c>
      <c r="B1052" s="993">
        <f>pdeBulstat</f>
        <v/>
      </c>
      <c r="C1052" s="998">
        <f>endDate</f>
        <v/>
      </c>
      <c r="D1052" s="993" t="inlineStr">
        <is>
          <t>6-2112</t>
        </is>
      </c>
      <c r="E1052" s="993" t="n">
        <v>2</v>
      </c>
      <c r="F1052" s="993" t="inlineStr">
        <is>
          <t xml:space="preserve"> - заеми</t>
        </is>
      </c>
      <c r="G1052" s="993" t="inlineStr">
        <is>
          <t>Задължения</t>
        </is>
      </c>
      <c r="H1052" s="999">
        <f>'Справка 7'!D55</f>
        <v/>
      </c>
    </row>
    <row r="1053" ht="15" customHeight="1" s="500">
      <c r="A1053" s="993">
        <f>pdeName</f>
        <v/>
      </c>
      <c r="B1053" s="993">
        <f>pdeBulstat</f>
        <v/>
      </c>
      <c r="C1053" s="998">
        <f>endDate</f>
        <v/>
      </c>
      <c r="D1053" s="993" t="inlineStr">
        <is>
          <t>6-2113</t>
        </is>
      </c>
      <c r="E1053" s="993" t="n">
        <v>2</v>
      </c>
      <c r="F1053" s="993" t="inlineStr">
        <is>
          <t xml:space="preserve"> - доставки на активи и услуги</t>
        </is>
      </c>
      <c r="G1053" s="993" t="inlineStr">
        <is>
          <t>Задължения</t>
        </is>
      </c>
      <c r="H1053" s="999">
        <f>'Справка 7'!D56</f>
        <v/>
      </c>
    </row>
    <row r="1054" ht="15" customHeight="1" s="500">
      <c r="A1054" s="993">
        <f>pdeName</f>
        <v/>
      </c>
      <c r="B1054" s="993">
        <f>pdeBulstat</f>
        <v/>
      </c>
      <c r="C1054" s="998">
        <f>endDate</f>
        <v/>
      </c>
      <c r="D1054" s="993" t="inlineStr">
        <is>
          <t>6-2244</t>
        </is>
      </c>
      <c r="E1054" s="993" t="n">
        <v>2</v>
      </c>
      <c r="F1054" s="993" t="inlineStr">
        <is>
          <t xml:space="preserve"> - други</t>
        </is>
      </c>
      <c r="G1054" s="993" t="inlineStr">
        <is>
          <t>Задължения</t>
        </is>
      </c>
      <c r="H1054" s="999">
        <f>'Справка 7'!D57</f>
        <v/>
      </c>
    </row>
    <row r="1055" ht="15" customHeight="1" s="500">
      <c r="A1055" s="993">
        <f>pdeName</f>
        <v/>
      </c>
      <c r="B1055" s="993">
        <f>pdeBulstat</f>
        <v/>
      </c>
      <c r="C1055" s="998">
        <f>endDate</f>
        <v/>
      </c>
      <c r="D1055" s="993" t="inlineStr">
        <is>
          <t>6-2114</t>
        </is>
      </c>
      <c r="E1055" s="993" t="n">
        <v>2</v>
      </c>
      <c r="F1055" s="993" t="inlineStr">
        <is>
          <t>2. Задължения по получени заеми към банки и небанкови финансови институции, в т.ч.:</t>
        </is>
      </c>
      <c r="G1055" s="993" t="inlineStr">
        <is>
          <t>Задължения</t>
        </is>
      </c>
      <c r="H1055" s="993">
        <f>'Справка 7'!D58</f>
        <v/>
      </c>
    </row>
    <row r="1056" ht="15" customHeight="1" s="500">
      <c r="A1056" s="993">
        <f>pdeName</f>
        <v/>
      </c>
      <c r="B1056" s="993">
        <f>pdeBulstat</f>
        <v/>
      </c>
      <c r="C1056" s="998">
        <f>endDate</f>
        <v/>
      </c>
      <c r="D1056" s="993" t="inlineStr">
        <is>
          <t>6-2115</t>
        </is>
      </c>
      <c r="E1056" s="993" t="n">
        <v>2</v>
      </c>
      <c r="F1056" s="993" t="inlineStr">
        <is>
          <t xml:space="preserve"> -  банки, в.т.ч.:</t>
        </is>
      </c>
      <c r="G1056" s="993" t="inlineStr">
        <is>
          <t>Задължения</t>
        </is>
      </c>
      <c r="H1056" s="999">
        <f>'Справка 7'!D59</f>
        <v/>
      </c>
    </row>
    <row r="1057" ht="15" customHeight="1" s="500">
      <c r="A1057" s="993">
        <f>pdeName</f>
        <v/>
      </c>
      <c r="B1057" s="993">
        <f>pdeBulstat</f>
        <v/>
      </c>
      <c r="C1057" s="998">
        <f>endDate</f>
        <v/>
      </c>
      <c r="D1057" s="993" t="inlineStr">
        <is>
          <t>6-2116</t>
        </is>
      </c>
      <c r="E1057" s="993" t="n">
        <v>2</v>
      </c>
      <c r="F1057" s="993" t="inlineStr">
        <is>
          <t xml:space="preserve">             - просрочени </t>
        </is>
      </c>
      <c r="G1057" s="993" t="inlineStr">
        <is>
          <t>Задължения</t>
        </is>
      </c>
      <c r="H1057" s="999">
        <f>'Справка 7'!D60</f>
        <v/>
      </c>
    </row>
    <row r="1058" ht="15" customHeight="1" s="500">
      <c r="A1058" s="993">
        <f>pdeName</f>
        <v/>
      </c>
      <c r="B1058" s="993">
        <f>pdeBulstat</f>
        <v/>
      </c>
      <c r="C1058" s="998">
        <f>endDate</f>
        <v/>
      </c>
      <c r="D1058" s="993" t="inlineStr">
        <is>
          <t>6-2114-1</t>
        </is>
      </c>
      <c r="E1058" s="993" t="n">
        <v>2</v>
      </c>
      <c r="F1058" s="993" t="inlineStr">
        <is>
          <t xml:space="preserve">   - небанкови финансови  институции, в т.ч.:</t>
        </is>
      </c>
      <c r="G1058" s="993" t="inlineStr">
        <is>
          <t>Задължения</t>
        </is>
      </c>
      <c r="H1058" s="999">
        <f>'Справка 7'!D61</f>
        <v/>
      </c>
    </row>
    <row r="1059" ht="15" customHeight="1" s="500">
      <c r="A1059" s="993">
        <f>pdeName</f>
        <v/>
      </c>
      <c r="B1059" s="993">
        <f>pdeBulstat</f>
        <v/>
      </c>
      <c r="C1059" s="998">
        <f>endDate</f>
        <v/>
      </c>
      <c r="D1059" s="993" t="inlineStr">
        <is>
          <t>6-2114-2</t>
        </is>
      </c>
      <c r="E1059" s="993" t="n">
        <v>2</v>
      </c>
      <c r="F1059" s="993" t="inlineStr">
        <is>
          <t xml:space="preserve">             - просрочени </t>
        </is>
      </c>
      <c r="G1059" s="993" t="inlineStr">
        <is>
          <t>Задължения</t>
        </is>
      </c>
      <c r="H1059" s="999">
        <f>'Справка 7'!D62</f>
        <v/>
      </c>
    </row>
    <row r="1060" ht="15" customHeight="1" s="500">
      <c r="A1060" s="993">
        <f>pdeName</f>
        <v/>
      </c>
      <c r="B1060" s="993">
        <f>pdeBulstat</f>
        <v/>
      </c>
      <c r="C1060" s="998">
        <f>endDate</f>
        <v/>
      </c>
      <c r="D1060" s="993" t="inlineStr">
        <is>
          <t>6-2123-1</t>
        </is>
      </c>
      <c r="E1060" s="993" t="n">
        <v>2</v>
      </c>
      <c r="F1060" s="993" t="inlineStr">
        <is>
          <t>3. Задължения по ЗУНК</t>
        </is>
      </c>
      <c r="G1060" s="993" t="inlineStr">
        <is>
          <t>Задължения</t>
        </is>
      </c>
      <c r="H1060" s="999">
        <f>'Справка 7'!D63</f>
        <v/>
      </c>
    </row>
    <row r="1061" ht="15" customHeight="1" s="500">
      <c r="A1061" s="993">
        <f>pdeName</f>
        <v/>
      </c>
      <c r="B1061" s="993">
        <f>pdeBulstat</f>
        <v/>
      </c>
      <c r="C1061" s="998">
        <f>endDate</f>
        <v/>
      </c>
      <c r="D1061" s="993" t="inlineStr">
        <is>
          <t>6-2118</t>
        </is>
      </c>
      <c r="E1061" s="993" t="n">
        <v>2</v>
      </c>
      <c r="F1061" s="993" t="inlineStr">
        <is>
          <t>4. Задължения по получени търговски заеми</t>
        </is>
      </c>
      <c r="G1061" s="993" t="inlineStr">
        <is>
          <t>Задължения</t>
        </is>
      </c>
      <c r="H1061" s="999">
        <f>'Справка 7'!D64</f>
        <v/>
      </c>
    </row>
    <row r="1062" ht="15" customHeight="1" s="500">
      <c r="A1062" s="993">
        <f>pdeName</f>
        <v/>
      </c>
      <c r="B1062" s="993">
        <f>pdeBulstat</f>
        <v/>
      </c>
      <c r="C1062" s="998">
        <f>endDate</f>
        <v/>
      </c>
      <c r="D1062" s="993" t="inlineStr">
        <is>
          <t>6-2120</t>
        </is>
      </c>
      <c r="E1062" s="993" t="n">
        <v>2</v>
      </c>
      <c r="F1062" s="993" t="inlineStr">
        <is>
          <t xml:space="preserve">5. Задължения по облигационни заеми </t>
        </is>
      </c>
      <c r="G1062" s="993" t="inlineStr">
        <is>
          <t>Задължения</t>
        </is>
      </c>
      <c r="H1062" s="999">
        <f>'Справка 7'!D65</f>
        <v/>
      </c>
    </row>
    <row r="1063" ht="15" customHeight="1" s="500">
      <c r="A1063" s="993">
        <f>pdeName</f>
        <v/>
      </c>
      <c r="B1063" s="993">
        <f>pdeBulstat</f>
        <v/>
      </c>
      <c r="C1063" s="998">
        <f>endDate</f>
        <v/>
      </c>
      <c r="D1063" s="993" t="inlineStr">
        <is>
          <t>6-2123</t>
        </is>
      </c>
      <c r="E1063" s="993" t="n">
        <v>2</v>
      </c>
      <c r="F1063" s="993" t="inlineStr">
        <is>
          <t>6. Други дългосрочни задължения, в т.ч.:</t>
        </is>
      </c>
      <c r="G1063" s="993" t="inlineStr">
        <is>
          <t>Задължения</t>
        </is>
      </c>
      <c r="H1063" s="999">
        <f>'Справка 7'!D66</f>
        <v/>
      </c>
    </row>
    <row r="1064" ht="15" customHeight="1" s="500">
      <c r="A1064" s="993">
        <f>pdeName</f>
        <v/>
      </c>
      <c r="B1064" s="993">
        <f>pdeBulstat</f>
        <v/>
      </c>
      <c r="C1064" s="998">
        <f>endDate</f>
        <v/>
      </c>
      <c r="D1064" s="993" t="inlineStr">
        <is>
          <t>6-2124</t>
        </is>
      </c>
      <c r="E1064" s="993" t="n">
        <v>2</v>
      </c>
      <c r="F1064" s="993" t="inlineStr">
        <is>
          <t xml:space="preserve">   - по финансов лизинг</t>
        </is>
      </c>
      <c r="G1064" s="993" t="inlineStr">
        <is>
          <t>Задължения</t>
        </is>
      </c>
      <c r="H1064" s="999">
        <f>'Справка 7'!D67</f>
        <v/>
      </c>
    </row>
    <row r="1065" ht="15" customHeight="1" s="500">
      <c r="A1065" s="993">
        <f>pdeName</f>
        <v/>
      </c>
      <c r="B1065" s="993">
        <f>pdeBulstat</f>
        <v/>
      </c>
      <c r="C1065" s="998">
        <f>endDate</f>
        <v/>
      </c>
      <c r="D1065" s="993" t="inlineStr">
        <is>
          <t>6-2130</t>
        </is>
      </c>
      <c r="E1065" s="993" t="n">
        <v>2</v>
      </c>
      <c r="F1065" s="993" t="inlineStr">
        <is>
          <t>I. Нетекущи търговски и други задължения</t>
        </is>
      </c>
      <c r="G1065" s="993" t="inlineStr">
        <is>
          <t>Задължения</t>
        </is>
      </c>
      <c r="H1065" s="993">
        <f>'Справка 7'!D68</f>
        <v/>
      </c>
    </row>
    <row r="1066" ht="15" customHeight="1" s="500">
      <c r="A1066" s="993">
        <f>pdeName</f>
        <v/>
      </c>
      <c r="B1066" s="993">
        <f>pdeBulstat</f>
        <v/>
      </c>
      <c r="C1066" s="998">
        <f>endDate</f>
        <v/>
      </c>
      <c r="D1066" s="993" t="inlineStr">
        <is>
          <t>6-2122</t>
        </is>
      </c>
      <c r="E1066" s="993" t="n">
        <v>2</v>
      </c>
      <c r="F1066" s="993" t="inlineStr">
        <is>
          <t>Пасиви по отсрочени данъци (II. Данъчни пасиви)</t>
        </is>
      </c>
      <c r="G1066" s="993" t="inlineStr">
        <is>
          <t>Задължения</t>
        </is>
      </c>
      <c r="H1066" s="999">
        <f>'Справка 7'!D70</f>
        <v/>
      </c>
    </row>
    <row r="1067" ht="15" customHeight="1" s="500">
      <c r="A1067" s="993">
        <f>pdeName</f>
        <v/>
      </c>
      <c r="B1067" s="993">
        <f>pdeBulstat</f>
        <v/>
      </c>
      <c r="C1067" s="998">
        <f>endDate</f>
        <v/>
      </c>
      <c r="D1067" s="993" t="inlineStr">
        <is>
          <t>6-2141</t>
        </is>
      </c>
      <c r="E1067" s="993" t="n">
        <v>2</v>
      </c>
      <c r="F1067" s="993" t="inlineStr">
        <is>
          <t>1. Задължения към свързани предприятия, в т.ч. от:</t>
        </is>
      </c>
      <c r="G1067" s="993" t="inlineStr">
        <is>
          <t>Задължения</t>
        </is>
      </c>
      <c r="H1067" s="993">
        <f>'Справка 7'!D73</f>
        <v/>
      </c>
    </row>
    <row r="1068" ht="15" customHeight="1" s="500">
      <c r="A1068" s="993">
        <f>pdeName</f>
        <v/>
      </c>
      <c r="B1068" s="993">
        <f>pdeBulstat</f>
        <v/>
      </c>
      <c r="C1068" s="998">
        <f>endDate</f>
        <v/>
      </c>
      <c r="D1068" s="993" t="inlineStr">
        <is>
          <t>6-2142</t>
        </is>
      </c>
      <c r="E1068" s="993" t="n">
        <v>2</v>
      </c>
      <c r="F1068" s="993" t="inlineStr">
        <is>
          <t xml:space="preserve"> - доставени активи и услуги</t>
        </is>
      </c>
      <c r="G1068" s="993" t="inlineStr">
        <is>
          <t>Задължения</t>
        </is>
      </c>
      <c r="H1068" s="999">
        <f>'Справка 7'!D74</f>
        <v/>
      </c>
    </row>
    <row r="1069" ht="15" customHeight="1" s="500">
      <c r="A1069" s="993">
        <f>pdeName</f>
        <v/>
      </c>
      <c r="B1069" s="993">
        <f>pdeBulstat</f>
        <v/>
      </c>
      <c r="C1069" s="998">
        <f>endDate</f>
        <v/>
      </c>
      <c r="D1069" s="993" t="inlineStr">
        <is>
          <t>6-2143</t>
        </is>
      </c>
      <c r="E1069" s="993" t="n">
        <v>2</v>
      </c>
      <c r="F1069" s="993" t="inlineStr">
        <is>
          <t xml:space="preserve"> - дивиденти</t>
        </is>
      </c>
      <c r="G1069" s="993" t="inlineStr">
        <is>
          <t>Задължения</t>
        </is>
      </c>
      <c r="H1069" s="999">
        <f>'Справка 7'!D75</f>
        <v/>
      </c>
    </row>
    <row r="1070" ht="15" customHeight="1" s="500">
      <c r="A1070" s="993">
        <f>pdeName</f>
        <v/>
      </c>
      <c r="B1070" s="993">
        <f>pdeBulstat</f>
        <v/>
      </c>
      <c r="C1070" s="998">
        <f>endDate</f>
        <v/>
      </c>
      <c r="D1070" s="993" t="inlineStr">
        <is>
          <t>6-2143-1</t>
        </is>
      </c>
      <c r="E1070" s="993" t="n">
        <v>2</v>
      </c>
      <c r="F1070" s="993" t="inlineStr">
        <is>
          <t>-други</t>
        </is>
      </c>
      <c r="G1070" s="993" t="inlineStr">
        <is>
          <t>Задължения</t>
        </is>
      </c>
      <c r="H1070" s="999">
        <f>'Справка 7'!D76</f>
        <v/>
      </c>
    </row>
    <row r="1071" ht="15" customHeight="1" s="500">
      <c r="A1071" s="993">
        <f>pdeName</f>
        <v/>
      </c>
      <c r="B1071" s="993">
        <f>pdeBulstat</f>
        <v/>
      </c>
      <c r="C1071" s="998">
        <f>endDate</f>
        <v/>
      </c>
      <c r="D1071" s="993" t="inlineStr">
        <is>
          <t>6-2144</t>
        </is>
      </c>
      <c r="E1071" s="993" t="n">
        <v>2</v>
      </c>
      <c r="F1071" s="993" t="inlineStr">
        <is>
          <t>2. Задължения по получени заеми към банки и небанкови финансови институции, в т.ч.:</t>
        </is>
      </c>
      <c r="G1071" s="993" t="inlineStr">
        <is>
          <t>Задължения</t>
        </is>
      </c>
      <c r="H1071" s="993">
        <f>'Справка 7'!D77</f>
        <v/>
      </c>
    </row>
    <row r="1072" ht="15" customHeight="1" s="500">
      <c r="A1072" s="993">
        <f>pdeName</f>
        <v/>
      </c>
      <c r="B1072" s="993">
        <f>pdeBulstat</f>
        <v/>
      </c>
      <c r="C1072" s="998">
        <f>endDate</f>
        <v/>
      </c>
      <c r="D1072" s="993" t="inlineStr">
        <is>
          <t>6-2145</t>
        </is>
      </c>
      <c r="E1072" s="993" t="n">
        <v>2</v>
      </c>
      <c r="F1072" s="993" t="inlineStr">
        <is>
          <t xml:space="preserve"> - към банки, в т.ч.</t>
        </is>
      </c>
      <c r="G1072" s="993" t="inlineStr">
        <is>
          <t>Задължения</t>
        </is>
      </c>
      <c r="H1072" s="999">
        <f>'Справка 7'!D78</f>
        <v/>
      </c>
    </row>
    <row r="1073" ht="15" customHeight="1" s="500">
      <c r="A1073" s="993">
        <f>pdeName</f>
        <v/>
      </c>
      <c r="B1073" s="993">
        <f>pdeBulstat</f>
        <v/>
      </c>
      <c r="C1073" s="998">
        <f>endDate</f>
        <v/>
      </c>
      <c r="D1073" s="993" t="inlineStr">
        <is>
          <t>6-2146</t>
        </is>
      </c>
      <c r="E1073" s="993" t="n">
        <v>2</v>
      </c>
      <c r="F1073" s="993" t="inlineStr">
        <is>
          <t xml:space="preserve">      - просрочени</t>
        </is>
      </c>
      <c r="G1073" s="993" t="inlineStr">
        <is>
          <t>Задължения</t>
        </is>
      </c>
      <c r="H1073" s="999">
        <f>'Справка 7'!D79</f>
        <v/>
      </c>
    </row>
    <row r="1074" ht="15" customHeight="1" s="500">
      <c r="A1074" s="993">
        <f>pdeName</f>
        <v/>
      </c>
      <c r="B1074" s="993">
        <f>pdeBulstat</f>
        <v/>
      </c>
      <c r="C1074" s="998">
        <f>endDate</f>
        <v/>
      </c>
      <c r="D1074" s="993" t="inlineStr">
        <is>
          <t>6-2144-1</t>
        </is>
      </c>
      <c r="E1074" s="993" t="n">
        <v>2</v>
      </c>
      <c r="F1074" s="993" t="inlineStr">
        <is>
          <t xml:space="preserve"> - небанкови финансови  институции, в т.ч.</t>
        </is>
      </c>
      <c r="G1074" s="993" t="inlineStr">
        <is>
          <t>Задължения</t>
        </is>
      </c>
      <c r="H1074" s="999">
        <f>'Справка 7'!D80</f>
        <v/>
      </c>
    </row>
    <row r="1075" ht="15" customHeight="1" s="500">
      <c r="A1075" s="993">
        <f>pdeName</f>
        <v/>
      </c>
      <c r="B1075" s="993">
        <f>pdeBulstat</f>
        <v/>
      </c>
      <c r="C1075" s="998">
        <f>endDate</f>
        <v/>
      </c>
      <c r="D1075" s="993" t="inlineStr">
        <is>
          <t>6-2144-2</t>
        </is>
      </c>
      <c r="E1075" s="993" t="n">
        <v>2</v>
      </c>
      <c r="F1075" s="993" t="inlineStr">
        <is>
          <t xml:space="preserve">             - просрочени </t>
        </is>
      </c>
      <c r="G1075" s="993" t="inlineStr">
        <is>
          <t>Задължения</t>
        </is>
      </c>
      <c r="H1075" s="999">
        <f>'Справка 7'!D81</f>
        <v/>
      </c>
    </row>
    <row r="1076" ht="15" customHeight="1" s="500">
      <c r="A1076" s="993">
        <f>pdeName</f>
        <v/>
      </c>
      <c r="B1076" s="993">
        <f>pdeBulstat</f>
        <v/>
      </c>
      <c r="C1076" s="998">
        <f>endDate</f>
        <v/>
      </c>
      <c r="D1076" s="993" t="inlineStr">
        <is>
          <t>6-2161-1</t>
        </is>
      </c>
      <c r="E1076" s="993" t="n">
        <v>2</v>
      </c>
      <c r="F1076" s="993" t="inlineStr">
        <is>
          <t xml:space="preserve">3. Текуща част от нетекущите задължения: </t>
        </is>
      </c>
      <c r="G1076" s="993" t="inlineStr">
        <is>
          <t>Задължения</t>
        </is>
      </c>
      <c r="H1076" s="993">
        <f>'Справка 7'!D82</f>
        <v/>
      </c>
    </row>
    <row r="1077" ht="15" customHeight="1" s="500">
      <c r="A1077" s="993">
        <f>pdeName</f>
        <v/>
      </c>
      <c r="B1077" s="993">
        <f>pdeBulstat</f>
        <v/>
      </c>
      <c r="C1077" s="998">
        <f>endDate</f>
        <v/>
      </c>
      <c r="D1077" s="993" t="inlineStr">
        <is>
          <t>6-2161-2</t>
        </is>
      </c>
      <c r="E1077" s="993" t="n">
        <v>2</v>
      </c>
      <c r="F1077" s="993" t="inlineStr">
        <is>
          <t xml:space="preserve"> - по ЗУНК</t>
        </is>
      </c>
      <c r="G1077" s="993" t="inlineStr">
        <is>
          <t>Задължения</t>
        </is>
      </c>
      <c r="H1077" s="999">
        <f>'Справка 7'!D83</f>
        <v/>
      </c>
    </row>
    <row r="1078" ht="15" customHeight="1" s="500">
      <c r="A1078" s="993">
        <f>pdeName</f>
        <v/>
      </c>
      <c r="B1078" s="993">
        <f>pdeBulstat</f>
        <v/>
      </c>
      <c r="C1078" s="998">
        <f>endDate</f>
        <v/>
      </c>
      <c r="D1078" s="993" t="inlineStr">
        <is>
          <t>6-2161-3</t>
        </is>
      </c>
      <c r="E1078" s="993" t="n">
        <v>2</v>
      </c>
      <c r="F1078" s="993" t="inlineStr">
        <is>
          <t xml:space="preserve"> - по облигационни заеми </t>
        </is>
      </c>
      <c r="G1078" s="993" t="inlineStr">
        <is>
          <t>Задължения</t>
        </is>
      </c>
      <c r="H1078" s="999">
        <f>'Справка 7'!D84</f>
        <v/>
      </c>
    </row>
    <row r="1079" ht="15" customHeight="1" s="500">
      <c r="A1079" s="993">
        <f>pdeName</f>
        <v/>
      </c>
      <c r="B1079" s="993">
        <f>pdeBulstat</f>
        <v/>
      </c>
      <c r="C1079" s="998">
        <f>endDate</f>
        <v/>
      </c>
      <c r="D1079" s="993" t="inlineStr">
        <is>
          <t>6-2161-4</t>
        </is>
      </c>
      <c r="E1079" s="993" t="n">
        <v>2</v>
      </c>
      <c r="F1079" s="993" t="inlineStr">
        <is>
          <t xml:space="preserve"> - по получени дългосрочни заеми от банки и небанкови финансови институции</t>
        </is>
      </c>
      <c r="G1079" s="993" t="inlineStr">
        <is>
          <t>Задължения</t>
        </is>
      </c>
      <c r="H1079" s="999">
        <f>'Справка 7'!D85</f>
        <v/>
      </c>
    </row>
    <row r="1080" ht="15" customHeight="1" s="500">
      <c r="A1080" s="993">
        <f>pdeName</f>
        <v/>
      </c>
      <c r="B1080" s="993">
        <f>pdeBulstat</f>
        <v/>
      </c>
      <c r="C1080" s="998">
        <f>endDate</f>
        <v/>
      </c>
      <c r="D1080" s="993" t="inlineStr">
        <is>
          <t>6-2161-5</t>
        </is>
      </c>
      <c r="E1080" s="993" t="n">
        <v>2</v>
      </c>
      <c r="F1080" s="993" t="inlineStr">
        <is>
          <t xml:space="preserve"> - други </t>
        </is>
      </c>
      <c r="G1080" s="993" t="inlineStr">
        <is>
          <t>Задължения</t>
        </is>
      </c>
      <c r="H1080" s="999">
        <f>'Справка 7'!D86</f>
        <v/>
      </c>
    </row>
    <row r="1081" ht="15" customHeight="1" s="500">
      <c r="A1081" s="993">
        <f>pdeName</f>
        <v/>
      </c>
      <c r="B1081" s="993">
        <f>pdeBulstat</f>
        <v/>
      </c>
      <c r="C1081" s="998">
        <f>endDate</f>
        <v/>
      </c>
      <c r="D1081" s="993" t="inlineStr">
        <is>
          <t>6-2148</t>
        </is>
      </c>
      <c r="E1081" s="993" t="n">
        <v>2</v>
      </c>
      <c r="F1081" s="993" t="inlineStr">
        <is>
          <t>4. Текущи задължения:</t>
        </is>
      </c>
      <c r="G1081" s="993" t="inlineStr">
        <is>
          <t>Задължения</t>
        </is>
      </c>
      <c r="H1081" s="1003">
        <f>'Справка 7'!D87</f>
        <v/>
      </c>
    </row>
    <row r="1082" ht="15" customHeight="1" s="500">
      <c r="A1082" s="993">
        <f>pdeName</f>
        <v/>
      </c>
      <c r="B1082" s="993">
        <f>pdeBulstat</f>
        <v/>
      </c>
      <c r="C1082" s="998">
        <f>endDate</f>
        <v/>
      </c>
      <c r="D1082" s="993" t="inlineStr">
        <is>
          <t>6-2147</t>
        </is>
      </c>
      <c r="E1082" s="993" t="n">
        <v>2</v>
      </c>
      <c r="F1082" s="993" t="inlineStr">
        <is>
          <t>Задължения по търговски заеми</t>
        </is>
      </c>
      <c r="G1082" s="993" t="inlineStr">
        <is>
          <t>Задължения</t>
        </is>
      </c>
      <c r="H1082" s="999">
        <f>'Справка 7'!D88</f>
        <v/>
      </c>
    </row>
    <row r="1083" ht="15" customHeight="1" s="500">
      <c r="A1083" s="993">
        <f>pdeName</f>
        <v/>
      </c>
      <c r="B1083" s="993">
        <f>pdeBulstat</f>
        <v/>
      </c>
      <c r="C1083" s="998">
        <f>endDate</f>
        <v/>
      </c>
      <c r="D1083" s="993" t="inlineStr">
        <is>
          <t>6-2149</t>
        </is>
      </c>
      <c r="E1083" s="993" t="n">
        <v>2</v>
      </c>
      <c r="F1083" s="993" t="inlineStr">
        <is>
          <t xml:space="preserve">Задължения към доставчици и клиенти </t>
        </is>
      </c>
      <c r="G1083" s="993" t="inlineStr">
        <is>
          <t>Задължения</t>
        </is>
      </c>
      <c r="H1083" s="999">
        <f>'Справка 7'!D89</f>
        <v/>
      </c>
    </row>
    <row r="1084" ht="15" customHeight="1" s="500">
      <c r="A1084" s="993">
        <f>pdeName</f>
        <v/>
      </c>
      <c r="B1084" s="993">
        <f>pdeBulstat</f>
        <v/>
      </c>
      <c r="C1084" s="998">
        <f>endDate</f>
        <v/>
      </c>
      <c r="D1084" s="993" t="inlineStr">
        <is>
          <t>6-2150</t>
        </is>
      </c>
      <c r="E1084" s="993" t="n">
        <v>2</v>
      </c>
      <c r="F1084" s="993" t="inlineStr">
        <is>
          <t>Задължения по получени аванси</t>
        </is>
      </c>
      <c r="G1084" s="993" t="inlineStr">
        <is>
          <t>Задължения</t>
        </is>
      </c>
      <c r="H1084" s="999">
        <f>'Справка 7'!D90</f>
        <v/>
      </c>
    </row>
    <row r="1085" ht="15" customHeight="1" s="500">
      <c r="A1085" s="993">
        <f>pdeName</f>
        <v/>
      </c>
      <c r="B1085" s="993">
        <f>pdeBulstat</f>
        <v/>
      </c>
      <c r="C1085" s="998">
        <f>endDate</f>
        <v/>
      </c>
      <c r="D1085" s="993" t="inlineStr">
        <is>
          <t>6-2151</t>
        </is>
      </c>
      <c r="E1085" s="993" t="n">
        <v>2</v>
      </c>
      <c r="F1085" s="993" t="inlineStr">
        <is>
          <t>Задължения към персонала</t>
        </is>
      </c>
      <c r="G1085" s="993" t="inlineStr">
        <is>
          <t>Задължения</t>
        </is>
      </c>
      <c r="H1085" s="999">
        <f>'Справка 7'!D91</f>
        <v/>
      </c>
    </row>
    <row r="1086" ht="15" customHeight="1" s="500">
      <c r="A1086" s="993">
        <f>pdeName</f>
        <v/>
      </c>
      <c r="B1086" s="993">
        <f>pdeBulstat</f>
        <v/>
      </c>
      <c r="C1086" s="998">
        <f>endDate</f>
        <v/>
      </c>
      <c r="D1086" s="993" t="inlineStr">
        <is>
          <t>6-2152</t>
        </is>
      </c>
      <c r="E1086" s="993" t="n">
        <v>2</v>
      </c>
      <c r="F1086" s="993" t="inlineStr">
        <is>
          <t>Данъчни задължения, в т.ч.:</t>
        </is>
      </c>
      <c r="G1086" s="993" t="inlineStr">
        <is>
          <t>Задължения</t>
        </is>
      </c>
      <c r="H1086" s="993">
        <f>'Справка 7'!D92</f>
        <v/>
      </c>
    </row>
    <row r="1087" ht="15" customHeight="1" s="500">
      <c r="A1087" s="993">
        <f>pdeName</f>
        <v/>
      </c>
      <c r="B1087" s="993">
        <f>pdeBulstat</f>
        <v/>
      </c>
      <c r="C1087" s="998">
        <f>endDate</f>
        <v/>
      </c>
      <c r="D1087" s="993" t="inlineStr">
        <is>
          <t>6-2154</t>
        </is>
      </c>
      <c r="E1087" s="993" t="n">
        <v>2</v>
      </c>
      <c r="F1087" s="993" t="inlineStr">
        <is>
          <t xml:space="preserve"> - корпоративен данък върху печалбата </t>
        </is>
      </c>
      <c r="G1087" s="993" t="inlineStr">
        <is>
          <t>Задължения</t>
        </is>
      </c>
      <c r="H1087" s="999">
        <f>'Справка 7'!D93</f>
        <v/>
      </c>
    </row>
    <row r="1088" ht="15" customHeight="1" s="500">
      <c r="A1088" s="993">
        <f>pdeName</f>
        <v/>
      </c>
      <c r="B1088" s="993">
        <f>pdeBulstat</f>
        <v/>
      </c>
      <c r="C1088" s="998">
        <f>endDate</f>
        <v/>
      </c>
      <c r="D1088" s="993" t="inlineStr">
        <is>
          <t>6-2155</t>
        </is>
      </c>
      <c r="E1088" s="993" t="n">
        <v>2</v>
      </c>
      <c r="F1088" s="993" t="inlineStr">
        <is>
          <t xml:space="preserve"> - данък върху добавената стойност</t>
        </is>
      </c>
      <c r="G1088" s="993" t="inlineStr">
        <is>
          <t>Задължения</t>
        </is>
      </c>
      <c r="H1088" s="999">
        <f>'Справка 7'!D94</f>
        <v/>
      </c>
    </row>
    <row r="1089" ht="15" customHeight="1" s="500">
      <c r="A1089" s="993">
        <f>pdeName</f>
        <v/>
      </c>
      <c r="B1089" s="993">
        <f>pdeBulstat</f>
        <v/>
      </c>
      <c r="C1089" s="998">
        <f>endDate</f>
        <v/>
      </c>
      <c r="D1089" s="993" t="inlineStr">
        <is>
          <t>6-2156</t>
        </is>
      </c>
      <c r="E1089" s="993" t="n">
        <v>2</v>
      </c>
      <c r="F1089" s="993" t="inlineStr">
        <is>
          <t xml:space="preserve"> - други данъци</t>
        </is>
      </c>
      <c r="G1089" s="993" t="inlineStr">
        <is>
          <t>Задължения</t>
        </is>
      </c>
      <c r="H1089" s="999">
        <f>'Справка 7'!D95</f>
        <v/>
      </c>
    </row>
    <row r="1090" ht="15" customHeight="1" s="500">
      <c r="A1090" s="993">
        <f>pdeName</f>
        <v/>
      </c>
      <c r="B1090" s="993">
        <f>pdeBulstat</f>
        <v/>
      </c>
      <c r="C1090" s="998">
        <f>endDate</f>
        <v/>
      </c>
      <c r="D1090" s="993" t="inlineStr">
        <is>
          <t>6-2157</t>
        </is>
      </c>
      <c r="E1090" s="993" t="n">
        <v>2</v>
      </c>
      <c r="F1090" s="993" t="inlineStr">
        <is>
          <t>Задължения към осигурителни предприятия</t>
        </is>
      </c>
      <c r="G1090" s="993" t="inlineStr">
        <is>
          <t>Задължения</t>
        </is>
      </c>
      <c r="H1090" s="999">
        <f>'Справка 7'!D96</f>
        <v/>
      </c>
    </row>
    <row r="1091" ht="15" customHeight="1" s="500">
      <c r="A1091" s="993">
        <f>pdeName</f>
        <v/>
      </c>
      <c r="B1091" s="993">
        <f>pdeBulstat</f>
        <v/>
      </c>
      <c r="C1091" s="998">
        <f>endDate</f>
        <v/>
      </c>
      <c r="D1091" s="993" t="inlineStr">
        <is>
          <t>6-2161</t>
        </is>
      </c>
      <c r="E1091" s="993" t="n">
        <v>2</v>
      </c>
      <c r="F1091" s="993" t="inlineStr">
        <is>
          <t>5. Други краткосрочни задължения</t>
        </is>
      </c>
      <c r="G1091" s="993" t="inlineStr">
        <is>
          <t>Задължения</t>
        </is>
      </c>
      <c r="H1091" s="999">
        <f>'Справка 7'!D97</f>
        <v/>
      </c>
    </row>
    <row r="1092" ht="15" customHeight="1" s="500">
      <c r="A1092" s="993">
        <f>pdeName</f>
        <v/>
      </c>
      <c r="B1092" s="993">
        <f>pdeBulstat</f>
        <v/>
      </c>
      <c r="C1092" s="998">
        <f>endDate</f>
        <v/>
      </c>
      <c r="D1092" s="993" t="inlineStr">
        <is>
          <t>6-2170</t>
        </is>
      </c>
      <c r="E1092" s="993" t="n">
        <v>2</v>
      </c>
      <c r="F1092" s="993" t="inlineStr">
        <is>
          <t>III. Текущи търговски и други задължения</t>
        </is>
      </c>
      <c r="G1092" s="993" t="inlineStr">
        <is>
          <t>Задължения</t>
        </is>
      </c>
      <c r="H1092" s="1003">
        <f>'Справка 7'!D98</f>
        <v/>
      </c>
    </row>
    <row r="1093" ht="15" customHeight="1" s="500">
      <c r="A1093" s="993">
        <f>pdeName</f>
        <v/>
      </c>
      <c r="B1093" s="993">
        <f>pdeBulstat</f>
        <v/>
      </c>
      <c r="C1093" s="998">
        <f>endDate</f>
        <v/>
      </c>
      <c r="D1093" s="993" t="inlineStr">
        <is>
          <t>6-2180</t>
        </is>
      </c>
      <c r="E1093" s="993" t="n">
        <v>2</v>
      </c>
      <c r="F1093" s="993" t="inlineStr">
        <is>
          <t>ОБЩО ЗАДЪЛЖЕНИЯ (I+II+III):</t>
        </is>
      </c>
      <c r="G1093" s="993" t="inlineStr">
        <is>
          <t>Задължения</t>
        </is>
      </c>
      <c r="H1093" s="1003">
        <f>'Справка 7'!D99</f>
        <v/>
      </c>
    </row>
    <row r="1094" ht="15" customHeight="1" s="500">
      <c r="A1094" s="993">
        <f>pdeName</f>
        <v/>
      </c>
      <c r="B1094" s="993">
        <f>pdeBulstat</f>
        <v/>
      </c>
      <c r="C1094" s="998">
        <f>endDate</f>
        <v/>
      </c>
      <c r="D1094" s="993" t="inlineStr">
        <is>
          <t>6-2111</t>
        </is>
      </c>
      <c r="E1094" s="993" t="n">
        <v>3</v>
      </c>
      <c r="F1094" s="993" t="inlineStr">
        <is>
          <t>1. Задължения към свързани предприятия, в т.ч. от:</t>
        </is>
      </c>
      <c r="G1094" s="993" t="inlineStr">
        <is>
          <t>Задължения</t>
        </is>
      </c>
      <c r="H1094" s="1003">
        <f>'Справка 7'!E54</f>
        <v/>
      </c>
    </row>
    <row r="1095" ht="15" customHeight="1" s="500">
      <c r="A1095" s="993">
        <f>pdeName</f>
        <v/>
      </c>
      <c r="B1095" s="993">
        <f>pdeBulstat</f>
        <v/>
      </c>
      <c r="C1095" s="998">
        <f>endDate</f>
        <v/>
      </c>
      <c r="D1095" s="993" t="inlineStr">
        <is>
          <t>6-2112</t>
        </is>
      </c>
      <c r="E1095" s="993" t="n">
        <v>3</v>
      </c>
      <c r="F1095" s="993" t="inlineStr">
        <is>
          <t xml:space="preserve"> - заеми</t>
        </is>
      </c>
      <c r="G1095" s="993" t="inlineStr">
        <is>
          <t>Задължения</t>
        </is>
      </c>
      <c r="H1095" s="1003">
        <f>'Справка 7'!E55</f>
        <v/>
      </c>
    </row>
    <row r="1096" ht="15" customHeight="1" s="500">
      <c r="A1096" s="993">
        <f>pdeName</f>
        <v/>
      </c>
      <c r="B1096" s="993">
        <f>pdeBulstat</f>
        <v/>
      </c>
      <c r="C1096" s="998">
        <f>endDate</f>
        <v/>
      </c>
      <c r="D1096" s="993" t="inlineStr">
        <is>
          <t>6-2113</t>
        </is>
      </c>
      <c r="E1096" s="993" t="n">
        <v>3</v>
      </c>
      <c r="F1096" s="993" t="inlineStr">
        <is>
          <t xml:space="preserve"> - доставки на активи и услуги</t>
        </is>
      </c>
      <c r="G1096" s="993" t="inlineStr">
        <is>
          <t>Задължения</t>
        </is>
      </c>
      <c r="H1096" s="1003">
        <f>'Справка 7'!E56</f>
        <v/>
      </c>
    </row>
    <row r="1097" ht="15" customHeight="1" s="500">
      <c r="A1097" s="993">
        <f>pdeName</f>
        <v/>
      </c>
      <c r="B1097" s="993">
        <f>pdeBulstat</f>
        <v/>
      </c>
      <c r="C1097" s="998">
        <f>endDate</f>
        <v/>
      </c>
      <c r="D1097" s="993" t="inlineStr">
        <is>
          <t>6-2244</t>
        </is>
      </c>
      <c r="E1097" s="993" t="n">
        <v>3</v>
      </c>
      <c r="F1097" s="993" t="inlineStr">
        <is>
          <t xml:space="preserve"> - други</t>
        </is>
      </c>
      <c r="G1097" s="993" t="inlineStr">
        <is>
          <t>Задължения</t>
        </is>
      </c>
      <c r="H1097" s="1003">
        <f>'Справка 7'!E57</f>
        <v/>
      </c>
    </row>
    <row r="1098" ht="15" customHeight="1" s="500">
      <c r="A1098" s="993">
        <f>pdeName</f>
        <v/>
      </c>
      <c r="B1098" s="993">
        <f>pdeBulstat</f>
        <v/>
      </c>
      <c r="C1098" s="998">
        <f>endDate</f>
        <v/>
      </c>
      <c r="D1098" s="993" t="inlineStr">
        <is>
          <t>6-2114</t>
        </is>
      </c>
      <c r="E1098" s="993" t="n">
        <v>3</v>
      </c>
      <c r="F1098" s="993" t="inlineStr">
        <is>
          <t>2. Задължения по получени заеми към банки и небанкови финансови институции, в т.ч.:</t>
        </is>
      </c>
      <c r="G1098" s="993" t="inlineStr">
        <is>
          <t>Задължения</t>
        </is>
      </c>
      <c r="H1098" s="1003">
        <f>'Справка 7'!E58</f>
        <v/>
      </c>
    </row>
    <row r="1099" ht="15" customHeight="1" s="500">
      <c r="A1099" s="993">
        <f>pdeName</f>
        <v/>
      </c>
      <c r="B1099" s="993">
        <f>pdeBulstat</f>
        <v/>
      </c>
      <c r="C1099" s="998">
        <f>endDate</f>
        <v/>
      </c>
      <c r="D1099" s="993" t="inlineStr">
        <is>
          <t>6-2115</t>
        </is>
      </c>
      <c r="E1099" s="993" t="n">
        <v>3</v>
      </c>
      <c r="F1099" s="993" t="inlineStr">
        <is>
          <t xml:space="preserve"> -  банки, в.т.ч.:</t>
        </is>
      </c>
      <c r="G1099" s="993" t="inlineStr">
        <is>
          <t>Задължения</t>
        </is>
      </c>
      <c r="H1099" s="1003">
        <f>'Справка 7'!E59</f>
        <v/>
      </c>
    </row>
    <row r="1100" ht="15" customHeight="1" s="500">
      <c r="A1100" s="993">
        <f>pdeName</f>
        <v/>
      </c>
      <c r="B1100" s="993">
        <f>pdeBulstat</f>
        <v/>
      </c>
      <c r="C1100" s="998">
        <f>endDate</f>
        <v/>
      </c>
      <c r="D1100" s="993" t="inlineStr">
        <is>
          <t>6-2116</t>
        </is>
      </c>
      <c r="E1100" s="993" t="n">
        <v>3</v>
      </c>
      <c r="F1100" s="993" t="inlineStr">
        <is>
          <t xml:space="preserve">             - просрочени </t>
        </is>
      </c>
      <c r="G1100" s="993" t="inlineStr">
        <is>
          <t>Задължения</t>
        </is>
      </c>
      <c r="H1100" s="1003">
        <f>'Справка 7'!E60</f>
        <v/>
      </c>
    </row>
    <row r="1101" ht="15" customHeight="1" s="500">
      <c r="A1101" s="993">
        <f>pdeName</f>
        <v/>
      </c>
      <c r="B1101" s="993">
        <f>pdeBulstat</f>
        <v/>
      </c>
      <c r="C1101" s="998">
        <f>endDate</f>
        <v/>
      </c>
      <c r="D1101" s="993" t="inlineStr">
        <is>
          <t>6-2114-1</t>
        </is>
      </c>
      <c r="E1101" s="993" t="n">
        <v>3</v>
      </c>
      <c r="F1101" s="993" t="inlineStr">
        <is>
          <t xml:space="preserve">   - небанкови финансови  институции, в т.ч.:</t>
        </is>
      </c>
      <c r="G1101" s="993" t="inlineStr">
        <is>
          <t>Задължения</t>
        </is>
      </c>
      <c r="H1101" s="1003">
        <f>'Справка 7'!E61</f>
        <v/>
      </c>
    </row>
    <row r="1102" ht="15" customHeight="1" s="500">
      <c r="A1102" s="993">
        <f>pdeName</f>
        <v/>
      </c>
      <c r="B1102" s="993">
        <f>pdeBulstat</f>
        <v/>
      </c>
      <c r="C1102" s="998">
        <f>endDate</f>
        <v/>
      </c>
      <c r="D1102" s="993" t="inlineStr">
        <is>
          <t>6-2114-2</t>
        </is>
      </c>
      <c r="E1102" s="993" t="n">
        <v>3</v>
      </c>
      <c r="F1102" s="993" t="inlineStr">
        <is>
          <t xml:space="preserve">             - просрочени </t>
        </is>
      </c>
      <c r="G1102" s="993" t="inlineStr">
        <is>
          <t>Задължения</t>
        </is>
      </c>
      <c r="H1102" s="1003">
        <f>'Справка 7'!E62</f>
        <v/>
      </c>
    </row>
    <row r="1103" ht="15" customHeight="1" s="500">
      <c r="A1103" s="993">
        <f>pdeName</f>
        <v/>
      </c>
      <c r="B1103" s="993">
        <f>pdeBulstat</f>
        <v/>
      </c>
      <c r="C1103" s="998">
        <f>endDate</f>
        <v/>
      </c>
      <c r="D1103" s="993" t="inlineStr">
        <is>
          <t>6-2123-1</t>
        </is>
      </c>
      <c r="E1103" s="993" t="n">
        <v>3</v>
      </c>
      <c r="F1103" s="993" t="inlineStr">
        <is>
          <t>3. Задължения по ЗУНК</t>
        </is>
      </c>
      <c r="G1103" s="993" t="inlineStr">
        <is>
          <t>Задължения</t>
        </is>
      </c>
      <c r="H1103" s="1003">
        <f>'Справка 7'!E63</f>
        <v/>
      </c>
    </row>
    <row r="1104" ht="15" customHeight="1" s="500">
      <c r="A1104" s="993">
        <f>pdeName</f>
        <v/>
      </c>
      <c r="B1104" s="993">
        <f>pdeBulstat</f>
        <v/>
      </c>
      <c r="C1104" s="998">
        <f>endDate</f>
        <v/>
      </c>
      <c r="D1104" s="993" t="inlineStr">
        <is>
          <t>6-2118</t>
        </is>
      </c>
      <c r="E1104" s="993" t="n">
        <v>3</v>
      </c>
      <c r="F1104" s="993" t="inlineStr">
        <is>
          <t>4. Задължения по получени търговски заеми</t>
        </is>
      </c>
      <c r="G1104" s="993" t="inlineStr">
        <is>
          <t>Задължения</t>
        </is>
      </c>
      <c r="H1104" s="1003">
        <f>'Справка 7'!E64</f>
        <v/>
      </c>
    </row>
    <row r="1105" ht="15" customHeight="1" s="500">
      <c r="A1105" s="993">
        <f>pdeName</f>
        <v/>
      </c>
      <c r="B1105" s="993">
        <f>pdeBulstat</f>
        <v/>
      </c>
      <c r="C1105" s="998">
        <f>endDate</f>
        <v/>
      </c>
      <c r="D1105" s="993" t="inlineStr">
        <is>
          <t>6-2120</t>
        </is>
      </c>
      <c r="E1105" s="993" t="n">
        <v>3</v>
      </c>
      <c r="F1105" s="993" t="inlineStr">
        <is>
          <t xml:space="preserve">5. Задължения по облигационни заеми </t>
        </is>
      </c>
      <c r="G1105" s="993" t="inlineStr">
        <is>
          <t>Задължения</t>
        </is>
      </c>
      <c r="H1105" s="1003">
        <f>'Справка 7'!E65</f>
        <v/>
      </c>
    </row>
    <row r="1106" ht="15" customHeight="1" s="500">
      <c r="A1106" s="993">
        <f>pdeName</f>
        <v/>
      </c>
      <c r="B1106" s="993">
        <f>pdeBulstat</f>
        <v/>
      </c>
      <c r="C1106" s="998">
        <f>endDate</f>
        <v/>
      </c>
      <c r="D1106" s="993" t="inlineStr">
        <is>
          <t>6-2123</t>
        </is>
      </c>
      <c r="E1106" s="993" t="n">
        <v>3</v>
      </c>
      <c r="F1106" s="993" t="inlineStr">
        <is>
          <t>6. Други дългосрочни задължения, в т.ч.:</t>
        </is>
      </c>
      <c r="G1106" s="993" t="inlineStr">
        <is>
          <t>Задължения</t>
        </is>
      </c>
      <c r="H1106" s="1003">
        <f>'Справка 7'!E66</f>
        <v/>
      </c>
    </row>
    <row r="1107" ht="15" customHeight="1" s="500">
      <c r="A1107" s="993">
        <f>pdeName</f>
        <v/>
      </c>
      <c r="B1107" s="993">
        <f>pdeBulstat</f>
        <v/>
      </c>
      <c r="C1107" s="998">
        <f>endDate</f>
        <v/>
      </c>
      <c r="D1107" s="993" t="inlineStr">
        <is>
          <t>6-2124</t>
        </is>
      </c>
      <c r="E1107" s="993" t="n">
        <v>3</v>
      </c>
      <c r="F1107" s="993" t="inlineStr">
        <is>
          <t xml:space="preserve">   - по финансов лизинг</t>
        </is>
      </c>
      <c r="G1107" s="993" t="inlineStr">
        <is>
          <t>Задължения</t>
        </is>
      </c>
      <c r="H1107" s="1003">
        <f>'Справка 7'!E67</f>
        <v/>
      </c>
    </row>
    <row r="1108" ht="15" customHeight="1" s="500">
      <c r="A1108" s="993">
        <f>pdeName</f>
        <v/>
      </c>
      <c r="B1108" s="993">
        <f>pdeBulstat</f>
        <v/>
      </c>
      <c r="C1108" s="998">
        <f>endDate</f>
        <v/>
      </c>
      <c r="D1108" s="993" t="inlineStr">
        <is>
          <t>6-2130</t>
        </is>
      </c>
      <c r="E1108" s="993" t="n">
        <v>3</v>
      </c>
      <c r="F1108" s="993" t="inlineStr">
        <is>
          <t>I. Нетекущи търговски и други задължения</t>
        </is>
      </c>
      <c r="G1108" s="993" t="inlineStr">
        <is>
          <t>Задължения</t>
        </is>
      </c>
      <c r="H1108" s="1003">
        <f>'Справка 7'!E68</f>
        <v/>
      </c>
    </row>
    <row r="1109" ht="15" customHeight="1" s="500">
      <c r="A1109" s="993">
        <f>pdeName</f>
        <v/>
      </c>
      <c r="B1109" s="993">
        <f>pdeBulstat</f>
        <v/>
      </c>
      <c r="C1109" s="998">
        <f>endDate</f>
        <v/>
      </c>
      <c r="D1109" s="993" t="inlineStr">
        <is>
          <t>6-2122</t>
        </is>
      </c>
      <c r="E1109" s="993" t="n">
        <v>3</v>
      </c>
      <c r="F1109" s="993" t="inlineStr">
        <is>
          <t>Пасиви по отсрочени данъци (II. Данъчни пасиви)</t>
        </is>
      </c>
      <c r="G1109" s="993" t="inlineStr">
        <is>
          <t>Задължения</t>
        </is>
      </c>
      <c r="H1109" s="1003">
        <f>'Справка 7'!E70</f>
        <v/>
      </c>
    </row>
    <row r="1110" ht="15" customHeight="1" s="500">
      <c r="A1110" s="993">
        <f>pdeName</f>
        <v/>
      </c>
      <c r="B1110" s="993">
        <f>pdeBulstat</f>
        <v/>
      </c>
      <c r="C1110" s="998">
        <f>endDate</f>
        <v/>
      </c>
      <c r="D1110" s="993" t="inlineStr">
        <is>
          <t>6-2141</t>
        </is>
      </c>
      <c r="E1110" s="993" t="n">
        <v>3</v>
      </c>
      <c r="F1110" s="993" t="inlineStr">
        <is>
          <t>1. Задължения към свързани предприятия, в т.ч. от:</t>
        </is>
      </c>
      <c r="G1110" s="993" t="inlineStr">
        <is>
          <t>Задължения</t>
        </is>
      </c>
      <c r="H1110" s="993">
        <f>'Справка 7'!E73</f>
        <v/>
      </c>
    </row>
    <row r="1111" ht="15" customHeight="1" s="500">
      <c r="A1111" s="993">
        <f>pdeName</f>
        <v/>
      </c>
      <c r="B1111" s="993">
        <f>pdeBulstat</f>
        <v/>
      </c>
      <c r="C1111" s="998">
        <f>endDate</f>
        <v/>
      </c>
      <c r="D1111" s="993" t="inlineStr">
        <is>
          <t>6-2142</t>
        </is>
      </c>
      <c r="E1111" s="993" t="n">
        <v>3</v>
      </c>
      <c r="F1111" s="993" t="inlineStr">
        <is>
          <t xml:space="preserve"> - доставени активи и услуги</t>
        </is>
      </c>
      <c r="G1111" s="993" t="inlineStr">
        <is>
          <t>Задължения</t>
        </is>
      </c>
      <c r="H1111" s="1003">
        <f>'Справка 7'!E74</f>
        <v/>
      </c>
    </row>
    <row r="1112" ht="15" customHeight="1" s="500">
      <c r="A1112" s="993">
        <f>pdeName</f>
        <v/>
      </c>
      <c r="B1112" s="993">
        <f>pdeBulstat</f>
        <v/>
      </c>
      <c r="C1112" s="998">
        <f>endDate</f>
        <v/>
      </c>
      <c r="D1112" s="993" t="inlineStr">
        <is>
          <t>6-2143</t>
        </is>
      </c>
      <c r="E1112" s="993" t="n">
        <v>3</v>
      </c>
      <c r="F1112" s="993" t="inlineStr">
        <is>
          <t xml:space="preserve"> - дивиденти</t>
        </is>
      </c>
      <c r="G1112" s="993" t="inlineStr">
        <is>
          <t>Задължения</t>
        </is>
      </c>
      <c r="H1112" s="1003">
        <f>'Справка 7'!E75</f>
        <v/>
      </c>
    </row>
    <row r="1113" ht="15" customHeight="1" s="500">
      <c r="A1113" s="993">
        <f>pdeName</f>
        <v/>
      </c>
      <c r="B1113" s="993">
        <f>pdeBulstat</f>
        <v/>
      </c>
      <c r="C1113" s="998">
        <f>endDate</f>
        <v/>
      </c>
      <c r="D1113" s="993" t="inlineStr">
        <is>
          <t>6-2143-1</t>
        </is>
      </c>
      <c r="E1113" s="993" t="n">
        <v>3</v>
      </c>
      <c r="F1113" s="993" t="inlineStr">
        <is>
          <t>-други</t>
        </is>
      </c>
      <c r="G1113" s="993" t="inlineStr">
        <is>
          <t>Задължения</t>
        </is>
      </c>
      <c r="H1113" s="1003">
        <f>'Справка 7'!E76</f>
        <v/>
      </c>
    </row>
    <row r="1114" ht="15" customHeight="1" s="500">
      <c r="A1114" s="993">
        <f>pdeName</f>
        <v/>
      </c>
      <c r="B1114" s="993">
        <f>pdeBulstat</f>
        <v/>
      </c>
      <c r="C1114" s="998">
        <f>endDate</f>
        <v/>
      </c>
      <c r="D1114" s="993" t="inlineStr">
        <is>
          <t>6-2144</t>
        </is>
      </c>
      <c r="E1114" s="993" t="n">
        <v>3</v>
      </c>
      <c r="F1114" s="993" t="inlineStr">
        <is>
          <t>2. Задължения по получени заеми към банки и небанкови финансови институции, в т.ч.:</t>
        </is>
      </c>
      <c r="G1114" s="993" t="inlineStr">
        <is>
          <t>Задължения</t>
        </is>
      </c>
      <c r="H1114" s="993">
        <f>'Справка 7'!E77</f>
        <v/>
      </c>
    </row>
    <row r="1115" ht="15" customHeight="1" s="500">
      <c r="A1115" s="993">
        <f>pdeName</f>
        <v/>
      </c>
      <c r="B1115" s="993">
        <f>pdeBulstat</f>
        <v/>
      </c>
      <c r="C1115" s="998">
        <f>endDate</f>
        <v/>
      </c>
      <c r="D1115" s="993" t="inlineStr">
        <is>
          <t>6-2145</t>
        </is>
      </c>
      <c r="E1115" s="993" t="n">
        <v>3</v>
      </c>
      <c r="F1115" s="993" t="inlineStr">
        <is>
          <t xml:space="preserve"> - към банки, в т.ч.</t>
        </is>
      </c>
      <c r="G1115" s="993" t="inlineStr">
        <is>
          <t>Задължения</t>
        </is>
      </c>
      <c r="H1115" s="1003">
        <f>'Справка 7'!E78</f>
        <v/>
      </c>
    </row>
    <row r="1116" ht="15" customHeight="1" s="500">
      <c r="A1116" s="993">
        <f>pdeName</f>
        <v/>
      </c>
      <c r="B1116" s="993">
        <f>pdeBulstat</f>
        <v/>
      </c>
      <c r="C1116" s="998">
        <f>endDate</f>
        <v/>
      </c>
      <c r="D1116" s="993" t="inlineStr">
        <is>
          <t>6-2146</t>
        </is>
      </c>
      <c r="E1116" s="993" t="n">
        <v>3</v>
      </c>
      <c r="F1116" s="993" t="inlineStr">
        <is>
          <t xml:space="preserve">      - просрочени</t>
        </is>
      </c>
      <c r="G1116" s="993" t="inlineStr">
        <is>
          <t>Задължения</t>
        </is>
      </c>
      <c r="H1116" s="1003">
        <f>'Справка 7'!E79</f>
        <v/>
      </c>
    </row>
    <row r="1117" ht="15" customHeight="1" s="500">
      <c r="A1117" s="993">
        <f>pdeName</f>
        <v/>
      </c>
      <c r="B1117" s="993">
        <f>pdeBulstat</f>
        <v/>
      </c>
      <c r="C1117" s="998">
        <f>endDate</f>
        <v/>
      </c>
      <c r="D1117" s="993" t="inlineStr">
        <is>
          <t>6-2144-1</t>
        </is>
      </c>
      <c r="E1117" s="993" t="n">
        <v>3</v>
      </c>
      <c r="F1117" s="993" t="inlineStr">
        <is>
          <t xml:space="preserve"> - небанкови финансови  институции, в т.ч.</t>
        </is>
      </c>
      <c r="G1117" s="993" t="inlineStr">
        <is>
          <t>Задължения</t>
        </is>
      </c>
      <c r="H1117" s="1003">
        <f>'Справка 7'!E80</f>
        <v/>
      </c>
    </row>
    <row r="1118" ht="15" customHeight="1" s="500">
      <c r="A1118" s="993">
        <f>pdeName</f>
        <v/>
      </c>
      <c r="B1118" s="993">
        <f>pdeBulstat</f>
        <v/>
      </c>
      <c r="C1118" s="998">
        <f>endDate</f>
        <v/>
      </c>
      <c r="D1118" s="993" t="inlineStr">
        <is>
          <t>6-2144-2</t>
        </is>
      </c>
      <c r="E1118" s="993" t="n">
        <v>3</v>
      </c>
      <c r="F1118" s="993" t="inlineStr">
        <is>
          <t xml:space="preserve">             - просрочени </t>
        </is>
      </c>
      <c r="G1118" s="993" t="inlineStr">
        <is>
          <t>Задължения</t>
        </is>
      </c>
      <c r="H1118" s="1003">
        <f>'Справка 7'!E81</f>
        <v/>
      </c>
    </row>
    <row r="1119" ht="15" customHeight="1" s="500">
      <c r="A1119" s="993">
        <f>pdeName</f>
        <v/>
      </c>
      <c r="B1119" s="993">
        <f>pdeBulstat</f>
        <v/>
      </c>
      <c r="C1119" s="998">
        <f>endDate</f>
        <v/>
      </c>
      <c r="D1119" s="993" t="inlineStr">
        <is>
          <t>6-2161-1</t>
        </is>
      </c>
      <c r="E1119" s="993" t="n">
        <v>3</v>
      </c>
      <c r="F1119" s="993" t="inlineStr">
        <is>
          <t xml:space="preserve">3. Текуща част от нетекущите задължения: </t>
        </is>
      </c>
      <c r="G1119" s="993" t="inlineStr">
        <is>
          <t>Задължения</t>
        </is>
      </c>
      <c r="H1119" s="993">
        <f>'Справка 7'!E82</f>
        <v/>
      </c>
    </row>
    <row r="1120" ht="15" customHeight="1" s="500">
      <c r="A1120" s="993">
        <f>pdeName</f>
        <v/>
      </c>
      <c r="B1120" s="993">
        <f>pdeBulstat</f>
        <v/>
      </c>
      <c r="C1120" s="998">
        <f>endDate</f>
        <v/>
      </c>
      <c r="D1120" s="993" t="inlineStr">
        <is>
          <t>6-2161-2</t>
        </is>
      </c>
      <c r="E1120" s="993" t="n">
        <v>3</v>
      </c>
      <c r="F1120" s="993" t="inlineStr">
        <is>
          <t xml:space="preserve"> - по ЗУНК</t>
        </is>
      </c>
      <c r="G1120" s="993" t="inlineStr">
        <is>
          <t>Задължения</t>
        </is>
      </c>
      <c r="H1120" s="1003">
        <f>'Справка 7'!E83</f>
        <v/>
      </c>
    </row>
    <row r="1121" ht="15" customHeight="1" s="500">
      <c r="A1121" s="993">
        <f>pdeName</f>
        <v/>
      </c>
      <c r="B1121" s="993">
        <f>pdeBulstat</f>
        <v/>
      </c>
      <c r="C1121" s="998">
        <f>endDate</f>
        <v/>
      </c>
      <c r="D1121" s="993" t="inlineStr">
        <is>
          <t>6-2161-3</t>
        </is>
      </c>
      <c r="E1121" s="993" t="n">
        <v>3</v>
      </c>
      <c r="F1121" s="993" t="inlineStr">
        <is>
          <t xml:space="preserve"> - по облигационни заеми </t>
        </is>
      </c>
      <c r="G1121" s="993" t="inlineStr">
        <is>
          <t>Задължения</t>
        </is>
      </c>
      <c r="H1121" s="1003">
        <f>'Справка 7'!E84</f>
        <v/>
      </c>
    </row>
    <row r="1122" ht="15" customHeight="1" s="500">
      <c r="A1122" s="993">
        <f>pdeName</f>
        <v/>
      </c>
      <c r="B1122" s="993">
        <f>pdeBulstat</f>
        <v/>
      </c>
      <c r="C1122" s="998">
        <f>endDate</f>
        <v/>
      </c>
      <c r="D1122" s="993" t="inlineStr">
        <is>
          <t>6-2161-4</t>
        </is>
      </c>
      <c r="E1122" s="993" t="n">
        <v>3</v>
      </c>
      <c r="F1122" s="993" t="inlineStr">
        <is>
          <t xml:space="preserve"> - по получени дългосрочни заеми от банки и небанкови финансови институции</t>
        </is>
      </c>
      <c r="G1122" s="993" t="inlineStr">
        <is>
          <t>Задължения</t>
        </is>
      </c>
      <c r="H1122" s="1003">
        <f>'Справка 7'!E85</f>
        <v/>
      </c>
    </row>
    <row r="1123" ht="15" customHeight="1" s="500">
      <c r="A1123" s="993">
        <f>pdeName</f>
        <v/>
      </c>
      <c r="B1123" s="993">
        <f>pdeBulstat</f>
        <v/>
      </c>
      <c r="C1123" s="998">
        <f>endDate</f>
        <v/>
      </c>
      <c r="D1123" s="993" t="inlineStr">
        <is>
          <t>6-2161-5</t>
        </is>
      </c>
      <c r="E1123" s="993" t="n">
        <v>3</v>
      </c>
      <c r="F1123" s="993" t="inlineStr">
        <is>
          <t xml:space="preserve"> - други </t>
        </is>
      </c>
      <c r="G1123" s="993" t="inlineStr">
        <is>
          <t>Задължения</t>
        </is>
      </c>
      <c r="H1123" s="1003">
        <f>'Справка 7'!E86</f>
        <v/>
      </c>
    </row>
    <row r="1124" ht="15" customHeight="1" s="500">
      <c r="A1124" s="993">
        <f>pdeName</f>
        <v/>
      </c>
      <c r="B1124" s="993">
        <f>pdeBulstat</f>
        <v/>
      </c>
      <c r="C1124" s="998">
        <f>endDate</f>
        <v/>
      </c>
      <c r="D1124" s="993" t="inlineStr">
        <is>
          <t>6-2148</t>
        </is>
      </c>
      <c r="E1124" s="993" t="n">
        <v>3</v>
      </c>
      <c r="F1124" s="993" t="inlineStr">
        <is>
          <t>4. Текущи задължения:</t>
        </is>
      </c>
      <c r="G1124" s="993" t="inlineStr">
        <is>
          <t>Задължения</t>
        </is>
      </c>
      <c r="H1124" s="1003">
        <f>'Справка 7'!E87</f>
        <v/>
      </c>
    </row>
    <row r="1125" ht="15" customHeight="1" s="500">
      <c r="A1125" s="993">
        <f>pdeName</f>
        <v/>
      </c>
      <c r="B1125" s="993">
        <f>pdeBulstat</f>
        <v/>
      </c>
      <c r="C1125" s="998">
        <f>endDate</f>
        <v/>
      </c>
      <c r="D1125" s="993" t="inlineStr">
        <is>
          <t>6-2147</t>
        </is>
      </c>
      <c r="E1125" s="993" t="n">
        <v>3</v>
      </c>
      <c r="F1125" s="993" t="inlineStr">
        <is>
          <t>Задължения по търговски заеми</t>
        </is>
      </c>
      <c r="G1125" s="993" t="inlineStr">
        <is>
          <t>Задължения</t>
        </is>
      </c>
      <c r="H1125" s="1003">
        <f>'Справка 7'!E88</f>
        <v/>
      </c>
    </row>
    <row r="1126" ht="15" customHeight="1" s="500">
      <c r="A1126" s="993">
        <f>pdeName</f>
        <v/>
      </c>
      <c r="B1126" s="993">
        <f>pdeBulstat</f>
        <v/>
      </c>
      <c r="C1126" s="998">
        <f>endDate</f>
        <v/>
      </c>
      <c r="D1126" s="993" t="inlineStr">
        <is>
          <t>6-2149</t>
        </is>
      </c>
      <c r="E1126" s="993" t="n">
        <v>3</v>
      </c>
      <c r="F1126" s="993" t="inlineStr">
        <is>
          <t xml:space="preserve">Задължения към доставчици и клиенти </t>
        </is>
      </c>
      <c r="G1126" s="993" t="inlineStr">
        <is>
          <t>Задължения</t>
        </is>
      </c>
      <c r="H1126" s="1003">
        <f>'Справка 7'!E89</f>
        <v/>
      </c>
    </row>
    <row r="1127" ht="15" customHeight="1" s="500">
      <c r="A1127" s="993">
        <f>pdeName</f>
        <v/>
      </c>
      <c r="B1127" s="993">
        <f>pdeBulstat</f>
        <v/>
      </c>
      <c r="C1127" s="998">
        <f>endDate</f>
        <v/>
      </c>
      <c r="D1127" s="993" t="inlineStr">
        <is>
          <t>6-2150</t>
        </is>
      </c>
      <c r="E1127" s="993" t="n">
        <v>3</v>
      </c>
      <c r="F1127" s="993" t="inlineStr">
        <is>
          <t>Задължения по получени аванси</t>
        </is>
      </c>
      <c r="G1127" s="993" t="inlineStr">
        <is>
          <t>Задължения</t>
        </is>
      </c>
      <c r="H1127" s="1003">
        <f>'Справка 7'!E90</f>
        <v/>
      </c>
    </row>
    <row r="1128" ht="15" customHeight="1" s="500">
      <c r="A1128" s="993">
        <f>pdeName</f>
        <v/>
      </c>
      <c r="B1128" s="993">
        <f>pdeBulstat</f>
        <v/>
      </c>
      <c r="C1128" s="998">
        <f>endDate</f>
        <v/>
      </c>
      <c r="D1128" s="993" t="inlineStr">
        <is>
          <t>6-2151</t>
        </is>
      </c>
      <c r="E1128" s="993" t="n">
        <v>3</v>
      </c>
      <c r="F1128" s="993" t="inlineStr">
        <is>
          <t>Задължения към персонала</t>
        </is>
      </c>
      <c r="G1128" s="993" t="inlineStr">
        <is>
          <t>Задължения</t>
        </is>
      </c>
      <c r="H1128" s="1003">
        <f>'Справка 7'!E91</f>
        <v/>
      </c>
    </row>
    <row r="1129" ht="15" customHeight="1" s="500">
      <c r="A1129" s="993">
        <f>pdeName</f>
        <v/>
      </c>
      <c r="B1129" s="993">
        <f>pdeBulstat</f>
        <v/>
      </c>
      <c r="C1129" s="998">
        <f>endDate</f>
        <v/>
      </c>
      <c r="D1129" s="993" t="inlineStr">
        <is>
          <t>6-2152</t>
        </is>
      </c>
      <c r="E1129" s="993" t="n">
        <v>3</v>
      </c>
      <c r="F1129" s="993" t="inlineStr">
        <is>
          <t>Данъчни задължения, в т.ч.:</t>
        </is>
      </c>
      <c r="G1129" s="993" t="inlineStr">
        <is>
          <t>Задължения</t>
        </is>
      </c>
      <c r="H1129" s="993">
        <f>'Справка 7'!E92</f>
        <v/>
      </c>
    </row>
    <row r="1130" ht="15" customHeight="1" s="500">
      <c r="A1130" s="993">
        <f>pdeName</f>
        <v/>
      </c>
      <c r="B1130" s="993">
        <f>pdeBulstat</f>
        <v/>
      </c>
      <c r="C1130" s="998">
        <f>endDate</f>
        <v/>
      </c>
      <c r="D1130" s="993" t="inlineStr">
        <is>
          <t>6-2154</t>
        </is>
      </c>
      <c r="E1130" s="993" t="n">
        <v>3</v>
      </c>
      <c r="F1130" s="993" t="inlineStr">
        <is>
          <t xml:space="preserve"> - корпоративен данък върху печалбата </t>
        </is>
      </c>
      <c r="G1130" s="993" t="inlineStr">
        <is>
          <t>Задължения</t>
        </is>
      </c>
      <c r="H1130" s="1003">
        <f>'Справка 7'!E93</f>
        <v/>
      </c>
    </row>
    <row r="1131" ht="15" customHeight="1" s="500">
      <c r="A1131" s="993">
        <f>pdeName</f>
        <v/>
      </c>
      <c r="B1131" s="993">
        <f>pdeBulstat</f>
        <v/>
      </c>
      <c r="C1131" s="998">
        <f>endDate</f>
        <v/>
      </c>
      <c r="D1131" s="993" t="inlineStr">
        <is>
          <t>6-2155</t>
        </is>
      </c>
      <c r="E1131" s="993" t="n">
        <v>3</v>
      </c>
      <c r="F1131" s="993" t="inlineStr">
        <is>
          <t xml:space="preserve"> - данък върху добавената стойност</t>
        </is>
      </c>
      <c r="G1131" s="993" t="inlineStr">
        <is>
          <t>Задължения</t>
        </is>
      </c>
      <c r="H1131" s="1003">
        <f>'Справка 7'!E94</f>
        <v/>
      </c>
    </row>
    <row r="1132" ht="15" customHeight="1" s="500">
      <c r="A1132" s="993">
        <f>pdeName</f>
        <v/>
      </c>
      <c r="B1132" s="993">
        <f>pdeBulstat</f>
        <v/>
      </c>
      <c r="C1132" s="998">
        <f>endDate</f>
        <v/>
      </c>
      <c r="D1132" s="993" t="inlineStr">
        <is>
          <t>6-2156</t>
        </is>
      </c>
      <c r="E1132" s="993" t="n">
        <v>3</v>
      </c>
      <c r="F1132" s="993" t="inlineStr">
        <is>
          <t xml:space="preserve"> - други данъци</t>
        </is>
      </c>
      <c r="G1132" s="993" t="inlineStr">
        <is>
          <t>Задължения</t>
        </is>
      </c>
      <c r="H1132" s="1003">
        <f>'Справка 7'!E95</f>
        <v/>
      </c>
    </row>
    <row r="1133" ht="15" customHeight="1" s="500">
      <c r="A1133" s="993">
        <f>pdeName</f>
        <v/>
      </c>
      <c r="B1133" s="993">
        <f>pdeBulstat</f>
        <v/>
      </c>
      <c r="C1133" s="998">
        <f>endDate</f>
        <v/>
      </c>
      <c r="D1133" s="993" t="inlineStr">
        <is>
          <t>6-2157</t>
        </is>
      </c>
      <c r="E1133" s="993" t="n">
        <v>3</v>
      </c>
      <c r="F1133" s="993" t="inlineStr">
        <is>
          <t>Задължения към осигурителни предприятия</t>
        </is>
      </c>
      <c r="G1133" s="993" t="inlineStr">
        <is>
          <t>Задължения</t>
        </is>
      </c>
      <c r="H1133" s="1003">
        <f>'Справка 7'!E96</f>
        <v/>
      </c>
    </row>
    <row r="1134" ht="15" customHeight="1" s="500">
      <c r="A1134" s="993">
        <f>pdeName</f>
        <v/>
      </c>
      <c r="B1134" s="993">
        <f>pdeBulstat</f>
        <v/>
      </c>
      <c r="C1134" s="998">
        <f>endDate</f>
        <v/>
      </c>
      <c r="D1134" s="993" t="inlineStr">
        <is>
          <t>6-2161</t>
        </is>
      </c>
      <c r="E1134" s="993" t="n">
        <v>3</v>
      </c>
      <c r="F1134" s="993" t="inlineStr">
        <is>
          <t>5. Други краткосрочни задължения</t>
        </is>
      </c>
      <c r="G1134" s="993" t="inlineStr">
        <is>
          <t>Задължения</t>
        </is>
      </c>
      <c r="H1134" s="1003">
        <f>'Справка 7'!E97</f>
        <v/>
      </c>
    </row>
    <row r="1135" ht="15" customHeight="1" s="500">
      <c r="A1135" s="993">
        <f>pdeName</f>
        <v/>
      </c>
      <c r="B1135" s="993">
        <f>pdeBulstat</f>
        <v/>
      </c>
      <c r="C1135" s="998">
        <f>endDate</f>
        <v/>
      </c>
      <c r="D1135" s="993" t="inlineStr">
        <is>
          <t>6-2170</t>
        </is>
      </c>
      <c r="E1135" s="993" t="n">
        <v>3</v>
      </c>
      <c r="F1135" s="993" t="inlineStr">
        <is>
          <t>III. Текущи търговски и други задължения</t>
        </is>
      </c>
      <c r="G1135" s="993" t="inlineStr">
        <is>
          <t>Задължения</t>
        </is>
      </c>
      <c r="H1135" s="1003">
        <f>'Справка 7'!E98</f>
        <v/>
      </c>
    </row>
    <row r="1136" ht="15" customHeight="1" s="500">
      <c r="A1136" s="993">
        <f>pdeName</f>
        <v/>
      </c>
      <c r="B1136" s="993">
        <f>pdeBulstat</f>
        <v/>
      </c>
      <c r="C1136" s="998">
        <f>endDate</f>
        <v/>
      </c>
      <c r="D1136" s="993" t="inlineStr">
        <is>
          <t>6-2180</t>
        </is>
      </c>
      <c r="E1136" s="993" t="n">
        <v>3</v>
      </c>
      <c r="F1136" s="993" t="inlineStr">
        <is>
          <t>ОБЩО ЗАДЪЛЖЕНИЯ (I+II+III):</t>
        </is>
      </c>
      <c r="G1136" s="993" t="inlineStr">
        <is>
          <t>Задължения</t>
        </is>
      </c>
      <c r="H1136" s="1003">
        <f>'Справка 7'!E99</f>
        <v/>
      </c>
    </row>
    <row r="1137" ht="15" customHeight="1" s="500">
      <c r="A1137" s="993">
        <f>pdeName</f>
        <v/>
      </c>
      <c r="B1137" s="993">
        <f>pdeBulstat</f>
        <v/>
      </c>
      <c r="C1137" s="998">
        <f>endDate</f>
        <v/>
      </c>
      <c r="D1137" s="993" t="inlineStr">
        <is>
          <t>6-2111</t>
        </is>
      </c>
      <c r="E1137" s="993" t="n">
        <v>4</v>
      </c>
      <c r="F1137" s="993" t="inlineStr">
        <is>
          <t>1. Задължения към свързани предприятия, в т.ч. от:</t>
        </is>
      </c>
      <c r="G1137" s="993" t="inlineStr">
        <is>
          <t>Задължения</t>
        </is>
      </c>
      <c r="H1137" s="1003">
        <f>'Справка 7'!F54</f>
        <v/>
      </c>
    </row>
    <row r="1138" ht="15" customHeight="1" s="500">
      <c r="A1138" s="993">
        <f>pdeName</f>
        <v/>
      </c>
      <c r="B1138" s="993">
        <f>pdeBulstat</f>
        <v/>
      </c>
      <c r="C1138" s="998">
        <f>endDate</f>
        <v/>
      </c>
      <c r="D1138" s="993" t="inlineStr">
        <is>
          <t>6-2112</t>
        </is>
      </c>
      <c r="E1138" s="993" t="n">
        <v>4</v>
      </c>
      <c r="F1138" s="993" t="inlineStr">
        <is>
          <t xml:space="preserve"> - заеми</t>
        </is>
      </c>
      <c r="G1138" s="993" t="inlineStr">
        <is>
          <t>Задължения</t>
        </is>
      </c>
      <c r="H1138" s="999">
        <f>'Справка 7'!F55</f>
        <v/>
      </c>
    </row>
    <row r="1139" ht="15" customHeight="1" s="500">
      <c r="A1139" s="993">
        <f>pdeName</f>
        <v/>
      </c>
      <c r="B1139" s="993">
        <f>pdeBulstat</f>
        <v/>
      </c>
      <c r="C1139" s="998">
        <f>endDate</f>
        <v/>
      </c>
      <c r="D1139" s="993" t="inlineStr">
        <is>
          <t>6-2113</t>
        </is>
      </c>
      <c r="E1139" s="993" t="n">
        <v>4</v>
      </c>
      <c r="F1139" s="993" t="inlineStr">
        <is>
          <t xml:space="preserve"> - доставки на активи и услуги</t>
        </is>
      </c>
      <c r="G1139" s="993" t="inlineStr">
        <is>
          <t>Задължения</t>
        </is>
      </c>
      <c r="H1139" s="999">
        <f>'Справка 7'!F56</f>
        <v/>
      </c>
    </row>
    <row r="1140" ht="15" customHeight="1" s="500">
      <c r="A1140" s="993">
        <f>pdeName</f>
        <v/>
      </c>
      <c r="B1140" s="993">
        <f>pdeBulstat</f>
        <v/>
      </c>
      <c r="C1140" s="998">
        <f>endDate</f>
        <v/>
      </c>
      <c r="D1140" s="993" t="inlineStr">
        <is>
          <t>6-2244</t>
        </is>
      </c>
      <c r="E1140" s="993" t="n">
        <v>4</v>
      </c>
      <c r="F1140" s="993" t="inlineStr">
        <is>
          <t xml:space="preserve"> - други</t>
        </is>
      </c>
      <c r="G1140" s="993" t="inlineStr">
        <is>
          <t>Задължения</t>
        </is>
      </c>
      <c r="H1140" s="999">
        <f>'Справка 7'!F57</f>
        <v/>
      </c>
    </row>
    <row r="1141" ht="15" customHeight="1" s="500">
      <c r="A1141" s="993">
        <f>pdeName</f>
        <v/>
      </c>
      <c r="B1141" s="993">
        <f>pdeBulstat</f>
        <v/>
      </c>
      <c r="C1141" s="998">
        <f>endDate</f>
        <v/>
      </c>
      <c r="D1141" s="993" t="inlineStr">
        <is>
          <t>6-2114</t>
        </is>
      </c>
      <c r="E1141" s="993" t="n">
        <v>4</v>
      </c>
      <c r="F1141" s="993" t="inlineStr">
        <is>
          <t>2. Задължения по получени заеми към банки и небанкови финансови институции, в т.ч.:</t>
        </is>
      </c>
      <c r="G1141" s="993" t="inlineStr">
        <is>
          <t>Задължения</t>
        </is>
      </c>
      <c r="H1141" s="993">
        <f>'Справка 7'!F58</f>
        <v/>
      </c>
    </row>
    <row r="1142" ht="15" customHeight="1" s="500">
      <c r="A1142" s="993">
        <f>pdeName</f>
        <v/>
      </c>
      <c r="B1142" s="993">
        <f>pdeBulstat</f>
        <v/>
      </c>
      <c r="C1142" s="998">
        <f>endDate</f>
        <v/>
      </c>
      <c r="D1142" s="993" t="inlineStr">
        <is>
          <t>6-2115</t>
        </is>
      </c>
      <c r="E1142" s="993" t="n">
        <v>4</v>
      </c>
      <c r="F1142" s="993" t="inlineStr">
        <is>
          <t xml:space="preserve"> -  банки, в.т.ч.:</t>
        </is>
      </c>
      <c r="G1142" s="993" t="inlineStr">
        <is>
          <t>Задължения</t>
        </is>
      </c>
      <c r="H1142" s="999">
        <f>'Справка 7'!F59</f>
        <v/>
      </c>
    </row>
    <row r="1143" ht="15" customHeight="1" s="500">
      <c r="A1143" s="993">
        <f>pdeName</f>
        <v/>
      </c>
      <c r="B1143" s="993">
        <f>pdeBulstat</f>
        <v/>
      </c>
      <c r="C1143" s="998">
        <f>endDate</f>
        <v/>
      </c>
      <c r="D1143" s="993" t="inlineStr">
        <is>
          <t>6-2116</t>
        </is>
      </c>
      <c r="E1143" s="993" t="n">
        <v>4</v>
      </c>
      <c r="F1143" s="993" t="inlineStr">
        <is>
          <t xml:space="preserve">             - просрочени </t>
        </is>
      </c>
      <c r="G1143" s="993" t="inlineStr">
        <is>
          <t>Задължения</t>
        </is>
      </c>
      <c r="H1143" s="999">
        <f>'Справка 7'!F60</f>
        <v/>
      </c>
    </row>
    <row r="1144" ht="15" customHeight="1" s="500">
      <c r="A1144" s="993">
        <f>pdeName</f>
        <v/>
      </c>
      <c r="B1144" s="993">
        <f>pdeBulstat</f>
        <v/>
      </c>
      <c r="C1144" s="998">
        <f>endDate</f>
        <v/>
      </c>
      <c r="D1144" s="993" t="inlineStr">
        <is>
          <t>6-2114-1</t>
        </is>
      </c>
      <c r="E1144" s="993" t="n">
        <v>4</v>
      </c>
      <c r="F1144" s="993" t="inlineStr">
        <is>
          <t xml:space="preserve">   - небанкови финансови  институции, в т.ч.:</t>
        </is>
      </c>
      <c r="G1144" s="993" t="inlineStr">
        <is>
          <t>Задължения</t>
        </is>
      </c>
      <c r="H1144" s="999">
        <f>'Справка 7'!F61</f>
        <v/>
      </c>
    </row>
    <row r="1145" ht="15" customHeight="1" s="500">
      <c r="A1145" s="993">
        <f>pdeName</f>
        <v/>
      </c>
      <c r="B1145" s="993">
        <f>pdeBulstat</f>
        <v/>
      </c>
      <c r="C1145" s="998">
        <f>endDate</f>
        <v/>
      </c>
      <c r="D1145" s="993" t="inlineStr">
        <is>
          <t>6-2114-2</t>
        </is>
      </c>
      <c r="E1145" s="993" t="n">
        <v>4</v>
      </c>
      <c r="F1145" s="993" t="inlineStr">
        <is>
          <t xml:space="preserve">             - просрочени </t>
        </is>
      </c>
      <c r="G1145" s="993" t="inlineStr">
        <is>
          <t>Задължения</t>
        </is>
      </c>
      <c r="H1145" s="999">
        <f>'Справка 7'!F62</f>
        <v/>
      </c>
    </row>
    <row r="1146" ht="15" customHeight="1" s="500">
      <c r="A1146" s="993">
        <f>pdeName</f>
        <v/>
      </c>
      <c r="B1146" s="993">
        <f>pdeBulstat</f>
        <v/>
      </c>
      <c r="C1146" s="998">
        <f>endDate</f>
        <v/>
      </c>
      <c r="D1146" s="993" t="inlineStr">
        <is>
          <t>6-2123-1</t>
        </is>
      </c>
      <c r="E1146" s="993" t="n">
        <v>4</v>
      </c>
      <c r="F1146" s="993" t="inlineStr">
        <is>
          <t>3. Задължения по ЗУНК</t>
        </is>
      </c>
      <c r="G1146" s="993" t="inlineStr">
        <is>
          <t>Задължения</t>
        </is>
      </c>
      <c r="H1146" s="999">
        <f>'Справка 7'!F63</f>
        <v/>
      </c>
    </row>
    <row r="1147" ht="15" customHeight="1" s="500">
      <c r="A1147" s="993">
        <f>pdeName</f>
        <v/>
      </c>
      <c r="B1147" s="993">
        <f>pdeBulstat</f>
        <v/>
      </c>
      <c r="C1147" s="998">
        <f>endDate</f>
        <v/>
      </c>
      <c r="D1147" s="993" t="inlineStr">
        <is>
          <t>6-2118</t>
        </is>
      </c>
      <c r="E1147" s="993" t="n">
        <v>4</v>
      </c>
      <c r="F1147" s="993" t="inlineStr">
        <is>
          <t>4. Задължения по получени търговски заеми</t>
        </is>
      </c>
      <c r="G1147" s="993" t="inlineStr">
        <is>
          <t>Задължения</t>
        </is>
      </c>
      <c r="H1147" s="999">
        <f>'Справка 7'!F64</f>
        <v/>
      </c>
    </row>
    <row r="1148" ht="15" customHeight="1" s="500">
      <c r="A1148" s="993">
        <f>pdeName</f>
        <v/>
      </c>
      <c r="B1148" s="993">
        <f>pdeBulstat</f>
        <v/>
      </c>
      <c r="C1148" s="998">
        <f>endDate</f>
        <v/>
      </c>
      <c r="D1148" s="993" t="inlineStr">
        <is>
          <t>6-2120</t>
        </is>
      </c>
      <c r="E1148" s="993" t="n">
        <v>4</v>
      </c>
      <c r="F1148" s="993" t="inlineStr">
        <is>
          <t xml:space="preserve">5. Задължения по облигационни заеми </t>
        </is>
      </c>
      <c r="G1148" s="993" t="inlineStr">
        <is>
          <t>Задължения</t>
        </is>
      </c>
      <c r="H1148" s="999">
        <f>'Справка 7'!F65</f>
        <v/>
      </c>
    </row>
    <row r="1149" ht="15" customHeight="1" s="500">
      <c r="A1149" s="993">
        <f>pdeName</f>
        <v/>
      </c>
      <c r="B1149" s="993">
        <f>pdeBulstat</f>
        <v/>
      </c>
      <c r="C1149" s="998">
        <f>endDate</f>
        <v/>
      </c>
      <c r="D1149" s="993" t="inlineStr">
        <is>
          <t>6-2123</t>
        </is>
      </c>
      <c r="E1149" s="993" t="n">
        <v>4</v>
      </c>
      <c r="F1149" s="993" t="inlineStr">
        <is>
          <t>6. Други дългосрочни задължения, в т.ч.:</t>
        </is>
      </c>
      <c r="G1149" s="993" t="inlineStr">
        <is>
          <t>Задължения</t>
        </is>
      </c>
      <c r="H1149" s="999">
        <f>'Справка 7'!F66</f>
        <v/>
      </c>
    </row>
    <row r="1150" ht="15" customHeight="1" s="500">
      <c r="A1150" s="993">
        <f>pdeName</f>
        <v/>
      </c>
      <c r="B1150" s="993">
        <f>pdeBulstat</f>
        <v/>
      </c>
      <c r="C1150" s="998">
        <f>endDate</f>
        <v/>
      </c>
      <c r="D1150" s="993" t="inlineStr">
        <is>
          <t>6-2124</t>
        </is>
      </c>
      <c r="E1150" s="993" t="n">
        <v>4</v>
      </c>
      <c r="F1150" s="993" t="inlineStr">
        <is>
          <t xml:space="preserve">   - по финансов лизинг</t>
        </is>
      </c>
      <c r="G1150" s="993" t="inlineStr">
        <is>
          <t>Задължения</t>
        </is>
      </c>
      <c r="H1150" s="999">
        <f>'Справка 7'!F67</f>
        <v/>
      </c>
    </row>
    <row r="1151" ht="15" customHeight="1" s="500">
      <c r="A1151" s="993">
        <f>pdeName</f>
        <v/>
      </c>
      <c r="B1151" s="993">
        <f>pdeBulstat</f>
        <v/>
      </c>
      <c r="C1151" s="998">
        <f>endDate</f>
        <v/>
      </c>
      <c r="D1151" s="993" t="inlineStr">
        <is>
          <t>6-2130</t>
        </is>
      </c>
      <c r="E1151" s="993" t="n">
        <v>4</v>
      </c>
      <c r="F1151" s="993" t="inlineStr">
        <is>
          <t>I. Нетекущи търговски и други задължения</t>
        </is>
      </c>
      <c r="G1151" s="993" t="inlineStr">
        <is>
          <t>Задължения</t>
        </is>
      </c>
      <c r="H1151" s="993">
        <f>'Справка 7'!F68</f>
        <v/>
      </c>
    </row>
    <row r="1152" ht="15" customHeight="1" s="500">
      <c r="A1152" s="993">
        <f>pdeName</f>
        <v/>
      </c>
      <c r="B1152" s="993">
        <f>pdeBulstat</f>
        <v/>
      </c>
      <c r="C1152" s="998">
        <f>endDate</f>
        <v/>
      </c>
      <c r="D1152" s="993" t="inlineStr">
        <is>
          <t>6-2122</t>
        </is>
      </c>
      <c r="E1152" s="993" t="n">
        <v>4</v>
      </c>
      <c r="F1152" s="993" t="inlineStr">
        <is>
          <t>Пасиви по отсрочени данъци (II. Данъчни пасиви)</t>
        </is>
      </c>
      <c r="G1152" s="993" t="inlineStr">
        <is>
          <t>Задължения</t>
        </is>
      </c>
      <c r="H1152" s="999">
        <f>'Справка 7'!F70</f>
        <v/>
      </c>
    </row>
    <row r="1153" ht="15" customHeight="1" s="500">
      <c r="A1153" s="993">
        <f>pdeName</f>
        <v/>
      </c>
      <c r="B1153" s="993">
        <f>pdeBulstat</f>
        <v/>
      </c>
      <c r="C1153" s="998">
        <f>endDate</f>
        <v/>
      </c>
      <c r="D1153" s="993" t="inlineStr">
        <is>
          <t>6-2141</t>
        </is>
      </c>
      <c r="E1153" s="993" t="n">
        <v>4</v>
      </c>
      <c r="F1153" s="993" t="inlineStr">
        <is>
          <t>1. Задължения към свързани предприятия, в т.ч. от:</t>
        </is>
      </c>
      <c r="G1153" s="993" t="inlineStr">
        <is>
          <t>Задължения</t>
        </is>
      </c>
      <c r="H1153" s="993">
        <f>'Справка 7'!F73</f>
        <v/>
      </c>
    </row>
    <row r="1154" ht="15" customHeight="1" s="500">
      <c r="A1154" s="993">
        <f>pdeName</f>
        <v/>
      </c>
      <c r="B1154" s="993">
        <f>pdeBulstat</f>
        <v/>
      </c>
      <c r="C1154" s="998">
        <f>endDate</f>
        <v/>
      </c>
      <c r="D1154" s="993" t="inlineStr">
        <is>
          <t>6-2142</t>
        </is>
      </c>
      <c r="E1154" s="993" t="n">
        <v>4</v>
      </c>
      <c r="F1154" s="993" t="inlineStr">
        <is>
          <t xml:space="preserve"> - доставени активи и услуги</t>
        </is>
      </c>
      <c r="G1154" s="993" t="inlineStr">
        <is>
          <t>Задължения</t>
        </is>
      </c>
      <c r="H1154" s="999">
        <f>'Справка 7'!F74</f>
        <v/>
      </c>
    </row>
    <row r="1155" ht="15" customHeight="1" s="500">
      <c r="A1155" s="993">
        <f>pdeName</f>
        <v/>
      </c>
      <c r="B1155" s="993">
        <f>pdeBulstat</f>
        <v/>
      </c>
      <c r="C1155" s="998">
        <f>endDate</f>
        <v/>
      </c>
      <c r="D1155" s="993" t="inlineStr">
        <is>
          <t>6-2143</t>
        </is>
      </c>
      <c r="E1155" s="993" t="n">
        <v>4</v>
      </c>
      <c r="F1155" s="993" t="inlineStr">
        <is>
          <t xml:space="preserve"> - дивиденти</t>
        </is>
      </c>
      <c r="G1155" s="993" t="inlineStr">
        <is>
          <t>Задължения</t>
        </is>
      </c>
      <c r="H1155" s="999">
        <f>'Справка 7'!F75</f>
        <v/>
      </c>
    </row>
    <row r="1156" ht="15" customHeight="1" s="500">
      <c r="A1156" s="993">
        <f>pdeName</f>
        <v/>
      </c>
      <c r="B1156" s="993">
        <f>pdeBulstat</f>
        <v/>
      </c>
      <c r="C1156" s="998">
        <f>endDate</f>
        <v/>
      </c>
      <c r="D1156" s="993" t="inlineStr">
        <is>
          <t>6-2143-1</t>
        </is>
      </c>
      <c r="E1156" s="993" t="n">
        <v>4</v>
      </c>
      <c r="F1156" s="993" t="inlineStr">
        <is>
          <t>-други</t>
        </is>
      </c>
      <c r="G1156" s="993" t="inlineStr">
        <is>
          <t>Задължения</t>
        </is>
      </c>
      <c r="H1156" s="999">
        <f>'Справка 7'!F76</f>
        <v/>
      </c>
    </row>
    <row r="1157" ht="15" customHeight="1" s="500">
      <c r="A1157" s="993">
        <f>pdeName</f>
        <v/>
      </c>
      <c r="B1157" s="993">
        <f>pdeBulstat</f>
        <v/>
      </c>
      <c r="C1157" s="998">
        <f>endDate</f>
        <v/>
      </c>
      <c r="D1157" s="993" t="inlineStr">
        <is>
          <t>6-2144</t>
        </is>
      </c>
      <c r="E1157" s="993" t="n">
        <v>4</v>
      </c>
      <c r="F1157" s="993" t="inlineStr">
        <is>
          <t>2. Задължения по получени заеми към банки и небанкови финансови институции, в т.ч.:</t>
        </is>
      </c>
      <c r="G1157" s="993" t="inlineStr">
        <is>
          <t>Задължения</t>
        </is>
      </c>
      <c r="H1157" s="993">
        <f>'Справка 7'!F77</f>
        <v/>
      </c>
    </row>
    <row r="1158" ht="15" customHeight="1" s="500">
      <c r="A1158" s="993">
        <f>pdeName</f>
        <v/>
      </c>
      <c r="B1158" s="993">
        <f>pdeBulstat</f>
        <v/>
      </c>
      <c r="C1158" s="998">
        <f>endDate</f>
        <v/>
      </c>
      <c r="D1158" s="993" t="inlineStr">
        <is>
          <t>6-2145</t>
        </is>
      </c>
      <c r="E1158" s="993" t="n">
        <v>4</v>
      </c>
      <c r="F1158" s="993" t="inlineStr">
        <is>
          <t xml:space="preserve"> - към банки, в т.ч.</t>
        </is>
      </c>
      <c r="G1158" s="993" t="inlineStr">
        <is>
          <t>Задължения</t>
        </is>
      </c>
      <c r="H1158" s="999">
        <f>'Справка 7'!F78</f>
        <v/>
      </c>
    </row>
    <row r="1159" ht="15" customHeight="1" s="500">
      <c r="A1159" s="993">
        <f>pdeName</f>
        <v/>
      </c>
      <c r="B1159" s="993">
        <f>pdeBulstat</f>
        <v/>
      </c>
      <c r="C1159" s="998">
        <f>endDate</f>
        <v/>
      </c>
      <c r="D1159" s="993" t="inlineStr">
        <is>
          <t>6-2146</t>
        </is>
      </c>
      <c r="E1159" s="993" t="n">
        <v>4</v>
      </c>
      <c r="F1159" s="993" t="inlineStr">
        <is>
          <t xml:space="preserve">      - просрочени</t>
        </is>
      </c>
      <c r="G1159" s="993" t="inlineStr">
        <is>
          <t>Задължения</t>
        </is>
      </c>
      <c r="H1159" s="999">
        <f>'Справка 7'!F79</f>
        <v/>
      </c>
    </row>
    <row r="1160" ht="15" customHeight="1" s="500">
      <c r="A1160" s="993">
        <f>pdeName</f>
        <v/>
      </c>
      <c r="B1160" s="993">
        <f>pdeBulstat</f>
        <v/>
      </c>
      <c r="C1160" s="998">
        <f>endDate</f>
        <v/>
      </c>
      <c r="D1160" s="993" t="inlineStr">
        <is>
          <t>6-2144-1</t>
        </is>
      </c>
      <c r="E1160" s="993" t="n">
        <v>4</v>
      </c>
      <c r="F1160" s="993" t="inlineStr">
        <is>
          <t xml:space="preserve"> - небанкови финансови  институции, в т.ч.</t>
        </is>
      </c>
      <c r="G1160" s="993" t="inlineStr">
        <is>
          <t>Задължения</t>
        </is>
      </c>
      <c r="H1160" s="999">
        <f>'Справка 7'!F80</f>
        <v/>
      </c>
    </row>
    <row r="1161" ht="15" customHeight="1" s="500">
      <c r="A1161" s="993">
        <f>pdeName</f>
        <v/>
      </c>
      <c r="B1161" s="993">
        <f>pdeBulstat</f>
        <v/>
      </c>
      <c r="C1161" s="998">
        <f>endDate</f>
        <v/>
      </c>
      <c r="D1161" s="993" t="inlineStr">
        <is>
          <t>6-2144-2</t>
        </is>
      </c>
      <c r="E1161" s="993" t="n">
        <v>4</v>
      </c>
      <c r="F1161" s="993" t="inlineStr">
        <is>
          <t xml:space="preserve">             - просрочени </t>
        </is>
      </c>
      <c r="G1161" s="993" t="inlineStr">
        <is>
          <t>Задължения</t>
        </is>
      </c>
      <c r="H1161" s="999">
        <f>'Справка 7'!F81</f>
        <v/>
      </c>
    </row>
    <row r="1162" ht="15" customHeight="1" s="500">
      <c r="A1162" s="993">
        <f>pdeName</f>
        <v/>
      </c>
      <c r="B1162" s="993">
        <f>pdeBulstat</f>
        <v/>
      </c>
      <c r="C1162" s="998">
        <f>endDate</f>
        <v/>
      </c>
      <c r="D1162" s="993" t="inlineStr">
        <is>
          <t>6-2161-1</t>
        </is>
      </c>
      <c r="E1162" s="993" t="n">
        <v>4</v>
      </c>
      <c r="F1162" s="993" t="inlineStr">
        <is>
          <t xml:space="preserve">3. Текуща част от нетекущите задължения: </t>
        </is>
      </c>
      <c r="G1162" s="993" t="inlineStr">
        <is>
          <t>Задължения</t>
        </is>
      </c>
      <c r="H1162" s="993">
        <f>'Справка 7'!F82</f>
        <v/>
      </c>
    </row>
    <row r="1163" ht="15" customHeight="1" s="500">
      <c r="A1163" s="993">
        <f>pdeName</f>
        <v/>
      </c>
      <c r="B1163" s="993">
        <f>pdeBulstat</f>
        <v/>
      </c>
      <c r="C1163" s="998">
        <f>endDate</f>
        <v/>
      </c>
      <c r="D1163" s="993" t="inlineStr">
        <is>
          <t>6-2161-2</t>
        </is>
      </c>
      <c r="E1163" s="993" t="n">
        <v>4</v>
      </c>
      <c r="F1163" s="993" t="inlineStr">
        <is>
          <t xml:space="preserve"> - по ЗУНК</t>
        </is>
      </c>
      <c r="G1163" s="993" t="inlineStr">
        <is>
          <t>Задължения</t>
        </is>
      </c>
      <c r="H1163" s="999">
        <f>'Справка 7'!F83</f>
        <v/>
      </c>
    </row>
    <row r="1164" ht="15" customHeight="1" s="500">
      <c r="A1164" s="993">
        <f>pdeName</f>
        <v/>
      </c>
      <c r="B1164" s="993">
        <f>pdeBulstat</f>
        <v/>
      </c>
      <c r="C1164" s="998">
        <f>endDate</f>
        <v/>
      </c>
      <c r="D1164" s="993" t="inlineStr">
        <is>
          <t>6-2161-3</t>
        </is>
      </c>
      <c r="E1164" s="993" t="n">
        <v>4</v>
      </c>
      <c r="F1164" s="993" t="inlineStr">
        <is>
          <t xml:space="preserve"> - по облигационни заеми </t>
        </is>
      </c>
      <c r="G1164" s="993" t="inlineStr">
        <is>
          <t>Задължения</t>
        </is>
      </c>
      <c r="H1164" s="999">
        <f>'Справка 7'!F84</f>
        <v/>
      </c>
    </row>
    <row r="1165" ht="15" customHeight="1" s="500">
      <c r="A1165" s="993">
        <f>pdeName</f>
        <v/>
      </c>
      <c r="B1165" s="993">
        <f>pdeBulstat</f>
        <v/>
      </c>
      <c r="C1165" s="998">
        <f>endDate</f>
        <v/>
      </c>
      <c r="D1165" s="993" t="inlineStr">
        <is>
          <t>6-2161-4</t>
        </is>
      </c>
      <c r="E1165" s="993" t="n">
        <v>4</v>
      </c>
      <c r="F1165" s="993" t="inlineStr">
        <is>
          <t xml:space="preserve"> - по получени дългосрочни заеми от банки и небанкови финансови институции</t>
        </is>
      </c>
      <c r="G1165" s="993" t="inlineStr">
        <is>
          <t>Задължения</t>
        </is>
      </c>
      <c r="H1165" s="999">
        <f>'Справка 7'!F85</f>
        <v/>
      </c>
    </row>
    <row r="1166" ht="15" customHeight="1" s="500">
      <c r="A1166" s="993">
        <f>pdeName</f>
        <v/>
      </c>
      <c r="B1166" s="993">
        <f>pdeBulstat</f>
        <v/>
      </c>
      <c r="C1166" s="998">
        <f>endDate</f>
        <v/>
      </c>
      <c r="D1166" s="993" t="inlineStr">
        <is>
          <t>6-2161-5</t>
        </is>
      </c>
      <c r="E1166" s="993" t="n">
        <v>4</v>
      </c>
      <c r="F1166" s="993" t="inlineStr">
        <is>
          <t xml:space="preserve"> - други </t>
        </is>
      </c>
      <c r="G1166" s="993" t="inlineStr">
        <is>
          <t>Задължения</t>
        </is>
      </c>
      <c r="H1166" s="999">
        <f>'Справка 7'!F86</f>
        <v/>
      </c>
    </row>
    <row r="1167" ht="15" customHeight="1" s="500">
      <c r="A1167" s="993">
        <f>pdeName</f>
        <v/>
      </c>
      <c r="B1167" s="993">
        <f>pdeBulstat</f>
        <v/>
      </c>
      <c r="C1167" s="998">
        <f>endDate</f>
        <v/>
      </c>
      <c r="D1167" s="993" t="inlineStr">
        <is>
          <t>6-2148</t>
        </is>
      </c>
      <c r="E1167" s="993" t="n">
        <v>4</v>
      </c>
      <c r="F1167" s="993" t="inlineStr">
        <is>
          <t>4. Текущи задължения:</t>
        </is>
      </c>
      <c r="G1167" s="993" t="inlineStr">
        <is>
          <t>Задължения</t>
        </is>
      </c>
      <c r="H1167" s="1003">
        <f>'Справка 7'!F87</f>
        <v/>
      </c>
    </row>
    <row r="1168" ht="15" customHeight="1" s="500">
      <c r="A1168" s="993">
        <f>pdeName</f>
        <v/>
      </c>
      <c r="B1168" s="993">
        <f>pdeBulstat</f>
        <v/>
      </c>
      <c r="C1168" s="998">
        <f>endDate</f>
        <v/>
      </c>
      <c r="D1168" s="993" t="inlineStr">
        <is>
          <t>6-2147</t>
        </is>
      </c>
      <c r="E1168" s="993" t="n">
        <v>4</v>
      </c>
      <c r="F1168" s="993" t="inlineStr">
        <is>
          <t>Задължения по търговски заеми</t>
        </is>
      </c>
      <c r="G1168" s="993" t="inlineStr">
        <is>
          <t>Задължения</t>
        </is>
      </c>
      <c r="H1168" s="999">
        <f>'Справка 7'!F88</f>
        <v/>
      </c>
    </row>
    <row r="1169" ht="15" customHeight="1" s="500">
      <c r="A1169" s="993">
        <f>pdeName</f>
        <v/>
      </c>
      <c r="B1169" s="993">
        <f>pdeBulstat</f>
        <v/>
      </c>
      <c r="C1169" s="998">
        <f>endDate</f>
        <v/>
      </c>
      <c r="D1169" s="993" t="inlineStr">
        <is>
          <t>6-2149</t>
        </is>
      </c>
      <c r="E1169" s="993" t="n">
        <v>4</v>
      </c>
      <c r="F1169" s="993" t="inlineStr">
        <is>
          <t xml:space="preserve">Задължения към доставчици и клиенти </t>
        </is>
      </c>
      <c r="G1169" s="993" t="inlineStr">
        <is>
          <t>Задължения</t>
        </is>
      </c>
      <c r="H1169" s="999">
        <f>'Справка 7'!F89</f>
        <v/>
      </c>
    </row>
    <row r="1170" ht="15" customHeight="1" s="500">
      <c r="A1170" s="993">
        <f>pdeName</f>
        <v/>
      </c>
      <c r="B1170" s="993">
        <f>pdeBulstat</f>
        <v/>
      </c>
      <c r="C1170" s="998">
        <f>endDate</f>
        <v/>
      </c>
      <c r="D1170" s="993" t="inlineStr">
        <is>
          <t>6-2150</t>
        </is>
      </c>
      <c r="E1170" s="993" t="n">
        <v>4</v>
      </c>
      <c r="F1170" s="993" t="inlineStr">
        <is>
          <t>Задължения по получени аванси</t>
        </is>
      </c>
      <c r="G1170" s="993" t="inlineStr">
        <is>
          <t>Задължения</t>
        </is>
      </c>
      <c r="H1170" s="999">
        <f>'Справка 7'!F90</f>
        <v/>
      </c>
    </row>
    <row r="1171" ht="15" customHeight="1" s="500">
      <c r="A1171" s="993">
        <f>pdeName</f>
        <v/>
      </c>
      <c r="B1171" s="993">
        <f>pdeBulstat</f>
        <v/>
      </c>
      <c r="C1171" s="998">
        <f>endDate</f>
        <v/>
      </c>
      <c r="D1171" s="993" t="inlineStr">
        <is>
          <t>6-2151</t>
        </is>
      </c>
      <c r="E1171" s="993" t="n">
        <v>4</v>
      </c>
      <c r="F1171" s="993" t="inlineStr">
        <is>
          <t>Задължения към персонала</t>
        </is>
      </c>
      <c r="G1171" s="993" t="inlineStr">
        <is>
          <t>Задължения</t>
        </is>
      </c>
      <c r="H1171" s="999">
        <f>'Справка 7'!F91</f>
        <v/>
      </c>
    </row>
    <row r="1172" ht="15" customHeight="1" s="500">
      <c r="A1172" s="993">
        <f>pdeName</f>
        <v/>
      </c>
      <c r="B1172" s="993">
        <f>pdeBulstat</f>
        <v/>
      </c>
      <c r="C1172" s="998">
        <f>endDate</f>
        <v/>
      </c>
      <c r="D1172" s="993" t="inlineStr">
        <is>
          <t>6-2152</t>
        </is>
      </c>
      <c r="E1172" s="993" t="n">
        <v>4</v>
      </c>
      <c r="F1172" s="993" t="inlineStr">
        <is>
          <t>Данъчни задължения, в т.ч.:</t>
        </is>
      </c>
      <c r="G1172" s="993" t="inlineStr">
        <is>
          <t>Задължения</t>
        </is>
      </c>
      <c r="H1172" s="993">
        <f>'Справка 7'!F92</f>
        <v/>
      </c>
    </row>
    <row r="1173" ht="15" customHeight="1" s="500">
      <c r="A1173" s="993">
        <f>pdeName</f>
        <v/>
      </c>
      <c r="B1173" s="993">
        <f>pdeBulstat</f>
        <v/>
      </c>
      <c r="C1173" s="998">
        <f>endDate</f>
        <v/>
      </c>
      <c r="D1173" s="993" t="inlineStr">
        <is>
          <t>6-2154</t>
        </is>
      </c>
      <c r="E1173" s="993" t="n">
        <v>4</v>
      </c>
      <c r="F1173" s="993" t="inlineStr">
        <is>
          <t xml:space="preserve"> - корпоративен данък върху печалбата </t>
        </is>
      </c>
      <c r="G1173" s="993" t="inlineStr">
        <is>
          <t>Задължения</t>
        </is>
      </c>
      <c r="H1173" s="999">
        <f>'Справка 7'!F93</f>
        <v/>
      </c>
    </row>
    <row r="1174" ht="15" customHeight="1" s="500">
      <c r="A1174" s="993">
        <f>pdeName</f>
        <v/>
      </c>
      <c r="B1174" s="993">
        <f>pdeBulstat</f>
        <v/>
      </c>
      <c r="C1174" s="998">
        <f>endDate</f>
        <v/>
      </c>
      <c r="D1174" s="993" t="inlineStr">
        <is>
          <t>6-2155</t>
        </is>
      </c>
      <c r="E1174" s="993" t="n">
        <v>4</v>
      </c>
      <c r="F1174" s="993" t="inlineStr">
        <is>
          <t xml:space="preserve"> - данък върху добавената стойност</t>
        </is>
      </c>
      <c r="G1174" s="993" t="inlineStr">
        <is>
          <t>Задължения</t>
        </is>
      </c>
      <c r="H1174" s="999">
        <f>'Справка 7'!F94</f>
        <v/>
      </c>
    </row>
    <row r="1175" ht="15" customHeight="1" s="500">
      <c r="A1175" s="993">
        <f>pdeName</f>
        <v/>
      </c>
      <c r="B1175" s="993">
        <f>pdeBulstat</f>
        <v/>
      </c>
      <c r="C1175" s="998">
        <f>endDate</f>
        <v/>
      </c>
      <c r="D1175" s="993" t="inlineStr">
        <is>
          <t>6-2156</t>
        </is>
      </c>
      <c r="E1175" s="993" t="n">
        <v>4</v>
      </c>
      <c r="F1175" s="993" t="inlineStr">
        <is>
          <t xml:space="preserve"> - други данъци</t>
        </is>
      </c>
      <c r="G1175" s="993" t="inlineStr">
        <is>
          <t>Задължения</t>
        </is>
      </c>
      <c r="H1175" s="999">
        <f>'Справка 7'!F95</f>
        <v/>
      </c>
    </row>
    <row r="1176" ht="15" customHeight="1" s="500">
      <c r="A1176" s="993">
        <f>pdeName</f>
        <v/>
      </c>
      <c r="B1176" s="993">
        <f>pdeBulstat</f>
        <v/>
      </c>
      <c r="C1176" s="998">
        <f>endDate</f>
        <v/>
      </c>
      <c r="D1176" s="993" t="inlineStr">
        <is>
          <t>6-2157</t>
        </is>
      </c>
      <c r="E1176" s="993" t="n">
        <v>4</v>
      </c>
      <c r="F1176" s="993" t="inlineStr">
        <is>
          <t>Задължения към осигурителни предприятия</t>
        </is>
      </c>
      <c r="G1176" s="993" t="inlineStr">
        <is>
          <t>Задължения</t>
        </is>
      </c>
      <c r="H1176" s="999">
        <f>'Справка 7'!F96</f>
        <v/>
      </c>
    </row>
    <row r="1177" ht="15" customHeight="1" s="500">
      <c r="A1177" s="993">
        <f>pdeName</f>
        <v/>
      </c>
      <c r="B1177" s="993">
        <f>pdeBulstat</f>
        <v/>
      </c>
      <c r="C1177" s="998">
        <f>endDate</f>
        <v/>
      </c>
      <c r="D1177" s="993" t="inlineStr">
        <is>
          <t>6-2161</t>
        </is>
      </c>
      <c r="E1177" s="993" t="n">
        <v>4</v>
      </c>
      <c r="F1177" s="993" t="inlineStr">
        <is>
          <t>5. Други краткосрочни задължения</t>
        </is>
      </c>
      <c r="G1177" s="993" t="inlineStr">
        <is>
          <t>Задължения</t>
        </is>
      </c>
      <c r="H1177" s="999">
        <f>'Справка 7'!F97</f>
        <v/>
      </c>
    </row>
    <row r="1178" ht="15" customHeight="1" s="500">
      <c r="A1178" s="993">
        <f>pdeName</f>
        <v/>
      </c>
      <c r="B1178" s="993">
        <f>pdeBulstat</f>
        <v/>
      </c>
      <c r="C1178" s="998">
        <f>endDate</f>
        <v/>
      </c>
      <c r="D1178" s="993" t="inlineStr">
        <is>
          <t>6-2170</t>
        </is>
      </c>
      <c r="E1178" s="993" t="n">
        <v>4</v>
      </c>
      <c r="F1178" s="993" t="inlineStr">
        <is>
          <t>III. Текущи търговски и други задължения</t>
        </is>
      </c>
      <c r="G1178" s="993" t="inlineStr">
        <is>
          <t>Задължения</t>
        </is>
      </c>
      <c r="H1178" s="1003">
        <f>'Справка 7'!F98</f>
        <v/>
      </c>
    </row>
    <row r="1179" ht="15" customHeight="1" s="500">
      <c r="A1179" s="993">
        <f>pdeName</f>
        <v/>
      </c>
      <c r="B1179" s="993">
        <f>pdeBulstat</f>
        <v/>
      </c>
      <c r="C1179" s="998">
        <f>endDate</f>
        <v/>
      </c>
      <c r="D1179" s="993" t="inlineStr">
        <is>
          <t>6-2180</t>
        </is>
      </c>
      <c r="E1179" s="993" t="n">
        <v>4</v>
      </c>
      <c r="F1179" s="993" t="inlineStr">
        <is>
          <t>ОБЩО ЗАДЪЛЖЕНИЯ (I+II+III):</t>
        </is>
      </c>
      <c r="G1179" s="993" t="inlineStr">
        <is>
          <t>Задължения</t>
        </is>
      </c>
      <c r="H1179" s="1003">
        <f>'Справка 7'!F99</f>
        <v/>
      </c>
    </row>
    <row r="1180" ht="15" customHeight="1" s="500">
      <c r="A1180" s="993">
        <f>pdeName</f>
        <v/>
      </c>
      <c r="B1180" s="993">
        <f>pdeBulstat</f>
        <v/>
      </c>
      <c r="C1180" s="998">
        <f>endDate</f>
        <v/>
      </c>
      <c r="D1180" s="993" t="inlineStr">
        <is>
          <t>6-2210</t>
        </is>
      </c>
      <c r="E1180" s="993" t="n">
        <v>1</v>
      </c>
      <c r="F1180" s="993" t="inlineStr">
        <is>
          <t>1.  Провизии за правни задължения</t>
        </is>
      </c>
      <c r="G1180" s="993" t="inlineStr">
        <is>
          <t>Провизии</t>
        </is>
      </c>
      <c r="H1180" s="999">
        <f>'Справка 7'!C104</f>
        <v/>
      </c>
    </row>
    <row r="1181" ht="15" customHeight="1" s="500">
      <c r="A1181" s="993">
        <f>pdeName</f>
        <v/>
      </c>
      <c r="B1181" s="993">
        <f>pdeBulstat</f>
        <v/>
      </c>
      <c r="C1181" s="998">
        <f>endDate</f>
        <v/>
      </c>
      <c r="D1181" s="993" t="inlineStr">
        <is>
          <t>6-2220</t>
        </is>
      </c>
      <c r="E1181" s="993" t="n">
        <v>1</v>
      </c>
      <c r="F1181" s="993" t="inlineStr">
        <is>
          <t>2.  Провизии за конструктивни задължения</t>
        </is>
      </c>
      <c r="G1181" s="993" t="inlineStr">
        <is>
          <t>Провизии</t>
        </is>
      </c>
      <c r="H1181" s="999">
        <f>'Справка 7'!C105</f>
        <v/>
      </c>
    </row>
    <row r="1182" ht="15" customHeight="1" s="500">
      <c r="A1182" s="993">
        <f>pdeName</f>
        <v/>
      </c>
      <c r="B1182" s="993">
        <f>pdeBulstat</f>
        <v/>
      </c>
      <c r="C1182" s="998">
        <f>endDate</f>
        <v/>
      </c>
      <c r="D1182" s="993" t="inlineStr">
        <is>
          <t>6-2230</t>
        </is>
      </c>
      <c r="E1182" s="993" t="n">
        <v>1</v>
      </c>
      <c r="F1182" s="993" t="inlineStr">
        <is>
          <t>3. Други провизии</t>
        </is>
      </c>
      <c r="G1182" s="993" t="inlineStr">
        <is>
          <t>Провизии</t>
        </is>
      </c>
      <c r="H1182" s="999">
        <f>'Справка 7'!C106</f>
        <v/>
      </c>
    </row>
    <row r="1183" ht="15" customHeight="1" s="500">
      <c r="A1183" s="993">
        <f>pdeName</f>
        <v/>
      </c>
      <c r="B1183" s="993">
        <f>pdeBulstat</f>
        <v/>
      </c>
      <c r="C1183" s="998">
        <f>endDate</f>
        <v/>
      </c>
      <c r="D1183" s="993" t="inlineStr">
        <is>
          <t>6-2240</t>
        </is>
      </c>
      <c r="E1183" s="993" t="n">
        <v>1</v>
      </c>
      <c r="F1183" s="993" t="inlineStr">
        <is>
          <t>Обща сума (1+2+3):</t>
        </is>
      </c>
      <c r="G1183" s="993" t="inlineStr">
        <is>
          <t>Провизии</t>
        </is>
      </c>
      <c r="H1183" s="999">
        <f>'Справка 7'!C107</f>
        <v/>
      </c>
    </row>
    <row r="1184" ht="15" customHeight="1" s="500">
      <c r="A1184" s="993">
        <f>pdeName</f>
        <v/>
      </c>
      <c r="B1184" s="993">
        <f>pdeBulstat</f>
        <v/>
      </c>
      <c r="C1184" s="998">
        <f>endDate</f>
        <v/>
      </c>
      <c r="D1184" s="993" t="inlineStr">
        <is>
          <t>6-2210</t>
        </is>
      </c>
      <c r="E1184" s="993" t="n">
        <v>2</v>
      </c>
      <c r="F1184" s="993" t="inlineStr">
        <is>
          <t>1.  Провизии за правни задължения</t>
        </is>
      </c>
      <c r="G1184" s="993" t="inlineStr">
        <is>
          <t>Провизии</t>
        </is>
      </c>
      <c r="H1184" s="999">
        <f>'Справка 7'!D104</f>
        <v/>
      </c>
    </row>
    <row r="1185" ht="15" customHeight="1" s="500">
      <c r="A1185" s="993">
        <f>pdeName</f>
        <v/>
      </c>
      <c r="B1185" s="993">
        <f>pdeBulstat</f>
        <v/>
      </c>
      <c r="C1185" s="998">
        <f>endDate</f>
        <v/>
      </c>
      <c r="D1185" s="993" t="inlineStr">
        <is>
          <t>6-2220</t>
        </is>
      </c>
      <c r="E1185" s="993" t="n">
        <v>2</v>
      </c>
      <c r="F1185" s="993" t="inlineStr">
        <is>
          <t>2.  Провизии за конструктивни задължения</t>
        </is>
      </c>
      <c r="G1185" s="993" t="inlineStr">
        <is>
          <t>Провизии</t>
        </is>
      </c>
      <c r="H1185" s="999">
        <f>'Справка 7'!D105</f>
        <v/>
      </c>
    </row>
    <row r="1186" ht="15" customHeight="1" s="500">
      <c r="A1186" s="993">
        <f>pdeName</f>
        <v/>
      </c>
      <c r="B1186" s="993">
        <f>pdeBulstat</f>
        <v/>
      </c>
      <c r="C1186" s="998">
        <f>endDate</f>
        <v/>
      </c>
      <c r="D1186" s="993" t="inlineStr">
        <is>
          <t>6-2230</t>
        </is>
      </c>
      <c r="E1186" s="993" t="n">
        <v>2</v>
      </c>
      <c r="F1186" s="993" t="inlineStr">
        <is>
          <t>3. Други провизии</t>
        </is>
      </c>
      <c r="G1186" s="993" t="inlineStr">
        <is>
          <t>Провизии</t>
        </is>
      </c>
      <c r="H1186" s="999">
        <f>'Справка 7'!D106</f>
        <v/>
      </c>
    </row>
    <row r="1187" ht="15" customHeight="1" s="500">
      <c r="A1187" s="993">
        <f>pdeName</f>
        <v/>
      </c>
      <c r="B1187" s="993">
        <f>pdeBulstat</f>
        <v/>
      </c>
      <c r="C1187" s="998">
        <f>endDate</f>
        <v/>
      </c>
      <c r="D1187" s="993" t="inlineStr">
        <is>
          <t>6-2240</t>
        </is>
      </c>
      <c r="E1187" s="993" t="n">
        <v>2</v>
      </c>
      <c r="F1187" s="993" t="inlineStr">
        <is>
          <t>Обща сума (1+2+3):</t>
        </is>
      </c>
      <c r="G1187" s="993" t="inlineStr">
        <is>
          <t>Провизии</t>
        </is>
      </c>
      <c r="H1187" s="999">
        <f>'Справка 7'!D107</f>
        <v/>
      </c>
    </row>
    <row r="1188" ht="15" customHeight="1" s="500">
      <c r="A1188" s="993">
        <f>pdeName</f>
        <v/>
      </c>
      <c r="B1188" s="993">
        <f>pdeBulstat</f>
        <v/>
      </c>
      <c r="C1188" s="998">
        <f>endDate</f>
        <v/>
      </c>
      <c r="D1188" s="993" t="inlineStr">
        <is>
          <t>6-2210</t>
        </is>
      </c>
      <c r="E1188" s="993" t="n">
        <v>3</v>
      </c>
      <c r="F1188" s="993" t="inlineStr">
        <is>
          <t>1.  Провизии за правни задължения</t>
        </is>
      </c>
      <c r="G1188" s="993" t="inlineStr">
        <is>
          <t>Провизии</t>
        </is>
      </c>
      <c r="H1188" s="999">
        <f>'Справка 7'!E104</f>
        <v/>
      </c>
    </row>
    <row r="1189" ht="15" customHeight="1" s="500">
      <c r="A1189" s="993">
        <f>pdeName</f>
        <v/>
      </c>
      <c r="B1189" s="993">
        <f>pdeBulstat</f>
        <v/>
      </c>
      <c r="C1189" s="998">
        <f>endDate</f>
        <v/>
      </c>
      <c r="D1189" s="993" t="inlineStr">
        <is>
          <t>6-2220</t>
        </is>
      </c>
      <c r="E1189" s="993" t="n">
        <v>3</v>
      </c>
      <c r="F1189" s="993" t="inlineStr">
        <is>
          <t>2.  Провизии за конструктивни задължения</t>
        </is>
      </c>
      <c r="G1189" s="993" t="inlineStr">
        <is>
          <t>Провизии</t>
        </is>
      </c>
      <c r="H1189" s="999">
        <f>'Справка 7'!E105</f>
        <v/>
      </c>
    </row>
    <row r="1190" ht="15" customHeight="1" s="500">
      <c r="A1190" s="993">
        <f>pdeName</f>
        <v/>
      </c>
      <c r="B1190" s="993">
        <f>pdeBulstat</f>
        <v/>
      </c>
      <c r="C1190" s="998">
        <f>endDate</f>
        <v/>
      </c>
      <c r="D1190" s="993" t="inlineStr">
        <is>
          <t>6-2230</t>
        </is>
      </c>
      <c r="E1190" s="993" t="n">
        <v>3</v>
      </c>
      <c r="F1190" s="993" t="inlineStr">
        <is>
          <t>3. Други провизии</t>
        </is>
      </c>
      <c r="G1190" s="993" t="inlineStr">
        <is>
          <t>Провизии</t>
        </is>
      </c>
      <c r="H1190" s="999">
        <f>'Справка 7'!E106</f>
        <v/>
      </c>
    </row>
    <row r="1191" ht="15" customHeight="1" s="500">
      <c r="A1191" s="993">
        <f>pdeName</f>
        <v/>
      </c>
      <c r="B1191" s="993">
        <f>pdeBulstat</f>
        <v/>
      </c>
      <c r="C1191" s="998">
        <f>endDate</f>
        <v/>
      </c>
      <c r="D1191" s="993" t="inlineStr">
        <is>
          <t>6-2240</t>
        </is>
      </c>
      <c r="E1191" s="993" t="n">
        <v>3</v>
      </c>
      <c r="F1191" s="993" t="inlineStr">
        <is>
          <t>Обща сума (1+2+3):</t>
        </is>
      </c>
      <c r="G1191" s="993" t="inlineStr">
        <is>
          <t>Провизии</t>
        </is>
      </c>
      <c r="H1191" s="999">
        <f>'Справка 7'!E107</f>
        <v/>
      </c>
    </row>
    <row r="1192" ht="15" customHeight="1" s="500">
      <c r="A1192" s="993">
        <f>pdeName</f>
        <v/>
      </c>
      <c r="B1192" s="993">
        <f>pdeBulstat</f>
        <v/>
      </c>
      <c r="C1192" s="998">
        <f>endDate</f>
        <v/>
      </c>
      <c r="D1192" s="993" t="inlineStr">
        <is>
          <t>6-2210</t>
        </is>
      </c>
      <c r="E1192" s="993" t="n">
        <v>4</v>
      </c>
      <c r="F1192" s="993" t="inlineStr">
        <is>
          <t>1.  Провизии за правни задължения</t>
        </is>
      </c>
      <c r="G1192" s="993" t="inlineStr">
        <is>
          <t>Провизии</t>
        </is>
      </c>
      <c r="H1192" s="999">
        <f>'Справка 7'!F104</f>
        <v/>
      </c>
    </row>
    <row r="1193" ht="15" customHeight="1" s="500">
      <c r="A1193" s="993">
        <f>pdeName</f>
        <v/>
      </c>
      <c r="B1193" s="993">
        <f>pdeBulstat</f>
        <v/>
      </c>
      <c r="C1193" s="998">
        <f>endDate</f>
        <v/>
      </c>
      <c r="D1193" s="993" t="inlineStr">
        <is>
          <t>6-2220</t>
        </is>
      </c>
      <c r="E1193" s="993" t="n">
        <v>4</v>
      </c>
      <c r="F1193" s="993" t="inlineStr">
        <is>
          <t>2.  Провизии за конструктивни задължения</t>
        </is>
      </c>
      <c r="G1193" s="993" t="inlineStr">
        <is>
          <t>Провизии</t>
        </is>
      </c>
      <c r="H1193" s="999">
        <f>'Справка 7'!F105</f>
        <v/>
      </c>
    </row>
    <row r="1194" ht="15" customHeight="1" s="500">
      <c r="A1194" s="993">
        <f>pdeName</f>
        <v/>
      </c>
      <c r="B1194" s="993">
        <f>pdeBulstat</f>
        <v/>
      </c>
      <c r="C1194" s="998">
        <f>endDate</f>
        <v/>
      </c>
      <c r="D1194" s="993" t="inlineStr">
        <is>
          <t>6-2230</t>
        </is>
      </c>
      <c r="E1194" s="993" t="n">
        <v>4</v>
      </c>
      <c r="F1194" s="993" t="inlineStr">
        <is>
          <t>3. Други провизии</t>
        </is>
      </c>
      <c r="G1194" s="993" t="inlineStr">
        <is>
          <t>Провизии</t>
        </is>
      </c>
      <c r="H1194" s="999">
        <f>'Справка 7'!F106</f>
        <v/>
      </c>
    </row>
    <row r="1195" ht="15" customHeight="1" s="500">
      <c r="A1195" s="993">
        <f>pdeName</f>
        <v/>
      </c>
      <c r="B1195" s="993">
        <f>pdeBulstat</f>
        <v/>
      </c>
      <c r="C1195" s="998">
        <f>endDate</f>
        <v/>
      </c>
      <c r="D1195" s="993" t="inlineStr">
        <is>
          <t>6-2240</t>
        </is>
      </c>
      <c r="E1195" s="993" t="n">
        <v>4</v>
      </c>
      <c r="F1195" s="993" t="inlineStr">
        <is>
          <t>Обща сума (1+2+3):</t>
        </is>
      </c>
      <c r="G1195" s="993" t="inlineStr">
        <is>
          <t>Провизии</t>
        </is>
      </c>
      <c r="H1195" s="999">
        <f>'Справка 7'!F107</f>
        <v/>
      </c>
    </row>
    <row r="1196" ht="15" customFormat="1" customHeight="1" s="995">
      <c r="C1196" s="996" t="n"/>
      <c r="F1196" s="997" t="inlineStr">
        <is>
          <t>Финансови инструменти</t>
        </is>
      </c>
    </row>
    <row r="1197" ht="15" customHeight="1" s="500">
      <c r="A1197" s="993">
        <f>pdeName</f>
        <v/>
      </c>
      <c r="B1197" s="993">
        <f>pdeBulstat</f>
        <v/>
      </c>
      <c r="C1197" s="998">
        <f>endDate</f>
        <v/>
      </c>
      <c r="D1197" s="993" t="inlineStr">
        <is>
          <t>7-3031</t>
        </is>
      </c>
      <c r="E1197" s="993" t="n">
        <v>1</v>
      </c>
      <c r="F1197" s="993" t="inlineStr">
        <is>
          <t>1. Акции</t>
        </is>
      </c>
      <c r="H1197" s="999">
        <f>'Справка 8'!C13</f>
        <v/>
      </c>
    </row>
    <row r="1198" ht="15" customHeight="1" s="500">
      <c r="A1198" s="993">
        <f>pdeName</f>
        <v/>
      </c>
      <c r="B1198" s="993">
        <f>pdeBulstat</f>
        <v/>
      </c>
      <c r="C1198" s="998">
        <f>endDate</f>
        <v/>
      </c>
      <c r="D1198" s="993" t="inlineStr">
        <is>
          <t>7-3035</t>
        </is>
      </c>
      <c r="E1198" s="993" t="n">
        <v>1</v>
      </c>
      <c r="F1198" s="993" t="inlineStr">
        <is>
          <t>2. Облигации, в т.ч.:</t>
        </is>
      </c>
      <c r="H1198" s="999">
        <f>'Справка 8'!C14</f>
        <v/>
      </c>
    </row>
    <row r="1199" ht="15" customHeight="1" s="500">
      <c r="A1199" s="993">
        <f>pdeName</f>
        <v/>
      </c>
      <c r="B1199" s="993">
        <f>pdeBulstat</f>
        <v/>
      </c>
      <c r="C1199" s="998">
        <f>endDate</f>
        <v/>
      </c>
      <c r="D1199" s="993" t="inlineStr">
        <is>
          <t>7-3035-1</t>
        </is>
      </c>
      <c r="E1199" s="993" t="n">
        <v>1</v>
      </c>
      <c r="F1199" s="993" t="inlineStr">
        <is>
          <t>общински облигации</t>
        </is>
      </c>
      <c r="H1199" s="999">
        <f>'Справка 8'!C15</f>
        <v/>
      </c>
    </row>
    <row r="1200" ht="15" customHeight="1" s="500">
      <c r="A1200" s="993">
        <f>pdeName</f>
        <v/>
      </c>
      <c r="B1200" s="993">
        <f>pdeBulstat</f>
        <v/>
      </c>
      <c r="C1200" s="998">
        <f>endDate</f>
        <v/>
      </c>
      <c r="D1200" s="993" t="inlineStr">
        <is>
          <t>7-3036</t>
        </is>
      </c>
      <c r="E1200" s="993" t="n">
        <v>1</v>
      </c>
      <c r="F1200" s="993" t="inlineStr">
        <is>
          <t>3. Държавни ценни книжа</t>
        </is>
      </c>
      <c r="H1200" s="999">
        <f>'Справка 8'!C16</f>
        <v/>
      </c>
    </row>
    <row r="1201" ht="15" customHeight="1" s="500">
      <c r="A1201" s="993">
        <f>pdeName</f>
        <v/>
      </c>
      <c r="B1201" s="993">
        <f>pdeBulstat</f>
        <v/>
      </c>
      <c r="C1201" s="998">
        <f>endDate</f>
        <v/>
      </c>
      <c r="D1201" s="993" t="inlineStr">
        <is>
          <t>7-3039</t>
        </is>
      </c>
      <c r="E1201" s="993" t="n">
        <v>1</v>
      </c>
      <c r="F1201" s="993" t="inlineStr">
        <is>
          <t xml:space="preserve">4. Други </t>
        </is>
      </c>
      <c r="H1201" s="999">
        <f>'Справка 8'!C17</f>
        <v/>
      </c>
    </row>
    <row r="1202" ht="15" customHeight="1" s="500">
      <c r="A1202" s="993">
        <f>pdeName</f>
        <v/>
      </c>
      <c r="B1202" s="993">
        <f>pdeBulstat</f>
        <v/>
      </c>
      <c r="C1202" s="998">
        <f>endDate</f>
        <v/>
      </c>
      <c r="D1202" s="993" t="inlineStr">
        <is>
          <t>7-3040</t>
        </is>
      </c>
      <c r="E1202" s="993" t="n">
        <v>1</v>
      </c>
      <c r="F1202" s="993" t="inlineStr">
        <is>
          <t>I. Нетекущи финансови активи в ценни книжа</t>
        </is>
      </c>
      <c r="H1202" s="999">
        <f>'Справка 8'!C18</f>
        <v/>
      </c>
    </row>
    <row r="1203" ht="15" customHeight="1" s="500">
      <c r="A1203" s="993">
        <f>pdeName</f>
        <v/>
      </c>
      <c r="B1203" s="993">
        <f>pdeBulstat</f>
        <v/>
      </c>
      <c r="C1203" s="998">
        <f>endDate</f>
        <v/>
      </c>
      <c r="D1203" s="993" t="inlineStr">
        <is>
          <t>7-3001</t>
        </is>
      </c>
      <c r="E1203" s="993" t="n">
        <v>1</v>
      </c>
      <c r="F1203" s="993" t="inlineStr">
        <is>
          <t>1. Акции</t>
        </is>
      </c>
      <c r="H1203" s="999">
        <f>'Справка 8'!C20</f>
        <v/>
      </c>
    </row>
    <row r="1204" ht="15" customHeight="1" s="500">
      <c r="A1204" s="993">
        <f>pdeName</f>
        <v/>
      </c>
      <c r="B1204" s="993">
        <f>pdeBulstat</f>
        <v/>
      </c>
      <c r="C1204" s="998">
        <f>endDate</f>
        <v/>
      </c>
      <c r="D1204" s="993" t="inlineStr">
        <is>
          <t>7-3005</t>
        </is>
      </c>
      <c r="E1204" s="993" t="n">
        <v>1</v>
      </c>
      <c r="F1204" s="993" t="inlineStr">
        <is>
          <t>2. Изкупени собствени акции</t>
        </is>
      </c>
      <c r="H1204" s="999">
        <f>'Справка 8'!C21</f>
        <v/>
      </c>
    </row>
    <row r="1205" ht="15" customHeight="1" s="500">
      <c r="A1205" s="993">
        <f>pdeName</f>
        <v/>
      </c>
      <c r="B1205" s="993">
        <f>pdeBulstat</f>
        <v/>
      </c>
      <c r="C1205" s="998">
        <f>endDate</f>
        <v/>
      </c>
      <c r="D1205" s="993" t="inlineStr">
        <is>
          <t>7-3006</t>
        </is>
      </c>
      <c r="E1205" s="993" t="n">
        <v>1</v>
      </c>
      <c r="F1205" s="993" t="inlineStr">
        <is>
          <t xml:space="preserve">3. Облигации </t>
        </is>
      </c>
      <c r="H1205" s="999">
        <f>'Справка 8'!C22</f>
        <v/>
      </c>
    </row>
    <row r="1206" ht="15" customHeight="1" s="500">
      <c r="A1206" s="993">
        <f>pdeName</f>
        <v/>
      </c>
      <c r="B1206" s="993">
        <f>pdeBulstat</f>
        <v/>
      </c>
      <c r="C1206" s="998">
        <f>endDate</f>
        <v/>
      </c>
      <c r="D1206" s="993" t="inlineStr">
        <is>
          <t>7-3007</t>
        </is>
      </c>
      <c r="E1206" s="993" t="n">
        <v>1</v>
      </c>
      <c r="F1206" s="993" t="inlineStr">
        <is>
          <t>4. Изкупени собствени облигации</t>
        </is>
      </c>
      <c r="H1206" s="999">
        <f>'Справка 8'!C23</f>
        <v/>
      </c>
    </row>
    <row r="1207" ht="15" customHeight="1" s="500">
      <c r="A1207" s="993">
        <f>pdeName</f>
        <v/>
      </c>
      <c r="B1207" s="993">
        <f>pdeBulstat</f>
        <v/>
      </c>
      <c r="C1207" s="998">
        <f>endDate</f>
        <v/>
      </c>
      <c r="D1207" s="993" t="inlineStr">
        <is>
          <t>7-3008</t>
        </is>
      </c>
      <c r="E1207" s="993" t="n">
        <v>1</v>
      </c>
      <c r="F1207" s="993" t="inlineStr">
        <is>
          <t>5. Държавни ценни книжа</t>
        </is>
      </c>
      <c r="H1207" s="999">
        <f>'Справка 8'!C24</f>
        <v/>
      </c>
    </row>
    <row r="1208" ht="15" customHeight="1" s="500">
      <c r="A1208" s="993">
        <f>pdeName</f>
        <v/>
      </c>
      <c r="B1208" s="993">
        <f>pdeBulstat</f>
        <v/>
      </c>
      <c r="C1208" s="998">
        <f>endDate</f>
        <v/>
      </c>
      <c r="D1208" s="993" t="inlineStr">
        <is>
          <t>7-3010-1</t>
        </is>
      </c>
      <c r="E1208" s="993" t="n">
        <v>1</v>
      </c>
      <c r="F1208" s="993" t="inlineStr">
        <is>
          <t>6. Деривативи и други финансови инструменти</t>
        </is>
      </c>
      <c r="H1208" s="999">
        <f>'Справка 8'!C25</f>
        <v/>
      </c>
    </row>
    <row r="1209" ht="15" customHeight="1" s="500">
      <c r="A1209" s="993">
        <f>pdeName</f>
        <v/>
      </c>
      <c r="B1209" s="993">
        <f>pdeBulstat</f>
        <v/>
      </c>
      <c r="C1209" s="998">
        <f>endDate</f>
        <v/>
      </c>
      <c r="D1209" s="993" t="inlineStr">
        <is>
          <t>7-3010</t>
        </is>
      </c>
      <c r="E1209" s="993" t="n">
        <v>1</v>
      </c>
      <c r="F1209" s="993" t="inlineStr">
        <is>
          <t xml:space="preserve">7. Други </t>
        </is>
      </c>
      <c r="H1209" s="999">
        <f>'Справка 8'!C26</f>
        <v/>
      </c>
    </row>
    <row r="1210" ht="15" customHeight="1" s="500">
      <c r="A1210" s="993">
        <f>pdeName</f>
        <v/>
      </c>
      <c r="B1210" s="993">
        <f>pdeBulstat</f>
        <v/>
      </c>
      <c r="C1210" s="998">
        <f>endDate</f>
        <v/>
      </c>
      <c r="D1210" s="993" t="inlineStr">
        <is>
          <t>7-3020</t>
        </is>
      </c>
      <c r="E1210" s="993" t="n">
        <v>1</v>
      </c>
      <c r="F1210" s="993" t="inlineStr">
        <is>
          <t>II. Текущи финансови активи в ценни книжа</t>
        </is>
      </c>
      <c r="H1210" s="999">
        <f>'Справка 8'!C27</f>
        <v/>
      </c>
    </row>
    <row r="1211" ht="15" customHeight="1" s="500">
      <c r="A1211" s="993">
        <f>pdeName</f>
        <v/>
      </c>
      <c r="B1211" s="993">
        <f>pdeBulstat</f>
        <v/>
      </c>
      <c r="C1211" s="998">
        <f>endDate</f>
        <v/>
      </c>
      <c r="D1211" s="993" t="inlineStr">
        <is>
          <t>7-3031</t>
        </is>
      </c>
      <c r="E1211" s="993" t="n">
        <v>2</v>
      </c>
      <c r="F1211" s="993" t="inlineStr">
        <is>
          <t>1. Акции</t>
        </is>
      </c>
      <c r="H1211" s="999">
        <f>'Справка 8'!D13</f>
        <v/>
      </c>
    </row>
    <row r="1212" ht="15" customHeight="1" s="500">
      <c r="A1212" s="993">
        <f>pdeName</f>
        <v/>
      </c>
      <c r="B1212" s="993">
        <f>pdeBulstat</f>
        <v/>
      </c>
      <c r="C1212" s="998">
        <f>endDate</f>
        <v/>
      </c>
      <c r="D1212" s="993" t="inlineStr">
        <is>
          <t>7-3035</t>
        </is>
      </c>
      <c r="E1212" s="993" t="n">
        <v>2</v>
      </c>
      <c r="F1212" s="993" t="inlineStr">
        <is>
          <t>2. Облигации, в т.ч.:</t>
        </is>
      </c>
      <c r="H1212" s="999">
        <f>'Справка 8'!D14</f>
        <v/>
      </c>
    </row>
    <row r="1213" ht="15" customHeight="1" s="500">
      <c r="A1213" s="993">
        <f>pdeName</f>
        <v/>
      </c>
      <c r="B1213" s="993">
        <f>pdeBulstat</f>
        <v/>
      </c>
      <c r="C1213" s="998">
        <f>endDate</f>
        <v/>
      </c>
      <c r="D1213" s="993" t="inlineStr">
        <is>
          <t>7-3035-1</t>
        </is>
      </c>
      <c r="E1213" s="993" t="n">
        <v>2</v>
      </c>
      <c r="F1213" s="993" t="inlineStr">
        <is>
          <t>общински облигации</t>
        </is>
      </c>
      <c r="H1213" s="999">
        <f>'Справка 8'!D15</f>
        <v/>
      </c>
    </row>
    <row r="1214" ht="15" customHeight="1" s="500">
      <c r="A1214" s="993">
        <f>pdeName</f>
        <v/>
      </c>
      <c r="B1214" s="993">
        <f>pdeBulstat</f>
        <v/>
      </c>
      <c r="C1214" s="998">
        <f>endDate</f>
        <v/>
      </c>
      <c r="D1214" s="993" t="inlineStr">
        <is>
          <t>7-3036</t>
        </is>
      </c>
      <c r="E1214" s="993" t="n">
        <v>2</v>
      </c>
      <c r="F1214" s="993" t="inlineStr">
        <is>
          <t>3. Държавни ценни книжа</t>
        </is>
      </c>
      <c r="H1214" s="999">
        <f>'Справка 8'!D16</f>
        <v/>
      </c>
    </row>
    <row r="1215" ht="15" customHeight="1" s="500">
      <c r="A1215" s="993">
        <f>pdeName</f>
        <v/>
      </c>
      <c r="B1215" s="993">
        <f>pdeBulstat</f>
        <v/>
      </c>
      <c r="C1215" s="998">
        <f>endDate</f>
        <v/>
      </c>
      <c r="D1215" s="993" t="inlineStr">
        <is>
          <t>7-3039</t>
        </is>
      </c>
      <c r="E1215" s="993" t="n">
        <v>2</v>
      </c>
      <c r="F1215" s="993" t="inlineStr">
        <is>
          <t xml:space="preserve">4. Други </t>
        </is>
      </c>
      <c r="H1215" s="999">
        <f>'Справка 8'!D17</f>
        <v/>
      </c>
    </row>
    <row r="1216" ht="15" customHeight="1" s="500">
      <c r="A1216" s="993">
        <f>pdeName</f>
        <v/>
      </c>
      <c r="B1216" s="993">
        <f>pdeBulstat</f>
        <v/>
      </c>
      <c r="C1216" s="998">
        <f>endDate</f>
        <v/>
      </c>
      <c r="D1216" s="993" t="inlineStr">
        <is>
          <t>7-3040</t>
        </is>
      </c>
      <c r="E1216" s="993" t="n">
        <v>2</v>
      </c>
      <c r="F1216" s="993" t="inlineStr">
        <is>
          <t>I. Нетекущи финансови активи в ценни книжа</t>
        </is>
      </c>
      <c r="H1216" s="999">
        <f>'Справка 8'!D18</f>
        <v/>
      </c>
    </row>
    <row r="1217" ht="15" customHeight="1" s="500">
      <c r="A1217" s="993">
        <f>pdeName</f>
        <v/>
      </c>
      <c r="B1217" s="993">
        <f>pdeBulstat</f>
        <v/>
      </c>
      <c r="C1217" s="998">
        <f>endDate</f>
        <v/>
      </c>
      <c r="D1217" s="993" t="inlineStr">
        <is>
          <t>7-3001</t>
        </is>
      </c>
      <c r="E1217" s="993" t="n">
        <v>2</v>
      </c>
      <c r="F1217" s="993" t="inlineStr">
        <is>
          <t>1. Акции</t>
        </is>
      </c>
      <c r="H1217" s="999">
        <f>'Справка 8'!D20</f>
        <v/>
      </c>
    </row>
    <row r="1218" ht="15" customHeight="1" s="500">
      <c r="A1218" s="993">
        <f>pdeName</f>
        <v/>
      </c>
      <c r="B1218" s="993">
        <f>pdeBulstat</f>
        <v/>
      </c>
      <c r="C1218" s="998">
        <f>endDate</f>
        <v/>
      </c>
      <c r="D1218" s="993" t="inlineStr">
        <is>
          <t>7-3005</t>
        </is>
      </c>
      <c r="E1218" s="993" t="n">
        <v>2</v>
      </c>
      <c r="F1218" s="993" t="inlineStr">
        <is>
          <t>2. Изкупени собствени акции</t>
        </is>
      </c>
      <c r="H1218" s="999">
        <f>'Справка 8'!D21</f>
        <v/>
      </c>
    </row>
    <row r="1219" ht="15" customHeight="1" s="500">
      <c r="A1219" s="993">
        <f>pdeName</f>
        <v/>
      </c>
      <c r="B1219" s="993">
        <f>pdeBulstat</f>
        <v/>
      </c>
      <c r="C1219" s="998">
        <f>endDate</f>
        <v/>
      </c>
      <c r="D1219" s="993" t="inlineStr">
        <is>
          <t>7-3006</t>
        </is>
      </c>
      <c r="E1219" s="993" t="n">
        <v>2</v>
      </c>
      <c r="F1219" s="993" t="inlineStr">
        <is>
          <t xml:space="preserve">3. Облигации </t>
        </is>
      </c>
      <c r="H1219" s="999">
        <f>'Справка 8'!D22</f>
        <v/>
      </c>
    </row>
    <row r="1220" ht="15" customHeight="1" s="500">
      <c r="A1220" s="993">
        <f>pdeName</f>
        <v/>
      </c>
      <c r="B1220" s="993">
        <f>pdeBulstat</f>
        <v/>
      </c>
      <c r="C1220" s="998">
        <f>endDate</f>
        <v/>
      </c>
      <c r="D1220" s="993" t="inlineStr">
        <is>
          <t>7-3007</t>
        </is>
      </c>
      <c r="E1220" s="993" t="n">
        <v>2</v>
      </c>
      <c r="F1220" s="993" t="inlineStr">
        <is>
          <t>4. Изкупени собствени облигации</t>
        </is>
      </c>
      <c r="H1220" s="999">
        <f>'Справка 8'!D23</f>
        <v/>
      </c>
    </row>
    <row r="1221" ht="15" customHeight="1" s="500">
      <c r="A1221" s="993">
        <f>pdeName</f>
        <v/>
      </c>
      <c r="B1221" s="993">
        <f>pdeBulstat</f>
        <v/>
      </c>
      <c r="C1221" s="998">
        <f>endDate</f>
        <v/>
      </c>
      <c r="D1221" s="993" t="inlineStr">
        <is>
          <t>7-3008</t>
        </is>
      </c>
      <c r="E1221" s="993" t="n">
        <v>2</v>
      </c>
      <c r="F1221" s="993" t="inlineStr">
        <is>
          <t>5. Държавни ценни книжа</t>
        </is>
      </c>
      <c r="H1221" s="999">
        <f>'Справка 8'!D24</f>
        <v/>
      </c>
    </row>
    <row r="1222" ht="15" customHeight="1" s="500">
      <c r="A1222" s="993">
        <f>pdeName</f>
        <v/>
      </c>
      <c r="B1222" s="993">
        <f>pdeBulstat</f>
        <v/>
      </c>
      <c r="C1222" s="998">
        <f>endDate</f>
        <v/>
      </c>
      <c r="D1222" s="993" t="inlineStr">
        <is>
          <t>7-3010-1</t>
        </is>
      </c>
      <c r="E1222" s="993" t="n">
        <v>2</v>
      </c>
      <c r="F1222" s="993" t="inlineStr">
        <is>
          <t>6. Деривативи и други финансови инструменти</t>
        </is>
      </c>
      <c r="H1222" s="999">
        <f>'Справка 8'!D25</f>
        <v/>
      </c>
    </row>
    <row r="1223" ht="15" customHeight="1" s="500">
      <c r="A1223" s="993">
        <f>pdeName</f>
        <v/>
      </c>
      <c r="B1223" s="993">
        <f>pdeBulstat</f>
        <v/>
      </c>
      <c r="C1223" s="998">
        <f>endDate</f>
        <v/>
      </c>
      <c r="D1223" s="993" t="inlineStr">
        <is>
          <t>7-3010</t>
        </is>
      </c>
      <c r="E1223" s="993" t="n">
        <v>2</v>
      </c>
      <c r="F1223" s="993" t="inlineStr">
        <is>
          <t xml:space="preserve">7. Други </t>
        </is>
      </c>
      <c r="H1223" s="999">
        <f>'Справка 8'!D26</f>
        <v/>
      </c>
    </row>
    <row r="1224" ht="15" customHeight="1" s="500">
      <c r="A1224" s="993">
        <f>pdeName</f>
        <v/>
      </c>
      <c r="B1224" s="993">
        <f>pdeBulstat</f>
        <v/>
      </c>
      <c r="C1224" s="998">
        <f>endDate</f>
        <v/>
      </c>
      <c r="D1224" s="993" t="inlineStr">
        <is>
          <t>7-3020</t>
        </is>
      </c>
      <c r="E1224" s="993" t="n">
        <v>2</v>
      </c>
      <c r="F1224" s="993" t="inlineStr">
        <is>
          <t>II. Текущи финансови активи в ценни книжа</t>
        </is>
      </c>
      <c r="H1224" s="999">
        <f>'Справка 8'!D27</f>
        <v/>
      </c>
    </row>
    <row r="1225" ht="15" customHeight="1" s="500">
      <c r="A1225" s="993">
        <f>pdeName</f>
        <v/>
      </c>
      <c r="B1225" s="993">
        <f>pdeBulstat</f>
        <v/>
      </c>
      <c r="C1225" s="998">
        <f>endDate</f>
        <v/>
      </c>
      <c r="D1225" s="993" t="inlineStr">
        <is>
          <t>7-3031</t>
        </is>
      </c>
      <c r="E1225" s="993" t="n">
        <v>3</v>
      </c>
      <c r="F1225" s="993" t="inlineStr">
        <is>
          <t>1. Акции</t>
        </is>
      </c>
      <c r="H1225" s="999">
        <f>'Справка 8'!E13</f>
        <v/>
      </c>
    </row>
    <row r="1226" ht="15" customHeight="1" s="500">
      <c r="A1226" s="993">
        <f>pdeName</f>
        <v/>
      </c>
      <c r="B1226" s="993">
        <f>pdeBulstat</f>
        <v/>
      </c>
      <c r="C1226" s="998">
        <f>endDate</f>
        <v/>
      </c>
      <c r="D1226" s="993" t="inlineStr">
        <is>
          <t>7-3035</t>
        </is>
      </c>
      <c r="E1226" s="993" t="n">
        <v>3</v>
      </c>
      <c r="F1226" s="993" t="inlineStr">
        <is>
          <t>2. Облигации, в т.ч.:</t>
        </is>
      </c>
      <c r="H1226" s="999">
        <f>'Справка 8'!E14</f>
        <v/>
      </c>
    </row>
    <row r="1227" ht="15" customHeight="1" s="500">
      <c r="A1227" s="993">
        <f>pdeName</f>
        <v/>
      </c>
      <c r="B1227" s="993">
        <f>pdeBulstat</f>
        <v/>
      </c>
      <c r="C1227" s="998">
        <f>endDate</f>
        <v/>
      </c>
      <c r="D1227" s="993" t="inlineStr">
        <is>
          <t>7-3035-1</t>
        </is>
      </c>
      <c r="E1227" s="993" t="n">
        <v>3</v>
      </c>
      <c r="F1227" s="993" t="inlineStr">
        <is>
          <t>общински облигации</t>
        </is>
      </c>
      <c r="H1227" s="999">
        <f>'Справка 8'!E15</f>
        <v/>
      </c>
    </row>
    <row r="1228" ht="15" customHeight="1" s="500">
      <c r="A1228" s="993">
        <f>pdeName</f>
        <v/>
      </c>
      <c r="B1228" s="993">
        <f>pdeBulstat</f>
        <v/>
      </c>
      <c r="C1228" s="998">
        <f>endDate</f>
        <v/>
      </c>
      <c r="D1228" s="993" t="inlineStr">
        <is>
          <t>7-3036</t>
        </is>
      </c>
      <c r="E1228" s="993" t="n">
        <v>3</v>
      </c>
      <c r="F1228" s="993" t="inlineStr">
        <is>
          <t>3. Държавни ценни книжа</t>
        </is>
      </c>
      <c r="H1228" s="999">
        <f>'Справка 8'!E16</f>
        <v/>
      </c>
    </row>
    <row r="1229" ht="15" customHeight="1" s="500">
      <c r="A1229" s="993">
        <f>pdeName</f>
        <v/>
      </c>
      <c r="B1229" s="993">
        <f>pdeBulstat</f>
        <v/>
      </c>
      <c r="C1229" s="998">
        <f>endDate</f>
        <v/>
      </c>
      <c r="D1229" s="993" t="inlineStr">
        <is>
          <t>7-3039</t>
        </is>
      </c>
      <c r="E1229" s="993" t="n">
        <v>3</v>
      </c>
      <c r="F1229" s="993" t="inlineStr">
        <is>
          <t xml:space="preserve">4. Други </t>
        </is>
      </c>
      <c r="H1229" s="999">
        <f>'Справка 8'!E17</f>
        <v/>
      </c>
    </row>
    <row r="1230" ht="15" customHeight="1" s="500">
      <c r="A1230" s="993">
        <f>pdeName</f>
        <v/>
      </c>
      <c r="B1230" s="993">
        <f>pdeBulstat</f>
        <v/>
      </c>
      <c r="C1230" s="998">
        <f>endDate</f>
        <v/>
      </c>
      <c r="D1230" s="993" t="inlineStr">
        <is>
          <t>7-3040</t>
        </is>
      </c>
      <c r="E1230" s="993" t="n">
        <v>3</v>
      </c>
      <c r="F1230" s="993" t="inlineStr">
        <is>
          <t>I. Нетекущи финансови активи в ценни книжа</t>
        </is>
      </c>
      <c r="H1230" s="999">
        <f>'Справка 8'!E18</f>
        <v/>
      </c>
    </row>
    <row r="1231" ht="15" customHeight="1" s="500">
      <c r="A1231" s="993">
        <f>pdeName</f>
        <v/>
      </c>
      <c r="B1231" s="993">
        <f>pdeBulstat</f>
        <v/>
      </c>
      <c r="C1231" s="998">
        <f>endDate</f>
        <v/>
      </c>
      <c r="D1231" s="993" t="inlineStr">
        <is>
          <t>7-3001</t>
        </is>
      </c>
      <c r="E1231" s="993" t="n">
        <v>3</v>
      </c>
      <c r="F1231" s="993" t="inlineStr">
        <is>
          <t>1. Акции</t>
        </is>
      </c>
      <c r="H1231" s="999">
        <f>'Справка 8'!E20</f>
        <v/>
      </c>
    </row>
    <row r="1232" ht="15" customHeight="1" s="500">
      <c r="A1232" s="993">
        <f>pdeName</f>
        <v/>
      </c>
      <c r="B1232" s="993">
        <f>pdeBulstat</f>
        <v/>
      </c>
      <c r="C1232" s="998">
        <f>endDate</f>
        <v/>
      </c>
      <c r="D1232" s="993" t="inlineStr">
        <is>
          <t>7-3005</t>
        </is>
      </c>
      <c r="E1232" s="993" t="n">
        <v>3</v>
      </c>
      <c r="F1232" s="993" t="inlineStr">
        <is>
          <t>2. Изкупени собствени акции</t>
        </is>
      </c>
      <c r="H1232" s="999">
        <f>'Справка 8'!E21</f>
        <v/>
      </c>
    </row>
    <row r="1233" ht="15" customHeight="1" s="500">
      <c r="A1233" s="993">
        <f>pdeName</f>
        <v/>
      </c>
      <c r="B1233" s="993">
        <f>pdeBulstat</f>
        <v/>
      </c>
      <c r="C1233" s="998">
        <f>endDate</f>
        <v/>
      </c>
      <c r="D1233" s="993" t="inlineStr">
        <is>
          <t>7-3006</t>
        </is>
      </c>
      <c r="E1233" s="993" t="n">
        <v>3</v>
      </c>
      <c r="F1233" s="993" t="inlineStr">
        <is>
          <t xml:space="preserve">3. Облигации </t>
        </is>
      </c>
      <c r="H1233" s="999">
        <f>'Справка 8'!E22</f>
        <v/>
      </c>
    </row>
    <row r="1234" ht="15" customHeight="1" s="500">
      <c r="A1234" s="993">
        <f>pdeName</f>
        <v/>
      </c>
      <c r="B1234" s="993">
        <f>pdeBulstat</f>
        <v/>
      </c>
      <c r="C1234" s="998">
        <f>endDate</f>
        <v/>
      </c>
      <c r="D1234" s="993" t="inlineStr">
        <is>
          <t>7-3007</t>
        </is>
      </c>
      <c r="E1234" s="993" t="n">
        <v>3</v>
      </c>
      <c r="F1234" s="993" t="inlineStr">
        <is>
          <t>4. Изкупени собствени облигации</t>
        </is>
      </c>
      <c r="H1234" s="999">
        <f>'Справка 8'!E23</f>
        <v/>
      </c>
    </row>
    <row r="1235" ht="15" customHeight="1" s="500">
      <c r="A1235" s="993">
        <f>pdeName</f>
        <v/>
      </c>
      <c r="B1235" s="993">
        <f>pdeBulstat</f>
        <v/>
      </c>
      <c r="C1235" s="998">
        <f>endDate</f>
        <v/>
      </c>
      <c r="D1235" s="993" t="inlineStr">
        <is>
          <t>7-3008</t>
        </is>
      </c>
      <c r="E1235" s="993" t="n">
        <v>3</v>
      </c>
      <c r="F1235" s="993" t="inlineStr">
        <is>
          <t>5. Държавни ценни книжа</t>
        </is>
      </c>
      <c r="H1235" s="999">
        <f>'Справка 8'!E24</f>
        <v/>
      </c>
    </row>
    <row r="1236" ht="15" customHeight="1" s="500">
      <c r="A1236" s="993">
        <f>pdeName</f>
        <v/>
      </c>
      <c r="B1236" s="993">
        <f>pdeBulstat</f>
        <v/>
      </c>
      <c r="C1236" s="998">
        <f>endDate</f>
        <v/>
      </c>
      <c r="D1236" s="993" t="inlineStr">
        <is>
          <t>7-3010-1</t>
        </is>
      </c>
      <c r="E1236" s="993" t="n">
        <v>3</v>
      </c>
      <c r="F1236" s="993" t="inlineStr">
        <is>
          <t>6. Деривативи и други финансови инструменти</t>
        </is>
      </c>
      <c r="H1236" s="999">
        <f>'Справка 8'!E25</f>
        <v/>
      </c>
    </row>
    <row r="1237" ht="15" customHeight="1" s="500">
      <c r="A1237" s="993">
        <f>pdeName</f>
        <v/>
      </c>
      <c r="B1237" s="993">
        <f>pdeBulstat</f>
        <v/>
      </c>
      <c r="C1237" s="998">
        <f>endDate</f>
        <v/>
      </c>
      <c r="D1237" s="993" t="inlineStr">
        <is>
          <t>7-3010</t>
        </is>
      </c>
      <c r="E1237" s="993" t="n">
        <v>3</v>
      </c>
      <c r="F1237" s="993" t="inlineStr">
        <is>
          <t xml:space="preserve">7. Други </t>
        </is>
      </c>
      <c r="H1237" s="999">
        <f>'Справка 8'!E26</f>
        <v/>
      </c>
    </row>
    <row r="1238" ht="15" customHeight="1" s="500">
      <c r="A1238" s="993">
        <f>pdeName</f>
        <v/>
      </c>
      <c r="B1238" s="993">
        <f>pdeBulstat</f>
        <v/>
      </c>
      <c r="C1238" s="998">
        <f>endDate</f>
        <v/>
      </c>
      <c r="D1238" s="993" t="inlineStr">
        <is>
          <t>7-3020</t>
        </is>
      </c>
      <c r="E1238" s="993" t="n">
        <v>3</v>
      </c>
      <c r="F1238" s="993" t="inlineStr">
        <is>
          <t>II. Текущи финансови активи в ценни книжа</t>
        </is>
      </c>
      <c r="H1238" s="999">
        <f>'Справка 8'!E27</f>
        <v/>
      </c>
    </row>
    <row r="1239" ht="15" customHeight="1" s="500">
      <c r="A1239" s="993">
        <f>pdeName</f>
        <v/>
      </c>
      <c r="B1239" s="993">
        <f>pdeBulstat</f>
        <v/>
      </c>
      <c r="C1239" s="998">
        <f>endDate</f>
        <v/>
      </c>
      <c r="D1239" s="993" t="inlineStr">
        <is>
          <t>7-3031</t>
        </is>
      </c>
      <c r="E1239" s="993" t="n">
        <v>4</v>
      </c>
      <c r="F1239" s="993" t="inlineStr">
        <is>
          <t>1. Акции</t>
        </is>
      </c>
      <c r="H1239" s="999">
        <f>'Справка 8'!F13</f>
        <v/>
      </c>
    </row>
    <row r="1240" ht="15" customHeight="1" s="500">
      <c r="A1240" s="993">
        <f>pdeName</f>
        <v/>
      </c>
      <c r="B1240" s="993">
        <f>pdeBulstat</f>
        <v/>
      </c>
      <c r="C1240" s="998">
        <f>endDate</f>
        <v/>
      </c>
      <c r="D1240" s="993" t="inlineStr">
        <is>
          <t>7-3035</t>
        </is>
      </c>
      <c r="E1240" s="993" t="n">
        <v>4</v>
      </c>
      <c r="F1240" s="993" t="inlineStr">
        <is>
          <t>2. Облигации, в т.ч.:</t>
        </is>
      </c>
      <c r="H1240" s="999">
        <f>'Справка 8'!F14</f>
        <v/>
      </c>
    </row>
    <row r="1241" ht="15" customHeight="1" s="500">
      <c r="A1241" s="993">
        <f>pdeName</f>
        <v/>
      </c>
      <c r="B1241" s="993">
        <f>pdeBulstat</f>
        <v/>
      </c>
      <c r="C1241" s="998">
        <f>endDate</f>
        <v/>
      </c>
      <c r="D1241" s="993" t="inlineStr">
        <is>
          <t>7-3035-1</t>
        </is>
      </c>
      <c r="E1241" s="993" t="n">
        <v>4</v>
      </c>
      <c r="F1241" s="993" t="inlineStr">
        <is>
          <t>общински облигации</t>
        </is>
      </c>
      <c r="H1241" s="999">
        <f>'Справка 8'!F15</f>
        <v/>
      </c>
    </row>
    <row r="1242" ht="15" customHeight="1" s="500">
      <c r="A1242" s="993">
        <f>pdeName</f>
        <v/>
      </c>
      <c r="B1242" s="993">
        <f>pdeBulstat</f>
        <v/>
      </c>
      <c r="C1242" s="998">
        <f>endDate</f>
        <v/>
      </c>
      <c r="D1242" s="993" t="inlineStr">
        <is>
          <t>7-3036</t>
        </is>
      </c>
      <c r="E1242" s="993" t="n">
        <v>4</v>
      </c>
      <c r="F1242" s="993" t="inlineStr">
        <is>
          <t>3. Държавни ценни книжа</t>
        </is>
      </c>
      <c r="H1242" s="999">
        <f>'Справка 8'!F16</f>
        <v/>
      </c>
    </row>
    <row r="1243" ht="15" customHeight="1" s="500">
      <c r="A1243" s="993">
        <f>pdeName</f>
        <v/>
      </c>
      <c r="B1243" s="993">
        <f>pdeBulstat</f>
        <v/>
      </c>
      <c r="C1243" s="998">
        <f>endDate</f>
        <v/>
      </c>
      <c r="D1243" s="993" t="inlineStr">
        <is>
          <t>7-3039</t>
        </is>
      </c>
      <c r="E1243" s="993" t="n">
        <v>4</v>
      </c>
      <c r="F1243" s="993" t="inlineStr">
        <is>
          <t xml:space="preserve">4. Други </t>
        </is>
      </c>
      <c r="H1243" s="999">
        <f>'Справка 8'!F17</f>
        <v/>
      </c>
    </row>
    <row r="1244" ht="15" customHeight="1" s="500">
      <c r="A1244" s="993">
        <f>pdeName</f>
        <v/>
      </c>
      <c r="B1244" s="993">
        <f>pdeBulstat</f>
        <v/>
      </c>
      <c r="C1244" s="998">
        <f>endDate</f>
        <v/>
      </c>
      <c r="D1244" s="993" t="inlineStr">
        <is>
          <t>7-3040</t>
        </is>
      </c>
      <c r="E1244" s="993" t="n">
        <v>4</v>
      </c>
      <c r="F1244" s="993" t="inlineStr">
        <is>
          <t>I. Нетекущи финансови активи в ценни книжа</t>
        </is>
      </c>
      <c r="H1244" s="999">
        <f>'Справка 8'!F18</f>
        <v/>
      </c>
    </row>
    <row r="1245" ht="15" customHeight="1" s="500">
      <c r="A1245" s="993">
        <f>pdeName</f>
        <v/>
      </c>
      <c r="B1245" s="993">
        <f>pdeBulstat</f>
        <v/>
      </c>
      <c r="C1245" s="998">
        <f>endDate</f>
        <v/>
      </c>
      <c r="D1245" s="993" t="inlineStr">
        <is>
          <t>7-3001</t>
        </is>
      </c>
      <c r="E1245" s="993" t="n">
        <v>4</v>
      </c>
      <c r="F1245" s="993" t="inlineStr">
        <is>
          <t>1. Акции</t>
        </is>
      </c>
      <c r="H1245" s="999">
        <f>'Справка 8'!F20</f>
        <v/>
      </c>
    </row>
    <row r="1246" ht="15" customHeight="1" s="500">
      <c r="A1246" s="993">
        <f>pdeName</f>
        <v/>
      </c>
      <c r="B1246" s="993">
        <f>pdeBulstat</f>
        <v/>
      </c>
      <c r="C1246" s="998">
        <f>endDate</f>
        <v/>
      </c>
      <c r="D1246" s="993" t="inlineStr">
        <is>
          <t>7-3005</t>
        </is>
      </c>
      <c r="E1246" s="993" t="n">
        <v>4</v>
      </c>
      <c r="F1246" s="993" t="inlineStr">
        <is>
          <t>2. Изкупени собствени акции</t>
        </is>
      </c>
      <c r="H1246" s="999">
        <f>'Справка 8'!F21</f>
        <v/>
      </c>
    </row>
    <row r="1247" ht="15" customHeight="1" s="500">
      <c r="A1247" s="993">
        <f>pdeName</f>
        <v/>
      </c>
      <c r="B1247" s="993">
        <f>pdeBulstat</f>
        <v/>
      </c>
      <c r="C1247" s="998">
        <f>endDate</f>
        <v/>
      </c>
      <c r="D1247" s="993" t="inlineStr">
        <is>
          <t>7-3006</t>
        </is>
      </c>
      <c r="E1247" s="993" t="n">
        <v>4</v>
      </c>
      <c r="F1247" s="993" t="inlineStr">
        <is>
          <t xml:space="preserve">3. Облигации </t>
        </is>
      </c>
      <c r="H1247" s="999">
        <f>'Справка 8'!F22</f>
        <v/>
      </c>
    </row>
    <row r="1248" ht="15" customHeight="1" s="500">
      <c r="A1248" s="993">
        <f>pdeName</f>
        <v/>
      </c>
      <c r="B1248" s="993">
        <f>pdeBulstat</f>
        <v/>
      </c>
      <c r="C1248" s="998">
        <f>endDate</f>
        <v/>
      </c>
      <c r="D1248" s="993" t="inlineStr">
        <is>
          <t>7-3007</t>
        </is>
      </c>
      <c r="E1248" s="993" t="n">
        <v>4</v>
      </c>
      <c r="F1248" s="993" t="inlineStr">
        <is>
          <t>4. Изкупени собствени облигации</t>
        </is>
      </c>
      <c r="H1248" s="999">
        <f>'Справка 8'!F23</f>
        <v/>
      </c>
    </row>
    <row r="1249" ht="15" customHeight="1" s="500">
      <c r="A1249" s="993">
        <f>pdeName</f>
        <v/>
      </c>
      <c r="B1249" s="993">
        <f>pdeBulstat</f>
        <v/>
      </c>
      <c r="C1249" s="998">
        <f>endDate</f>
        <v/>
      </c>
      <c r="D1249" s="993" t="inlineStr">
        <is>
          <t>7-3008</t>
        </is>
      </c>
      <c r="E1249" s="993" t="n">
        <v>4</v>
      </c>
      <c r="F1249" s="993" t="inlineStr">
        <is>
          <t>5. Държавни ценни книжа</t>
        </is>
      </c>
      <c r="H1249" s="999">
        <f>'Справка 8'!F24</f>
        <v/>
      </c>
    </row>
    <row r="1250" ht="15" customHeight="1" s="500">
      <c r="A1250" s="993">
        <f>pdeName</f>
        <v/>
      </c>
      <c r="B1250" s="993">
        <f>pdeBulstat</f>
        <v/>
      </c>
      <c r="C1250" s="998">
        <f>endDate</f>
        <v/>
      </c>
      <c r="D1250" s="993" t="inlineStr">
        <is>
          <t>7-3010-1</t>
        </is>
      </c>
      <c r="E1250" s="993" t="n">
        <v>4</v>
      </c>
      <c r="F1250" s="993" t="inlineStr">
        <is>
          <t>6. Деривативи и други финансови инструменти</t>
        </is>
      </c>
      <c r="H1250" s="999">
        <f>'Справка 8'!F25</f>
        <v/>
      </c>
    </row>
    <row r="1251" ht="15" customHeight="1" s="500">
      <c r="A1251" s="993">
        <f>pdeName</f>
        <v/>
      </c>
      <c r="B1251" s="993">
        <f>pdeBulstat</f>
        <v/>
      </c>
      <c r="C1251" s="998">
        <f>endDate</f>
        <v/>
      </c>
      <c r="D1251" s="993" t="inlineStr">
        <is>
          <t>7-3010</t>
        </is>
      </c>
      <c r="E1251" s="993" t="n">
        <v>4</v>
      </c>
      <c r="F1251" s="993" t="inlineStr">
        <is>
          <t xml:space="preserve">7. Други </t>
        </is>
      </c>
      <c r="H1251" s="999">
        <f>'Справка 8'!F26</f>
        <v/>
      </c>
    </row>
    <row r="1252" ht="15" customHeight="1" s="500">
      <c r="A1252" s="993">
        <f>pdeName</f>
        <v/>
      </c>
      <c r="B1252" s="993">
        <f>pdeBulstat</f>
        <v/>
      </c>
      <c r="C1252" s="998">
        <f>endDate</f>
        <v/>
      </c>
      <c r="D1252" s="993" t="inlineStr">
        <is>
          <t>7-3020</t>
        </is>
      </c>
      <c r="E1252" s="993" t="n">
        <v>4</v>
      </c>
      <c r="F1252" s="993" t="inlineStr">
        <is>
          <t>II. Текущи финансови активи в ценни книжа</t>
        </is>
      </c>
      <c r="H1252" s="999">
        <f>'Справка 8'!F27</f>
        <v/>
      </c>
    </row>
    <row r="1253" ht="15" customHeight="1" s="500">
      <c r="A1253" s="993">
        <f>pdeName</f>
        <v/>
      </c>
      <c r="B1253" s="993">
        <f>pdeBulstat</f>
        <v/>
      </c>
      <c r="C1253" s="998">
        <f>endDate</f>
        <v/>
      </c>
      <c r="D1253" s="993" t="inlineStr">
        <is>
          <t>7-3031</t>
        </is>
      </c>
      <c r="E1253" s="993" t="n">
        <v>5</v>
      </c>
      <c r="F1253" s="993" t="inlineStr">
        <is>
          <t>1. Акции</t>
        </is>
      </c>
      <c r="H1253" s="999">
        <f>'Справка 8'!G13</f>
        <v/>
      </c>
    </row>
    <row r="1254" ht="15" customHeight="1" s="500">
      <c r="A1254" s="993">
        <f>pdeName</f>
        <v/>
      </c>
      <c r="B1254" s="993">
        <f>pdeBulstat</f>
        <v/>
      </c>
      <c r="C1254" s="998">
        <f>endDate</f>
        <v/>
      </c>
      <c r="D1254" s="993" t="inlineStr">
        <is>
          <t>7-3035</t>
        </is>
      </c>
      <c r="E1254" s="993" t="n">
        <v>5</v>
      </c>
      <c r="F1254" s="993" t="inlineStr">
        <is>
          <t>2. Облигации, в т.ч.:</t>
        </is>
      </c>
      <c r="H1254" s="999">
        <f>'Справка 8'!G14</f>
        <v/>
      </c>
    </row>
    <row r="1255" ht="15" customHeight="1" s="500">
      <c r="A1255" s="993">
        <f>pdeName</f>
        <v/>
      </c>
      <c r="B1255" s="993">
        <f>pdeBulstat</f>
        <v/>
      </c>
      <c r="C1255" s="998">
        <f>endDate</f>
        <v/>
      </c>
      <c r="D1255" s="993" t="inlineStr">
        <is>
          <t>7-3035-1</t>
        </is>
      </c>
      <c r="E1255" s="993" t="n">
        <v>5</v>
      </c>
      <c r="F1255" s="993" t="inlineStr">
        <is>
          <t>общински облигации</t>
        </is>
      </c>
      <c r="H1255" s="999">
        <f>'Справка 8'!G15</f>
        <v/>
      </c>
    </row>
    <row r="1256" ht="15" customHeight="1" s="500">
      <c r="A1256" s="993">
        <f>pdeName</f>
        <v/>
      </c>
      <c r="B1256" s="993">
        <f>pdeBulstat</f>
        <v/>
      </c>
      <c r="C1256" s="998">
        <f>endDate</f>
        <v/>
      </c>
      <c r="D1256" s="993" t="inlineStr">
        <is>
          <t>7-3036</t>
        </is>
      </c>
      <c r="E1256" s="993" t="n">
        <v>5</v>
      </c>
      <c r="F1256" s="993" t="inlineStr">
        <is>
          <t>3. Държавни ценни книжа</t>
        </is>
      </c>
      <c r="H1256" s="999">
        <f>'Справка 8'!G16</f>
        <v/>
      </c>
    </row>
    <row r="1257" ht="15" customHeight="1" s="500">
      <c r="A1257" s="993">
        <f>pdeName</f>
        <v/>
      </c>
      <c r="B1257" s="993">
        <f>pdeBulstat</f>
        <v/>
      </c>
      <c r="C1257" s="998">
        <f>endDate</f>
        <v/>
      </c>
      <c r="D1257" s="993" t="inlineStr">
        <is>
          <t>7-3039</t>
        </is>
      </c>
      <c r="E1257" s="993" t="n">
        <v>5</v>
      </c>
      <c r="F1257" s="993" t="inlineStr">
        <is>
          <t xml:space="preserve">4. Други </t>
        </is>
      </c>
      <c r="H1257" s="999">
        <f>'Справка 8'!G17</f>
        <v/>
      </c>
    </row>
    <row r="1258" ht="15" customHeight="1" s="500">
      <c r="A1258" s="993">
        <f>pdeName</f>
        <v/>
      </c>
      <c r="B1258" s="993">
        <f>pdeBulstat</f>
        <v/>
      </c>
      <c r="C1258" s="998">
        <f>endDate</f>
        <v/>
      </c>
      <c r="D1258" s="993" t="inlineStr">
        <is>
          <t>7-3040</t>
        </is>
      </c>
      <c r="E1258" s="993" t="n">
        <v>5</v>
      </c>
      <c r="F1258" s="993" t="inlineStr">
        <is>
          <t>I. Нетекущи финансови активи в ценни книжа</t>
        </is>
      </c>
      <c r="H1258" s="999">
        <f>'Справка 8'!G18</f>
        <v/>
      </c>
    </row>
    <row r="1259" ht="15" customHeight="1" s="500">
      <c r="A1259" s="993">
        <f>pdeName</f>
        <v/>
      </c>
      <c r="B1259" s="993">
        <f>pdeBulstat</f>
        <v/>
      </c>
      <c r="C1259" s="998">
        <f>endDate</f>
        <v/>
      </c>
      <c r="D1259" s="993" t="inlineStr">
        <is>
          <t>7-3001</t>
        </is>
      </c>
      <c r="E1259" s="993" t="n">
        <v>5</v>
      </c>
      <c r="F1259" s="993" t="inlineStr">
        <is>
          <t>1. Акции</t>
        </is>
      </c>
      <c r="H1259" s="999">
        <f>'Справка 8'!G20</f>
        <v/>
      </c>
    </row>
    <row r="1260" ht="15" customHeight="1" s="500">
      <c r="A1260" s="993">
        <f>pdeName</f>
        <v/>
      </c>
      <c r="B1260" s="993">
        <f>pdeBulstat</f>
        <v/>
      </c>
      <c r="C1260" s="998">
        <f>endDate</f>
        <v/>
      </c>
      <c r="D1260" s="993" t="inlineStr">
        <is>
          <t>7-3005</t>
        </is>
      </c>
      <c r="E1260" s="993" t="n">
        <v>5</v>
      </c>
      <c r="F1260" s="993" t="inlineStr">
        <is>
          <t>2. Изкупени собствени акции</t>
        </is>
      </c>
      <c r="H1260" s="999">
        <f>'Справка 8'!G21</f>
        <v/>
      </c>
    </row>
    <row r="1261" ht="15" customHeight="1" s="500">
      <c r="A1261" s="993">
        <f>pdeName</f>
        <v/>
      </c>
      <c r="B1261" s="993">
        <f>pdeBulstat</f>
        <v/>
      </c>
      <c r="C1261" s="998">
        <f>endDate</f>
        <v/>
      </c>
      <c r="D1261" s="993" t="inlineStr">
        <is>
          <t>7-3006</t>
        </is>
      </c>
      <c r="E1261" s="993" t="n">
        <v>5</v>
      </c>
      <c r="F1261" s="993" t="inlineStr">
        <is>
          <t xml:space="preserve">3. Облигации </t>
        </is>
      </c>
      <c r="H1261" s="999">
        <f>'Справка 8'!G22</f>
        <v/>
      </c>
    </row>
    <row r="1262" ht="15" customHeight="1" s="500">
      <c r="A1262" s="993">
        <f>pdeName</f>
        <v/>
      </c>
      <c r="B1262" s="993">
        <f>pdeBulstat</f>
        <v/>
      </c>
      <c r="C1262" s="998">
        <f>endDate</f>
        <v/>
      </c>
      <c r="D1262" s="993" t="inlineStr">
        <is>
          <t>7-3007</t>
        </is>
      </c>
      <c r="E1262" s="993" t="n">
        <v>5</v>
      </c>
      <c r="F1262" s="993" t="inlineStr">
        <is>
          <t>4. Изкупени собствени облигации</t>
        </is>
      </c>
      <c r="H1262" s="999">
        <f>'Справка 8'!G23</f>
        <v/>
      </c>
    </row>
    <row r="1263" ht="15" customHeight="1" s="500">
      <c r="A1263" s="993">
        <f>pdeName</f>
        <v/>
      </c>
      <c r="B1263" s="993">
        <f>pdeBulstat</f>
        <v/>
      </c>
      <c r="C1263" s="998">
        <f>endDate</f>
        <v/>
      </c>
      <c r="D1263" s="993" t="inlineStr">
        <is>
          <t>7-3008</t>
        </is>
      </c>
      <c r="E1263" s="993" t="n">
        <v>5</v>
      </c>
      <c r="F1263" s="993" t="inlineStr">
        <is>
          <t>5. Държавни ценни книжа</t>
        </is>
      </c>
      <c r="H1263" s="999">
        <f>'Справка 8'!G24</f>
        <v/>
      </c>
    </row>
    <row r="1264" ht="15" customHeight="1" s="500">
      <c r="A1264" s="993">
        <f>pdeName</f>
        <v/>
      </c>
      <c r="B1264" s="993">
        <f>pdeBulstat</f>
        <v/>
      </c>
      <c r="C1264" s="998">
        <f>endDate</f>
        <v/>
      </c>
      <c r="D1264" s="993" t="inlineStr">
        <is>
          <t>7-3010-1</t>
        </is>
      </c>
      <c r="E1264" s="993" t="n">
        <v>5</v>
      </c>
      <c r="F1264" s="993" t="inlineStr">
        <is>
          <t>6. Деривативи и други финансови инструменти</t>
        </is>
      </c>
      <c r="H1264" s="999">
        <f>'Справка 8'!G25</f>
        <v/>
      </c>
    </row>
    <row r="1265" ht="15" customHeight="1" s="500">
      <c r="A1265" s="993">
        <f>pdeName</f>
        <v/>
      </c>
      <c r="B1265" s="993">
        <f>pdeBulstat</f>
        <v/>
      </c>
      <c r="C1265" s="998">
        <f>endDate</f>
        <v/>
      </c>
      <c r="D1265" s="993" t="inlineStr">
        <is>
          <t>7-3010</t>
        </is>
      </c>
      <c r="E1265" s="993" t="n">
        <v>5</v>
      </c>
      <c r="F1265" s="993" t="inlineStr">
        <is>
          <t xml:space="preserve">7. Други </t>
        </is>
      </c>
      <c r="H1265" s="999">
        <f>'Справка 8'!G26</f>
        <v/>
      </c>
    </row>
    <row r="1266" ht="15" customHeight="1" s="500">
      <c r="A1266" s="993">
        <f>pdeName</f>
        <v/>
      </c>
      <c r="B1266" s="993">
        <f>pdeBulstat</f>
        <v/>
      </c>
      <c r="C1266" s="998">
        <f>endDate</f>
        <v/>
      </c>
      <c r="D1266" s="993" t="inlineStr">
        <is>
          <t>7-3020</t>
        </is>
      </c>
      <c r="E1266" s="993" t="n">
        <v>5</v>
      </c>
      <c r="F1266" s="993" t="inlineStr">
        <is>
          <t>II. Текущи финансови активи в ценни книжа</t>
        </is>
      </c>
      <c r="H1266" s="999">
        <f>'Справка 8'!G27</f>
        <v/>
      </c>
    </row>
    <row r="1267" ht="15" customHeight="1" s="500">
      <c r="A1267" s="993">
        <f>pdeName</f>
        <v/>
      </c>
      <c r="B1267" s="993">
        <f>pdeBulstat</f>
        <v/>
      </c>
      <c r="C1267" s="998">
        <f>endDate</f>
        <v/>
      </c>
      <c r="D1267" s="993" t="inlineStr">
        <is>
          <t>7-3031</t>
        </is>
      </c>
      <c r="E1267" s="993" t="n">
        <v>6</v>
      </c>
      <c r="F1267" s="993" t="inlineStr">
        <is>
          <t>1. Акции</t>
        </is>
      </c>
      <c r="H1267" s="999">
        <f>'Справка 8'!H13</f>
        <v/>
      </c>
    </row>
    <row r="1268" ht="15" customHeight="1" s="500">
      <c r="A1268" s="993">
        <f>pdeName</f>
        <v/>
      </c>
      <c r="B1268" s="993">
        <f>pdeBulstat</f>
        <v/>
      </c>
      <c r="C1268" s="998">
        <f>endDate</f>
        <v/>
      </c>
      <c r="D1268" s="993" t="inlineStr">
        <is>
          <t>7-3035</t>
        </is>
      </c>
      <c r="E1268" s="993" t="n">
        <v>6</v>
      </c>
      <c r="F1268" s="993" t="inlineStr">
        <is>
          <t>2. Облигации, в т.ч.:</t>
        </is>
      </c>
      <c r="H1268" s="999">
        <f>'Справка 8'!H14</f>
        <v/>
      </c>
    </row>
    <row r="1269" ht="15" customHeight="1" s="500">
      <c r="A1269" s="993">
        <f>pdeName</f>
        <v/>
      </c>
      <c r="B1269" s="993">
        <f>pdeBulstat</f>
        <v/>
      </c>
      <c r="C1269" s="998">
        <f>endDate</f>
        <v/>
      </c>
      <c r="D1269" s="993" t="inlineStr">
        <is>
          <t>7-3035-1</t>
        </is>
      </c>
      <c r="E1269" s="993" t="n">
        <v>6</v>
      </c>
      <c r="F1269" s="993" t="inlineStr">
        <is>
          <t>общински облигации</t>
        </is>
      </c>
      <c r="H1269" s="999">
        <f>'Справка 8'!H15</f>
        <v/>
      </c>
    </row>
    <row r="1270" ht="15" customHeight="1" s="500">
      <c r="A1270" s="993">
        <f>pdeName</f>
        <v/>
      </c>
      <c r="B1270" s="993">
        <f>pdeBulstat</f>
        <v/>
      </c>
      <c r="C1270" s="998">
        <f>endDate</f>
        <v/>
      </c>
      <c r="D1270" s="993" t="inlineStr">
        <is>
          <t>7-3036</t>
        </is>
      </c>
      <c r="E1270" s="993" t="n">
        <v>6</v>
      </c>
      <c r="F1270" s="993" t="inlineStr">
        <is>
          <t>3. Държавни ценни книжа</t>
        </is>
      </c>
      <c r="H1270" s="999">
        <f>'Справка 8'!H16</f>
        <v/>
      </c>
    </row>
    <row r="1271" ht="15" customHeight="1" s="500">
      <c r="A1271" s="993">
        <f>pdeName</f>
        <v/>
      </c>
      <c r="B1271" s="993">
        <f>pdeBulstat</f>
        <v/>
      </c>
      <c r="C1271" s="998">
        <f>endDate</f>
        <v/>
      </c>
      <c r="D1271" s="993" t="inlineStr">
        <is>
          <t>7-3039</t>
        </is>
      </c>
      <c r="E1271" s="993" t="n">
        <v>6</v>
      </c>
      <c r="F1271" s="993" t="inlineStr">
        <is>
          <t xml:space="preserve">4. Други </t>
        </is>
      </c>
      <c r="H1271" s="999">
        <f>'Справка 8'!H17</f>
        <v/>
      </c>
    </row>
    <row r="1272" ht="15" customHeight="1" s="500">
      <c r="A1272" s="993">
        <f>pdeName</f>
        <v/>
      </c>
      <c r="B1272" s="993">
        <f>pdeBulstat</f>
        <v/>
      </c>
      <c r="C1272" s="998">
        <f>endDate</f>
        <v/>
      </c>
      <c r="D1272" s="993" t="inlineStr">
        <is>
          <t>7-3040</t>
        </is>
      </c>
      <c r="E1272" s="993" t="n">
        <v>6</v>
      </c>
      <c r="F1272" s="993" t="inlineStr">
        <is>
          <t>I. Нетекущи финансови активи в ценни книжа</t>
        </is>
      </c>
      <c r="H1272" s="999">
        <f>'Справка 8'!H18</f>
        <v/>
      </c>
    </row>
    <row r="1273" ht="15" customHeight="1" s="500">
      <c r="A1273" s="993">
        <f>pdeName</f>
        <v/>
      </c>
      <c r="B1273" s="993">
        <f>pdeBulstat</f>
        <v/>
      </c>
      <c r="C1273" s="998">
        <f>endDate</f>
        <v/>
      </c>
      <c r="D1273" s="993" t="inlineStr">
        <is>
          <t>7-3001</t>
        </is>
      </c>
      <c r="E1273" s="993" t="n">
        <v>6</v>
      </c>
      <c r="F1273" s="993" t="inlineStr">
        <is>
          <t>1. Акции</t>
        </is>
      </c>
      <c r="H1273" s="999">
        <f>'Справка 8'!H20</f>
        <v/>
      </c>
    </row>
    <row r="1274" ht="15" customHeight="1" s="500">
      <c r="A1274" s="993">
        <f>pdeName</f>
        <v/>
      </c>
      <c r="B1274" s="993">
        <f>pdeBulstat</f>
        <v/>
      </c>
      <c r="C1274" s="998">
        <f>endDate</f>
        <v/>
      </c>
      <c r="D1274" s="993" t="inlineStr">
        <is>
          <t>7-3005</t>
        </is>
      </c>
      <c r="E1274" s="993" t="n">
        <v>6</v>
      </c>
      <c r="F1274" s="993" t="inlineStr">
        <is>
          <t>2. Изкупени собствени акции</t>
        </is>
      </c>
      <c r="H1274" s="999">
        <f>'Справка 8'!H21</f>
        <v/>
      </c>
    </row>
    <row r="1275" ht="15" customHeight="1" s="500">
      <c r="A1275" s="993">
        <f>pdeName</f>
        <v/>
      </c>
      <c r="B1275" s="993">
        <f>pdeBulstat</f>
        <v/>
      </c>
      <c r="C1275" s="998">
        <f>endDate</f>
        <v/>
      </c>
      <c r="D1275" s="993" t="inlineStr">
        <is>
          <t>7-3006</t>
        </is>
      </c>
      <c r="E1275" s="993" t="n">
        <v>6</v>
      </c>
      <c r="F1275" s="993" t="inlineStr">
        <is>
          <t xml:space="preserve">3. Облигации </t>
        </is>
      </c>
      <c r="H1275" s="999">
        <f>'Справка 8'!H22</f>
        <v/>
      </c>
    </row>
    <row r="1276" ht="15" customHeight="1" s="500">
      <c r="A1276" s="993">
        <f>pdeName</f>
        <v/>
      </c>
      <c r="B1276" s="993">
        <f>pdeBulstat</f>
        <v/>
      </c>
      <c r="C1276" s="998">
        <f>endDate</f>
        <v/>
      </c>
      <c r="D1276" s="993" t="inlineStr">
        <is>
          <t>7-3007</t>
        </is>
      </c>
      <c r="E1276" s="993" t="n">
        <v>6</v>
      </c>
      <c r="F1276" s="993" t="inlineStr">
        <is>
          <t>4. Изкупени собствени облигации</t>
        </is>
      </c>
      <c r="H1276" s="999">
        <f>'Справка 8'!H23</f>
        <v/>
      </c>
    </row>
    <row r="1277" ht="15" customHeight="1" s="500">
      <c r="A1277" s="993">
        <f>pdeName</f>
        <v/>
      </c>
      <c r="B1277" s="993">
        <f>pdeBulstat</f>
        <v/>
      </c>
      <c r="C1277" s="998">
        <f>endDate</f>
        <v/>
      </c>
      <c r="D1277" s="993" t="inlineStr">
        <is>
          <t>7-3008</t>
        </is>
      </c>
      <c r="E1277" s="993" t="n">
        <v>6</v>
      </c>
      <c r="F1277" s="993" t="inlineStr">
        <is>
          <t>5. Държавни ценни книжа</t>
        </is>
      </c>
      <c r="H1277" s="999">
        <f>'Справка 8'!H24</f>
        <v/>
      </c>
    </row>
    <row r="1278" ht="15" customHeight="1" s="500">
      <c r="A1278" s="993">
        <f>pdeName</f>
        <v/>
      </c>
      <c r="B1278" s="993">
        <f>pdeBulstat</f>
        <v/>
      </c>
      <c r="C1278" s="998">
        <f>endDate</f>
        <v/>
      </c>
      <c r="D1278" s="993" t="inlineStr">
        <is>
          <t>7-3010-1</t>
        </is>
      </c>
      <c r="E1278" s="993" t="n">
        <v>6</v>
      </c>
      <c r="F1278" s="993" t="inlineStr">
        <is>
          <t>6. Деривативи и други финансови инструменти</t>
        </is>
      </c>
      <c r="H1278" s="999">
        <f>'Справка 8'!H25</f>
        <v/>
      </c>
    </row>
    <row r="1279" ht="15" customHeight="1" s="500">
      <c r="A1279" s="993">
        <f>pdeName</f>
        <v/>
      </c>
      <c r="B1279" s="993">
        <f>pdeBulstat</f>
        <v/>
      </c>
      <c r="C1279" s="998">
        <f>endDate</f>
        <v/>
      </c>
      <c r="D1279" s="993" t="inlineStr">
        <is>
          <t>7-3010</t>
        </is>
      </c>
      <c r="E1279" s="993" t="n">
        <v>6</v>
      </c>
      <c r="F1279" s="993" t="inlineStr">
        <is>
          <t xml:space="preserve">7. Други </t>
        </is>
      </c>
      <c r="H1279" s="999">
        <f>'Справка 8'!H26</f>
        <v/>
      </c>
    </row>
    <row r="1280" ht="15" customHeight="1" s="500">
      <c r="A1280" s="993">
        <f>pdeName</f>
        <v/>
      </c>
      <c r="B1280" s="993">
        <f>pdeBulstat</f>
        <v/>
      </c>
      <c r="C1280" s="998">
        <f>endDate</f>
        <v/>
      </c>
      <c r="D1280" s="993" t="inlineStr">
        <is>
          <t>7-3020</t>
        </is>
      </c>
      <c r="E1280" s="993" t="n">
        <v>6</v>
      </c>
      <c r="F1280" s="993" t="inlineStr">
        <is>
          <t>II. Текущи финансови активи в ценни книжа</t>
        </is>
      </c>
      <c r="H1280" s="999">
        <f>'Справка 8'!H27</f>
        <v/>
      </c>
    </row>
    <row r="1281" ht="15" customHeight="1" s="500">
      <c r="A1281" s="993">
        <f>pdeName</f>
        <v/>
      </c>
      <c r="B1281" s="993">
        <f>pdeBulstat</f>
        <v/>
      </c>
      <c r="C1281" s="998">
        <f>endDate</f>
        <v/>
      </c>
      <c r="D1281" s="993" t="inlineStr">
        <is>
          <t>7-3031</t>
        </is>
      </c>
      <c r="E1281" s="993" t="n">
        <v>7</v>
      </c>
      <c r="F1281" s="993" t="inlineStr">
        <is>
          <t>1. Акции</t>
        </is>
      </c>
      <c r="H1281" s="999">
        <f>'Справка 8'!I13</f>
        <v/>
      </c>
    </row>
    <row r="1282" ht="15" customHeight="1" s="500">
      <c r="A1282" s="993">
        <f>pdeName</f>
        <v/>
      </c>
      <c r="B1282" s="993">
        <f>pdeBulstat</f>
        <v/>
      </c>
      <c r="C1282" s="998">
        <f>endDate</f>
        <v/>
      </c>
      <c r="D1282" s="993" t="inlineStr">
        <is>
          <t>7-3035</t>
        </is>
      </c>
      <c r="E1282" s="993" t="n">
        <v>7</v>
      </c>
      <c r="F1282" s="993" t="inlineStr">
        <is>
          <t>2. Облигации, в т.ч.:</t>
        </is>
      </c>
      <c r="H1282" s="999">
        <f>'Справка 8'!I14</f>
        <v/>
      </c>
    </row>
    <row r="1283" ht="15" customHeight="1" s="500">
      <c r="A1283" s="993">
        <f>pdeName</f>
        <v/>
      </c>
      <c r="B1283" s="993">
        <f>pdeBulstat</f>
        <v/>
      </c>
      <c r="C1283" s="998">
        <f>endDate</f>
        <v/>
      </c>
      <c r="D1283" s="993" t="inlineStr">
        <is>
          <t>7-3035-1</t>
        </is>
      </c>
      <c r="E1283" s="993" t="n">
        <v>7</v>
      </c>
      <c r="F1283" s="993" t="inlineStr">
        <is>
          <t>общински облигации</t>
        </is>
      </c>
      <c r="H1283" s="999">
        <f>'Справка 8'!I15</f>
        <v/>
      </c>
    </row>
    <row r="1284" ht="15" customHeight="1" s="500">
      <c r="A1284" s="993">
        <f>pdeName</f>
        <v/>
      </c>
      <c r="B1284" s="993">
        <f>pdeBulstat</f>
        <v/>
      </c>
      <c r="C1284" s="998">
        <f>endDate</f>
        <v/>
      </c>
      <c r="D1284" s="993" t="inlineStr">
        <is>
          <t>7-3036</t>
        </is>
      </c>
      <c r="E1284" s="993" t="n">
        <v>7</v>
      </c>
      <c r="F1284" s="993" t="inlineStr">
        <is>
          <t>3. Държавни ценни книжа</t>
        </is>
      </c>
      <c r="H1284" s="999">
        <f>'Справка 8'!I16</f>
        <v/>
      </c>
    </row>
    <row r="1285" ht="15" customHeight="1" s="500">
      <c r="A1285" s="993">
        <f>pdeName</f>
        <v/>
      </c>
      <c r="B1285" s="993">
        <f>pdeBulstat</f>
        <v/>
      </c>
      <c r="C1285" s="998">
        <f>endDate</f>
        <v/>
      </c>
      <c r="D1285" s="993" t="inlineStr">
        <is>
          <t>7-3039</t>
        </is>
      </c>
      <c r="E1285" s="993" t="n">
        <v>7</v>
      </c>
      <c r="F1285" s="993" t="inlineStr">
        <is>
          <t xml:space="preserve">4. Други </t>
        </is>
      </c>
      <c r="H1285" s="999">
        <f>'Справка 8'!I17</f>
        <v/>
      </c>
    </row>
    <row r="1286" ht="15" customHeight="1" s="500">
      <c r="A1286" s="993">
        <f>pdeName</f>
        <v/>
      </c>
      <c r="B1286" s="993">
        <f>pdeBulstat</f>
        <v/>
      </c>
      <c r="C1286" s="998">
        <f>endDate</f>
        <v/>
      </c>
      <c r="D1286" s="993" t="inlineStr">
        <is>
          <t>7-3040</t>
        </is>
      </c>
      <c r="E1286" s="993" t="n">
        <v>7</v>
      </c>
      <c r="F1286" s="993" t="inlineStr">
        <is>
          <t>I. Нетекущи финансови активи в ценни книжа</t>
        </is>
      </c>
      <c r="H1286" s="999">
        <f>'Справка 8'!I18</f>
        <v/>
      </c>
    </row>
    <row r="1287" ht="15" customHeight="1" s="500">
      <c r="A1287" s="993">
        <f>pdeName</f>
        <v/>
      </c>
      <c r="B1287" s="993">
        <f>pdeBulstat</f>
        <v/>
      </c>
      <c r="C1287" s="998">
        <f>endDate</f>
        <v/>
      </c>
      <c r="D1287" s="993" t="inlineStr">
        <is>
          <t>7-3001</t>
        </is>
      </c>
      <c r="E1287" s="993" t="n">
        <v>7</v>
      </c>
      <c r="F1287" s="993" t="inlineStr">
        <is>
          <t>1. Акции</t>
        </is>
      </c>
      <c r="H1287" s="999">
        <f>'Справка 8'!I20</f>
        <v/>
      </c>
    </row>
    <row r="1288" ht="15" customHeight="1" s="500">
      <c r="A1288" s="993">
        <f>pdeName</f>
        <v/>
      </c>
      <c r="B1288" s="993">
        <f>pdeBulstat</f>
        <v/>
      </c>
      <c r="C1288" s="998">
        <f>endDate</f>
        <v/>
      </c>
      <c r="D1288" s="993" t="inlineStr">
        <is>
          <t>7-3005</t>
        </is>
      </c>
      <c r="E1288" s="993" t="n">
        <v>7</v>
      </c>
      <c r="F1288" s="993" t="inlineStr">
        <is>
          <t>2. Изкупени собствени акции</t>
        </is>
      </c>
      <c r="H1288" s="999">
        <f>'Справка 8'!I21</f>
        <v/>
      </c>
    </row>
    <row r="1289" ht="15" customHeight="1" s="500">
      <c r="A1289" s="993">
        <f>pdeName</f>
        <v/>
      </c>
      <c r="B1289" s="993">
        <f>pdeBulstat</f>
        <v/>
      </c>
      <c r="C1289" s="998">
        <f>endDate</f>
        <v/>
      </c>
      <c r="D1289" s="993" t="inlineStr">
        <is>
          <t>7-3006</t>
        </is>
      </c>
      <c r="E1289" s="993" t="n">
        <v>7</v>
      </c>
      <c r="F1289" s="993" t="inlineStr">
        <is>
          <t xml:space="preserve">3. Облигации </t>
        </is>
      </c>
      <c r="H1289" s="999">
        <f>'Справка 8'!I22</f>
        <v/>
      </c>
    </row>
    <row r="1290" ht="15" customHeight="1" s="500">
      <c r="A1290" s="993">
        <f>pdeName</f>
        <v/>
      </c>
      <c r="B1290" s="993">
        <f>pdeBulstat</f>
        <v/>
      </c>
      <c r="C1290" s="998">
        <f>endDate</f>
        <v/>
      </c>
      <c r="D1290" s="993" t="inlineStr">
        <is>
          <t>7-3007</t>
        </is>
      </c>
      <c r="E1290" s="993" t="n">
        <v>7</v>
      </c>
      <c r="F1290" s="993" t="inlineStr">
        <is>
          <t>4. Изкупени собствени облигации</t>
        </is>
      </c>
      <c r="H1290" s="999">
        <f>'Справка 8'!I23</f>
        <v/>
      </c>
    </row>
    <row r="1291" ht="15" customHeight="1" s="500">
      <c r="A1291" s="993">
        <f>pdeName</f>
        <v/>
      </c>
      <c r="B1291" s="993">
        <f>pdeBulstat</f>
        <v/>
      </c>
      <c r="C1291" s="998">
        <f>endDate</f>
        <v/>
      </c>
      <c r="D1291" s="993" t="inlineStr">
        <is>
          <t>7-3008</t>
        </is>
      </c>
      <c r="E1291" s="993" t="n">
        <v>7</v>
      </c>
      <c r="F1291" s="993" t="inlineStr">
        <is>
          <t>5. Държавни ценни книжа</t>
        </is>
      </c>
      <c r="H1291" s="999">
        <f>'Справка 8'!I24</f>
        <v/>
      </c>
    </row>
    <row r="1292" ht="15" customHeight="1" s="500">
      <c r="A1292" s="993">
        <f>pdeName</f>
        <v/>
      </c>
      <c r="B1292" s="993">
        <f>pdeBulstat</f>
        <v/>
      </c>
      <c r="C1292" s="998">
        <f>endDate</f>
        <v/>
      </c>
      <c r="D1292" s="993" t="inlineStr">
        <is>
          <t>7-3010-1</t>
        </is>
      </c>
      <c r="E1292" s="993" t="n">
        <v>7</v>
      </c>
      <c r="F1292" s="993" t="inlineStr">
        <is>
          <t>6. Деривативи и други финансови инструменти</t>
        </is>
      </c>
      <c r="H1292" s="999">
        <f>'Справка 8'!I25</f>
        <v/>
      </c>
    </row>
    <row r="1293" ht="15" customHeight="1" s="500">
      <c r="A1293" s="993">
        <f>pdeName</f>
        <v/>
      </c>
      <c r="B1293" s="993">
        <f>pdeBulstat</f>
        <v/>
      </c>
      <c r="C1293" s="998">
        <f>endDate</f>
        <v/>
      </c>
      <c r="D1293" s="993" t="inlineStr">
        <is>
          <t>7-3010</t>
        </is>
      </c>
      <c r="E1293" s="993" t="n">
        <v>7</v>
      </c>
      <c r="F1293" s="993" t="inlineStr">
        <is>
          <t xml:space="preserve">7. Други </t>
        </is>
      </c>
      <c r="H1293" s="999">
        <f>'Справка 8'!I26</f>
        <v/>
      </c>
    </row>
    <row r="1294" ht="15" customHeight="1" s="500">
      <c r="A1294" s="993">
        <f>pdeName</f>
        <v/>
      </c>
      <c r="B1294" s="993">
        <f>pdeBulstat</f>
        <v/>
      </c>
      <c r="C1294" s="998">
        <f>endDate</f>
        <v/>
      </c>
      <c r="D1294" s="993" t="inlineStr">
        <is>
          <t>7-3020</t>
        </is>
      </c>
      <c r="E1294" s="993" t="n">
        <v>7</v>
      </c>
      <c r="F1294" s="993" t="inlineStr">
        <is>
          <t>II. Текущи финансови активи в ценни книжа</t>
        </is>
      </c>
      <c r="H1294" s="999">
        <f>'Справка 8'!I27</f>
        <v/>
      </c>
    </row>
    <row r="1295" ht="15" customFormat="1" customHeight="1" s="995">
      <c r="C1295" s="996" t="n"/>
      <c r="F1295" s="997" t="inlineStr">
        <is>
          <t>Инвестиции в дъщерни, смесени, асоциирани и други дружества</t>
        </is>
      </c>
    </row>
    <row r="1296" ht="15" customHeight="1" s="500">
      <c r="A1296" s="993">
        <f>pdeName</f>
        <v/>
      </c>
      <c r="B1296" s="993">
        <f>pdeBulstat</f>
        <v/>
      </c>
      <c r="C1296" s="998">
        <f>endDate</f>
        <v/>
      </c>
      <c r="D1296" s="993" t="inlineStr">
        <is>
          <t>8-4001</t>
        </is>
      </c>
      <c r="E1296" s="993" t="n">
        <v>1</v>
      </c>
      <c r="F1296" s="993" t="inlineStr">
        <is>
          <t>I. Инвестиции в дъщерни предприятия</t>
        </is>
      </c>
      <c r="H1296" s="999">
        <f>'Справка 5'!C27</f>
        <v/>
      </c>
    </row>
    <row r="1297" ht="15" customHeight="1" s="500">
      <c r="A1297" s="993">
        <f>pdeName</f>
        <v/>
      </c>
      <c r="B1297" s="993">
        <f>pdeBulstat</f>
        <v/>
      </c>
      <c r="C1297" s="998">
        <f>endDate</f>
        <v/>
      </c>
      <c r="D1297" s="993" t="inlineStr">
        <is>
          <t>8-4006</t>
        </is>
      </c>
      <c r="E1297" s="993" t="n">
        <v>1</v>
      </c>
      <c r="F1297" s="993" t="inlineStr">
        <is>
          <t>II. Инвестиции в смесени предприятия</t>
        </is>
      </c>
      <c r="H1297" s="999">
        <f>'Справка 5'!C44</f>
        <v/>
      </c>
    </row>
    <row r="1298" ht="15" customHeight="1" s="500">
      <c r="A1298" s="993">
        <f>pdeName</f>
        <v/>
      </c>
      <c r="B1298" s="993">
        <f>pdeBulstat</f>
        <v/>
      </c>
      <c r="C1298" s="998">
        <f>endDate</f>
        <v/>
      </c>
      <c r="D1298" s="993" t="inlineStr">
        <is>
          <t>84011</t>
        </is>
      </c>
      <c r="E1298" s="993" t="n">
        <v>1</v>
      </c>
      <c r="F1298" s="993" t="inlineStr">
        <is>
          <t>III. Инвестиции в асоциирани предприятия</t>
        </is>
      </c>
      <c r="H1298" s="999">
        <f>'Справка 5'!C61</f>
        <v/>
      </c>
    </row>
    <row r="1299" ht="15" customHeight="1" s="500">
      <c r="A1299" s="993">
        <f>pdeName</f>
        <v/>
      </c>
      <c r="B1299" s="993">
        <f>pdeBulstat</f>
        <v/>
      </c>
      <c r="C1299" s="998">
        <f>endDate</f>
        <v/>
      </c>
      <c r="D1299" s="993" t="inlineStr">
        <is>
          <t>8-4016</t>
        </is>
      </c>
      <c r="E1299" s="993" t="n">
        <v>1</v>
      </c>
      <c r="F1299" s="993" t="inlineStr">
        <is>
          <t>IV. Инвестиции в други предприятия</t>
        </is>
      </c>
      <c r="H1299" s="999">
        <f>'Справка 5'!C78</f>
        <v/>
      </c>
    </row>
    <row r="1300" ht="15" customHeight="1" s="500">
      <c r="A1300" s="993">
        <f>pdeName</f>
        <v/>
      </c>
      <c r="B1300" s="993">
        <f>pdeBulstat</f>
        <v/>
      </c>
      <c r="C1300" s="998">
        <f>endDate</f>
        <v/>
      </c>
      <c r="D1300" s="993" t="inlineStr">
        <is>
          <t>8-4025</t>
        </is>
      </c>
      <c r="E1300" s="993" t="n">
        <v>1</v>
      </c>
      <c r="F1300" s="993" t="inlineStr">
        <is>
          <t>А. В СТРАНАТА</t>
        </is>
      </c>
      <c r="H1300" s="999">
        <f>'Справка 5'!C79</f>
        <v/>
      </c>
    </row>
    <row r="1301" ht="15" customHeight="1" s="500">
      <c r="A1301" s="993">
        <f>pdeName</f>
        <v/>
      </c>
      <c r="B1301" s="993">
        <f>pdeBulstat</f>
        <v/>
      </c>
      <c r="C1301" s="998">
        <f>endDate</f>
        <v/>
      </c>
      <c r="D1301" s="993" t="inlineStr">
        <is>
          <t>8-4030</t>
        </is>
      </c>
      <c r="E1301" s="993" t="n">
        <v>1</v>
      </c>
      <c r="F1301" s="993" t="inlineStr">
        <is>
          <t>I. Инвестиции в дъщерни предприятия</t>
        </is>
      </c>
      <c r="H1301" s="999">
        <f>'Справка 5'!C97</f>
        <v/>
      </c>
    </row>
    <row r="1302" ht="15" customHeight="1" s="500">
      <c r="A1302" s="993">
        <f>pdeName</f>
        <v/>
      </c>
      <c r="B1302" s="993">
        <f>pdeBulstat</f>
        <v/>
      </c>
      <c r="C1302" s="998">
        <f>endDate</f>
        <v/>
      </c>
      <c r="D1302" s="993" t="inlineStr">
        <is>
          <t>8-4035</t>
        </is>
      </c>
      <c r="E1302" s="993" t="n">
        <v>1</v>
      </c>
      <c r="F1302" s="993" t="inlineStr">
        <is>
          <t>II. Инвестиции в смесени предприятия</t>
        </is>
      </c>
      <c r="H1302" s="999">
        <f>'Справка 5'!C114</f>
        <v/>
      </c>
    </row>
    <row r="1303" ht="15" customHeight="1" s="500">
      <c r="A1303" s="993">
        <f>pdeName</f>
        <v/>
      </c>
      <c r="B1303" s="993">
        <f>pdeBulstat</f>
        <v/>
      </c>
      <c r="C1303" s="998">
        <f>endDate</f>
        <v/>
      </c>
      <c r="D1303" s="993" t="inlineStr">
        <is>
          <t>8-4040</t>
        </is>
      </c>
      <c r="E1303" s="993" t="n">
        <v>1</v>
      </c>
      <c r="F1303" s="993" t="inlineStr">
        <is>
          <t>III. Инвестиции в асоциирани предприятия</t>
        </is>
      </c>
      <c r="H1303" s="999">
        <f>'Справка 5'!C131</f>
        <v/>
      </c>
    </row>
    <row r="1304" ht="15" customHeight="1" s="500">
      <c r="A1304" s="993">
        <f>pdeName</f>
        <v/>
      </c>
      <c r="B1304" s="993">
        <f>pdeBulstat</f>
        <v/>
      </c>
      <c r="C1304" s="998">
        <f>endDate</f>
        <v/>
      </c>
      <c r="D1304" s="993" t="inlineStr">
        <is>
          <t>8-4045</t>
        </is>
      </c>
      <c r="E1304" s="993" t="n">
        <v>1</v>
      </c>
      <c r="F1304" s="993" t="inlineStr">
        <is>
          <t>IV. Инвестиции в други предприятия</t>
        </is>
      </c>
      <c r="H1304" s="999">
        <f>'Справка 5'!C148</f>
        <v/>
      </c>
    </row>
    <row r="1305" ht="15" customHeight="1" s="500">
      <c r="A1305" s="993">
        <f>pdeName</f>
        <v/>
      </c>
      <c r="B1305" s="993">
        <f>pdeBulstat</f>
        <v/>
      </c>
      <c r="C1305" s="998">
        <f>endDate</f>
        <v/>
      </c>
      <c r="D1305" s="993" t="inlineStr">
        <is>
          <t>8-4050</t>
        </is>
      </c>
      <c r="E1305" s="993" t="n">
        <v>1</v>
      </c>
      <c r="F1305" s="993" t="inlineStr">
        <is>
          <t>Б. В ЧУЖБИНА</t>
        </is>
      </c>
      <c r="H1305" s="999">
        <f>'Справка 5'!C149</f>
        <v/>
      </c>
    </row>
    <row r="1306" ht="15" customHeight="1" s="500">
      <c r="A1306" s="993">
        <f>pdeName</f>
        <v/>
      </c>
      <c r="B1306" s="993">
        <f>pdeBulstat</f>
        <v/>
      </c>
      <c r="C1306" s="998">
        <f>endDate</f>
        <v/>
      </c>
      <c r="D1306" s="993" t="inlineStr">
        <is>
          <t>8-4001</t>
        </is>
      </c>
      <c r="E1306" s="993" t="n">
        <v>2</v>
      </c>
      <c r="F1306" s="993" t="inlineStr">
        <is>
          <t>I. Инвестиции в дъщерни предприятия</t>
        </is>
      </c>
      <c r="H1306" s="999">
        <f>'Справка 5'!D27</f>
        <v/>
      </c>
    </row>
    <row r="1307" ht="15" customHeight="1" s="500">
      <c r="A1307" s="993">
        <f>pdeName</f>
        <v/>
      </c>
      <c r="B1307" s="993">
        <f>pdeBulstat</f>
        <v/>
      </c>
      <c r="C1307" s="998">
        <f>endDate</f>
        <v/>
      </c>
      <c r="D1307" s="993" t="inlineStr">
        <is>
          <t>8-4006</t>
        </is>
      </c>
      <c r="E1307" s="993" t="n">
        <v>2</v>
      </c>
      <c r="F1307" s="993" t="inlineStr">
        <is>
          <t>II. Инвестиции в смесени предприятия</t>
        </is>
      </c>
      <c r="H1307" s="999">
        <f>'Справка 5'!D44</f>
        <v/>
      </c>
    </row>
    <row r="1308" ht="15" customHeight="1" s="500">
      <c r="A1308" s="993">
        <f>pdeName</f>
        <v/>
      </c>
      <c r="B1308" s="993">
        <f>pdeBulstat</f>
        <v/>
      </c>
      <c r="C1308" s="998">
        <f>endDate</f>
        <v/>
      </c>
      <c r="D1308" s="993" t="inlineStr">
        <is>
          <t>84011</t>
        </is>
      </c>
      <c r="E1308" s="993" t="n">
        <v>2</v>
      </c>
      <c r="F1308" s="993" t="inlineStr">
        <is>
          <t>III. Инвестиции в асоциирани предприятия</t>
        </is>
      </c>
      <c r="H1308" s="999">
        <f>'Справка 5'!D61</f>
        <v/>
      </c>
    </row>
    <row r="1309" ht="15" customHeight="1" s="500">
      <c r="A1309" s="993">
        <f>pdeName</f>
        <v/>
      </c>
      <c r="B1309" s="993">
        <f>pdeBulstat</f>
        <v/>
      </c>
      <c r="C1309" s="998">
        <f>endDate</f>
        <v/>
      </c>
      <c r="D1309" s="993" t="inlineStr">
        <is>
          <t>8-4016</t>
        </is>
      </c>
      <c r="E1309" s="993" t="n">
        <v>2</v>
      </c>
      <c r="F1309" s="993" t="inlineStr">
        <is>
          <t>IV. Инвестиции в други предприятия</t>
        </is>
      </c>
      <c r="H1309" s="999">
        <f>'Справка 5'!D78</f>
        <v/>
      </c>
    </row>
    <row r="1310" ht="15" customHeight="1" s="500">
      <c r="A1310" s="993">
        <f>pdeName</f>
        <v/>
      </c>
      <c r="B1310" s="993">
        <f>pdeBulstat</f>
        <v/>
      </c>
      <c r="C1310" s="998">
        <f>endDate</f>
        <v/>
      </c>
      <c r="D1310" s="993" t="inlineStr">
        <is>
          <t>8-4025</t>
        </is>
      </c>
      <c r="E1310" s="993" t="n">
        <v>2</v>
      </c>
      <c r="F1310" s="993" t="inlineStr">
        <is>
          <t>А. В СТРАНАТА</t>
        </is>
      </c>
      <c r="H1310" s="999">
        <f>'Справка 5'!D79</f>
        <v/>
      </c>
    </row>
    <row r="1311" ht="15" customHeight="1" s="500">
      <c r="A1311" s="993">
        <f>pdeName</f>
        <v/>
      </c>
      <c r="B1311" s="993">
        <f>pdeBulstat</f>
        <v/>
      </c>
      <c r="C1311" s="998">
        <f>endDate</f>
        <v/>
      </c>
      <c r="D1311" s="993" t="inlineStr">
        <is>
          <t>8-4030</t>
        </is>
      </c>
      <c r="E1311" s="993" t="n">
        <v>2</v>
      </c>
      <c r="F1311" s="993" t="inlineStr">
        <is>
          <t>I. Инвестиции в дъщерни предприятия</t>
        </is>
      </c>
      <c r="H1311" s="999">
        <f>'Справка 5'!D97</f>
        <v/>
      </c>
    </row>
    <row r="1312" ht="15" customHeight="1" s="500">
      <c r="A1312" s="993">
        <f>pdeName</f>
        <v/>
      </c>
      <c r="B1312" s="993">
        <f>pdeBulstat</f>
        <v/>
      </c>
      <c r="C1312" s="998">
        <f>endDate</f>
        <v/>
      </c>
      <c r="D1312" s="993" t="inlineStr">
        <is>
          <t>8-4035</t>
        </is>
      </c>
      <c r="E1312" s="993" t="n">
        <v>2</v>
      </c>
      <c r="F1312" s="993" t="inlineStr">
        <is>
          <t>II. Инвестиции в смесени предприятия</t>
        </is>
      </c>
      <c r="H1312" s="999">
        <f>'Справка 5'!D114</f>
        <v/>
      </c>
    </row>
    <row r="1313" ht="15" customHeight="1" s="500">
      <c r="A1313" s="993">
        <f>pdeName</f>
        <v/>
      </c>
      <c r="B1313" s="993">
        <f>pdeBulstat</f>
        <v/>
      </c>
      <c r="C1313" s="998">
        <f>endDate</f>
        <v/>
      </c>
      <c r="D1313" s="993" t="inlineStr">
        <is>
          <t>8-4040</t>
        </is>
      </c>
      <c r="E1313" s="993" t="n">
        <v>2</v>
      </c>
      <c r="F1313" s="993" t="inlineStr">
        <is>
          <t>III. Инвестиции в асоциирани предприятия</t>
        </is>
      </c>
      <c r="H1313" s="999">
        <f>'Справка 5'!D131</f>
        <v/>
      </c>
    </row>
    <row r="1314" ht="15" customHeight="1" s="500">
      <c r="A1314" s="993">
        <f>pdeName</f>
        <v/>
      </c>
      <c r="B1314" s="993">
        <f>pdeBulstat</f>
        <v/>
      </c>
      <c r="C1314" s="998">
        <f>endDate</f>
        <v/>
      </c>
      <c r="D1314" s="993" t="inlineStr">
        <is>
          <t>8-4045</t>
        </is>
      </c>
      <c r="E1314" s="993" t="n">
        <v>2</v>
      </c>
      <c r="F1314" s="993" t="inlineStr">
        <is>
          <t>IV. Инвестиции в други предприятия</t>
        </is>
      </c>
      <c r="H1314" s="999">
        <f>'Справка 5'!D148</f>
        <v/>
      </c>
    </row>
    <row r="1315" ht="15" customHeight="1" s="500">
      <c r="A1315" s="993">
        <f>pdeName</f>
        <v/>
      </c>
      <c r="B1315" s="993">
        <f>pdeBulstat</f>
        <v/>
      </c>
      <c r="C1315" s="998">
        <f>endDate</f>
        <v/>
      </c>
      <c r="D1315" s="993" t="inlineStr">
        <is>
          <t>8-4050</t>
        </is>
      </c>
      <c r="E1315" s="993" t="n">
        <v>2</v>
      </c>
      <c r="F1315" s="993" t="inlineStr">
        <is>
          <t>Б. В ЧУЖБИНА</t>
        </is>
      </c>
      <c r="H1315" s="999">
        <f>'Справка 5'!D149</f>
        <v/>
      </c>
    </row>
    <row r="1316" ht="15" customHeight="1" s="500">
      <c r="A1316" s="993">
        <f>pdeName</f>
        <v/>
      </c>
      <c r="B1316" s="993">
        <f>pdeBulstat</f>
        <v/>
      </c>
      <c r="C1316" s="998">
        <f>endDate</f>
        <v/>
      </c>
      <c r="D1316" s="993" t="inlineStr">
        <is>
          <t>8-4001</t>
        </is>
      </c>
      <c r="E1316" s="993" t="n">
        <v>3</v>
      </c>
      <c r="F1316" s="993" t="inlineStr">
        <is>
          <t>I. Инвестиции в дъщерни предприятия</t>
        </is>
      </c>
      <c r="H1316" s="999">
        <f>'Справка 5'!E27</f>
        <v/>
      </c>
    </row>
    <row r="1317" ht="15" customHeight="1" s="500">
      <c r="A1317" s="993">
        <f>pdeName</f>
        <v/>
      </c>
      <c r="B1317" s="993">
        <f>pdeBulstat</f>
        <v/>
      </c>
      <c r="C1317" s="998">
        <f>endDate</f>
        <v/>
      </c>
      <c r="D1317" s="993" t="inlineStr">
        <is>
          <t>8-4006</t>
        </is>
      </c>
      <c r="E1317" s="993" t="n">
        <v>3</v>
      </c>
      <c r="F1317" s="993" t="inlineStr">
        <is>
          <t>II. Инвестиции в смесени предприятия</t>
        </is>
      </c>
      <c r="H1317" s="999">
        <f>'Справка 5'!E44</f>
        <v/>
      </c>
    </row>
    <row r="1318" ht="15" customHeight="1" s="500">
      <c r="A1318" s="993">
        <f>pdeName</f>
        <v/>
      </c>
      <c r="B1318" s="993">
        <f>pdeBulstat</f>
        <v/>
      </c>
      <c r="C1318" s="998">
        <f>endDate</f>
        <v/>
      </c>
      <c r="D1318" s="993" t="inlineStr">
        <is>
          <t>84011</t>
        </is>
      </c>
      <c r="E1318" s="993" t="n">
        <v>3</v>
      </c>
      <c r="F1318" s="993" t="inlineStr">
        <is>
          <t>III. Инвестиции в асоциирани предприятия</t>
        </is>
      </c>
      <c r="H1318" s="999">
        <f>'Справка 5'!E61</f>
        <v/>
      </c>
    </row>
    <row r="1319" ht="15" customHeight="1" s="500">
      <c r="A1319" s="993">
        <f>pdeName</f>
        <v/>
      </c>
      <c r="B1319" s="993">
        <f>pdeBulstat</f>
        <v/>
      </c>
      <c r="C1319" s="998">
        <f>endDate</f>
        <v/>
      </c>
      <c r="D1319" s="993" t="inlineStr">
        <is>
          <t>8-4016</t>
        </is>
      </c>
      <c r="E1319" s="993" t="n">
        <v>3</v>
      </c>
      <c r="F1319" s="993" t="inlineStr">
        <is>
          <t>IV. Инвестиции в други предприятия</t>
        </is>
      </c>
      <c r="H1319" s="999">
        <f>'Справка 5'!E78</f>
        <v/>
      </c>
    </row>
    <row r="1320" ht="15" customHeight="1" s="500">
      <c r="A1320" s="993">
        <f>pdeName</f>
        <v/>
      </c>
      <c r="B1320" s="993">
        <f>pdeBulstat</f>
        <v/>
      </c>
      <c r="C1320" s="998">
        <f>endDate</f>
        <v/>
      </c>
      <c r="D1320" s="993" t="inlineStr">
        <is>
          <t>8-4025</t>
        </is>
      </c>
      <c r="E1320" s="993" t="n">
        <v>3</v>
      </c>
      <c r="F1320" s="993" t="inlineStr">
        <is>
          <t>А. В СТРАНАТА</t>
        </is>
      </c>
      <c r="H1320" s="999">
        <f>'Справка 5'!E79</f>
        <v/>
      </c>
    </row>
    <row r="1321" ht="15" customHeight="1" s="500">
      <c r="A1321" s="993">
        <f>pdeName</f>
        <v/>
      </c>
      <c r="B1321" s="993">
        <f>pdeBulstat</f>
        <v/>
      </c>
      <c r="C1321" s="998">
        <f>endDate</f>
        <v/>
      </c>
      <c r="D1321" s="993" t="inlineStr">
        <is>
          <t>8-4030</t>
        </is>
      </c>
      <c r="E1321" s="993" t="n">
        <v>3</v>
      </c>
      <c r="F1321" s="993" t="inlineStr">
        <is>
          <t>I. Инвестиции в дъщерни предприятия</t>
        </is>
      </c>
      <c r="H1321" s="999">
        <f>'Справка 5'!E97</f>
        <v/>
      </c>
    </row>
    <row r="1322" ht="15" customHeight="1" s="500">
      <c r="A1322" s="993">
        <f>pdeName</f>
        <v/>
      </c>
      <c r="B1322" s="993">
        <f>pdeBulstat</f>
        <v/>
      </c>
      <c r="C1322" s="998">
        <f>endDate</f>
        <v/>
      </c>
      <c r="D1322" s="993" t="inlineStr">
        <is>
          <t>8-4035</t>
        </is>
      </c>
      <c r="E1322" s="993" t="n">
        <v>3</v>
      </c>
      <c r="F1322" s="993" t="inlineStr">
        <is>
          <t>II. Инвестиции в смесени предприятия</t>
        </is>
      </c>
      <c r="H1322" s="999">
        <f>'Справка 5'!E114</f>
        <v/>
      </c>
    </row>
    <row r="1323" ht="15" customHeight="1" s="500">
      <c r="A1323" s="993">
        <f>pdeName</f>
        <v/>
      </c>
      <c r="B1323" s="993">
        <f>pdeBulstat</f>
        <v/>
      </c>
      <c r="C1323" s="998">
        <f>endDate</f>
        <v/>
      </c>
      <c r="D1323" s="993" t="inlineStr">
        <is>
          <t>8-4040</t>
        </is>
      </c>
      <c r="E1323" s="993" t="n">
        <v>3</v>
      </c>
      <c r="F1323" s="993" t="inlineStr">
        <is>
          <t>III. Инвестиции в асоциирани предприятия</t>
        </is>
      </c>
      <c r="H1323" s="999">
        <f>'Справка 5'!E131</f>
        <v/>
      </c>
    </row>
    <row r="1324" ht="15" customHeight="1" s="500">
      <c r="A1324" s="993">
        <f>pdeName</f>
        <v/>
      </c>
      <c r="B1324" s="993">
        <f>pdeBulstat</f>
        <v/>
      </c>
      <c r="C1324" s="998">
        <f>endDate</f>
        <v/>
      </c>
      <c r="D1324" s="993" t="inlineStr">
        <is>
          <t>8-4045</t>
        </is>
      </c>
      <c r="E1324" s="993" t="n">
        <v>3</v>
      </c>
      <c r="F1324" s="993" t="inlineStr">
        <is>
          <t>IV. Инвестиции в други предприятия</t>
        </is>
      </c>
      <c r="H1324" s="999">
        <f>'Справка 5'!E148</f>
        <v/>
      </c>
    </row>
    <row r="1325" ht="15" customHeight="1" s="500">
      <c r="A1325" s="993">
        <f>pdeName</f>
        <v/>
      </c>
      <c r="B1325" s="993">
        <f>pdeBulstat</f>
        <v/>
      </c>
      <c r="C1325" s="998">
        <f>endDate</f>
        <v/>
      </c>
      <c r="D1325" s="993" t="inlineStr">
        <is>
          <t>8-4050</t>
        </is>
      </c>
      <c r="E1325" s="993" t="n">
        <v>3</v>
      </c>
      <c r="F1325" s="993" t="inlineStr">
        <is>
          <t>Б. В ЧУЖБИНА</t>
        </is>
      </c>
      <c r="H1325" s="999">
        <f>'Справка 5'!E149</f>
        <v/>
      </c>
    </row>
    <row r="1326" ht="15" customHeight="1" s="500">
      <c r="A1326" s="993">
        <f>pdeName</f>
        <v/>
      </c>
      <c r="B1326" s="993">
        <f>pdeBulstat</f>
        <v/>
      </c>
      <c r="C1326" s="998">
        <f>endDate</f>
        <v/>
      </c>
      <c r="D1326" s="993" t="inlineStr">
        <is>
          <t>8-4001</t>
        </is>
      </c>
      <c r="E1326" s="993" t="n">
        <v>4</v>
      </c>
      <c r="F1326" s="993" t="inlineStr">
        <is>
          <t>I. Инвестиции в дъщерни предприятия</t>
        </is>
      </c>
      <c r="H1326" s="999">
        <f>'Справка 5'!F27</f>
        <v/>
      </c>
    </row>
    <row r="1327" ht="15" customHeight="1" s="500">
      <c r="A1327" s="993">
        <f>pdeName</f>
        <v/>
      </c>
      <c r="B1327" s="993">
        <f>pdeBulstat</f>
        <v/>
      </c>
      <c r="C1327" s="998">
        <f>endDate</f>
        <v/>
      </c>
      <c r="D1327" s="993" t="inlineStr">
        <is>
          <t>8-4006</t>
        </is>
      </c>
      <c r="E1327" s="993" t="n">
        <v>4</v>
      </c>
      <c r="F1327" s="993" t="inlineStr">
        <is>
          <t>II. Инвестиции в смесени предприятия</t>
        </is>
      </c>
      <c r="H1327" s="999">
        <f>'Справка 5'!F44</f>
        <v/>
      </c>
    </row>
    <row r="1328" ht="15" customHeight="1" s="500">
      <c r="A1328" s="993">
        <f>pdeName</f>
        <v/>
      </c>
      <c r="B1328" s="993">
        <f>pdeBulstat</f>
        <v/>
      </c>
      <c r="C1328" s="998">
        <f>endDate</f>
        <v/>
      </c>
      <c r="D1328" s="993" t="inlineStr">
        <is>
          <t>84011</t>
        </is>
      </c>
      <c r="E1328" s="993" t="n">
        <v>4</v>
      </c>
      <c r="F1328" s="993" t="inlineStr">
        <is>
          <t>III. Инвестиции в асоциирани предприятия</t>
        </is>
      </c>
      <c r="H1328" s="999">
        <f>'Справка 5'!F61</f>
        <v/>
      </c>
    </row>
    <row r="1329" ht="15" customHeight="1" s="500">
      <c r="A1329" s="993">
        <f>pdeName</f>
        <v/>
      </c>
      <c r="B1329" s="993">
        <f>pdeBulstat</f>
        <v/>
      </c>
      <c r="C1329" s="998">
        <f>endDate</f>
        <v/>
      </c>
      <c r="D1329" s="993" t="inlineStr">
        <is>
          <t>8-4016</t>
        </is>
      </c>
      <c r="E1329" s="993" t="n">
        <v>4</v>
      </c>
      <c r="F1329" s="993" t="inlineStr">
        <is>
          <t>IV. Инвестиции в други предприятия</t>
        </is>
      </c>
      <c r="H1329" s="999">
        <f>'Справка 5'!F78</f>
        <v/>
      </c>
    </row>
    <row r="1330" ht="15" customHeight="1" s="500">
      <c r="A1330" s="993">
        <f>pdeName</f>
        <v/>
      </c>
      <c r="B1330" s="993">
        <f>pdeBulstat</f>
        <v/>
      </c>
      <c r="C1330" s="998">
        <f>endDate</f>
        <v/>
      </c>
      <c r="D1330" s="993" t="inlineStr">
        <is>
          <t>8-4025</t>
        </is>
      </c>
      <c r="E1330" s="993" t="n">
        <v>4</v>
      </c>
      <c r="F1330" s="993" t="inlineStr">
        <is>
          <t>А. В СТРАНАТА</t>
        </is>
      </c>
      <c r="H1330" s="999">
        <f>'Справка 5'!F79</f>
        <v/>
      </c>
    </row>
    <row r="1331" ht="15" customHeight="1" s="500">
      <c r="A1331" s="993">
        <f>pdeName</f>
        <v/>
      </c>
      <c r="B1331" s="993">
        <f>pdeBulstat</f>
        <v/>
      </c>
      <c r="C1331" s="998">
        <f>endDate</f>
        <v/>
      </c>
      <c r="D1331" s="993" t="inlineStr">
        <is>
          <t>8-4030</t>
        </is>
      </c>
      <c r="E1331" s="993" t="n">
        <v>4</v>
      </c>
      <c r="F1331" s="993" t="inlineStr">
        <is>
          <t>I. Инвестиции в дъщерни предприятия</t>
        </is>
      </c>
      <c r="H1331" s="999">
        <f>'Справка 5'!F97</f>
        <v/>
      </c>
    </row>
    <row r="1332" ht="15" customHeight="1" s="500">
      <c r="A1332" s="993">
        <f>pdeName</f>
        <v/>
      </c>
      <c r="B1332" s="993">
        <f>pdeBulstat</f>
        <v/>
      </c>
      <c r="C1332" s="998">
        <f>endDate</f>
        <v/>
      </c>
      <c r="D1332" s="993" t="inlineStr">
        <is>
          <t>8-4035</t>
        </is>
      </c>
      <c r="E1332" s="993" t="n">
        <v>4</v>
      </c>
      <c r="F1332" s="993" t="inlineStr">
        <is>
          <t>II. Инвестиции в смесени предприятия</t>
        </is>
      </c>
      <c r="H1332" s="999">
        <f>'Справка 5'!F114</f>
        <v/>
      </c>
    </row>
    <row r="1333" ht="15" customHeight="1" s="500">
      <c r="A1333" s="993">
        <f>pdeName</f>
        <v/>
      </c>
      <c r="B1333" s="993">
        <f>pdeBulstat</f>
        <v/>
      </c>
      <c r="C1333" s="998">
        <f>endDate</f>
        <v/>
      </c>
      <c r="D1333" s="993" t="inlineStr">
        <is>
          <t>8-4040</t>
        </is>
      </c>
      <c r="E1333" s="993" t="n">
        <v>4</v>
      </c>
      <c r="F1333" s="993" t="inlineStr">
        <is>
          <t>III. Инвестиции в асоциирани предприятия</t>
        </is>
      </c>
      <c r="H1333" s="999">
        <f>'Справка 5'!F131</f>
        <v/>
      </c>
    </row>
    <row r="1334" ht="15" customHeight="1" s="500">
      <c r="A1334" s="993">
        <f>pdeName</f>
        <v/>
      </c>
      <c r="B1334" s="993">
        <f>pdeBulstat</f>
        <v/>
      </c>
      <c r="C1334" s="998">
        <f>endDate</f>
        <v/>
      </c>
      <c r="D1334" s="993" t="inlineStr">
        <is>
          <t>8-4045</t>
        </is>
      </c>
      <c r="E1334" s="993" t="n">
        <v>4</v>
      </c>
      <c r="F1334" s="993" t="inlineStr">
        <is>
          <t>IV. Инвестиции в други предприятия</t>
        </is>
      </c>
      <c r="H1334" s="999">
        <f>'Справка 5'!F148</f>
        <v/>
      </c>
    </row>
    <row r="1335" ht="15" customHeight="1" s="500">
      <c r="A1335" s="993">
        <f>pdeName</f>
        <v/>
      </c>
      <c r="B1335" s="993">
        <f>pdeBulstat</f>
        <v/>
      </c>
      <c r="C1335" s="998">
        <f>endDate</f>
        <v/>
      </c>
      <c r="D1335" s="993" t="inlineStr">
        <is>
          <t>8-4050</t>
        </is>
      </c>
      <c r="E1335" s="993" t="n">
        <v>4</v>
      </c>
      <c r="F1335" s="993" t="inlineStr">
        <is>
          <t>Б. В ЧУЖБИНА</t>
        </is>
      </c>
      <c r="H1335" s="999">
        <f>'Справка 5'!F149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3.xml><?xml version="1.0" encoding="utf-8"?>
<worksheet xmlns="http://schemas.openxmlformats.org/spreadsheetml/2006/main">
  <sheetPr filterMode="0">
    <tabColor rgb="FFFFC000"/>
    <outlinePr summaryBelow="1" summaryRight="1"/>
    <pageSetUpPr fitToPage="0"/>
  </sheetPr>
  <dimension ref="A1:F13"/>
  <sheetViews>
    <sheetView showFormulas="0" showGridLines="1" showRowColHeaders="1" showZeros="1" rightToLeft="0" tabSelected="0" showOutlineSymbols="1" defaultGridColor="1" view="pageBreakPreview" topLeftCell="A1" colorId="64" zoomScale="100" zoomScaleNormal="100" zoomScalePageLayoutView="100" workbookViewId="0">
      <selection pane="topLeft" activeCell="A5" activeCellId="0" sqref="A5"/>
    </sheetView>
  </sheetViews>
  <sheetFormatPr baseColWidth="8" defaultColWidth="8.6796875" defaultRowHeight="14.25" customHeight="1" zeroHeight="0" outlineLevelRow="0"/>
  <cols>
    <col width="13.27" customWidth="1" style="967" min="1" max="1"/>
  </cols>
  <sheetData>
    <row r="1" ht="14.25" customHeight="1" s="500">
      <c r="A1" s="967" t="inlineStr">
        <is>
          <t>на консолидирана основа</t>
        </is>
      </c>
    </row>
    <row r="2" ht="15" customHeight="1" s="500">
      <c r="A2" s="967" t="inlineStr">
        <is>
          <t>на индивидуална основа</t>
        </is>
      </c>
      <c r="F2" s="509" t="n"/>
    </row>
    <row r="5" ht="14.25" customHeight="1" s="500">
      <c r="A5" s="967" t="inlineStr">
        <is>
          <t>Публично дружество</t>
        </is>
      </c>
    </row>
    <row r="6" ht="14.25" customHeight="1" s="500">
      <c r="A6" s="967" t="inlineStr">
        <is>
          <t>Емитент на облигации</t>
        </is>
      </c>
    </row>
    <row r="7" ht="14.25" customHeight="1" s="500">
      <c r="A7" s="967" t="inlineStr">
        <is>
          <t>Публично дружество/Емитент на облигации</t>
        </is>
      </c>
    </row>
    <row r="8" ht="14.25" customHeight="1" s="500">
      <c r="A8" s="967" t="inlineStr">
        <is>
          <t>АДСИЦ</t>
        </is>
      </c>
    </row>
    <row r="9" ht="14.25" customHeight="1" s="500">
      <c r="A9" s="967" t="inlineStr">
        <is>
          <t>Лице по §1д от ЗППЦК</t>
        </is>
      </c>
    </row>
    <row r="11" ht="14.25" customHeight="1" s="500">
      <c r="A11" s="967" t="inlineStr">
        <is>
          <t>Акции</t>
        </is>
      </c>
    </row>
    <row r="12" ht="14.25" customHeight="1" s="500">
      <c r="A12" s="967" t="inlineStr">
        <is>
          <t>Облигации</t>
        </is>
      </c>
    </row>
    <row r="13" ht="14.25" customHeight="1" s="500">
      <c r="A13" s="967" t="inlineStr">
        <is>
          <t>Други</t>
        </is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AB185"/>
  <sheetViews>
    <sheetView showFormulas="0" showGridLines="1" showRowColHeaders="1" showZeros="1" rightToLeft="0" tabSelected="0" showOutlineSymbols="1" defaultGridColor="1" view="pageBreakPreview" topLeftCell="A19" colorId="64" zoomScale="85" zoomScaleNormal="85" zoomScalePageLayoutView="85" workbookViewId="0">
      <selection pane="topLeft" activeCell="D22" activeCellId="0" sqref="D22"/>
    </sheetView>
  </sheetViews>
  <sheetFormatPr baseColWidth="8" defaultColWidth="9.2734375" defaultRowHeight="15" customHeight="1" zeroHeight="0" outlineLevelRow="0"/>
  <cols>
    <col width="70.73" customWidth="1" style="533" min="1" max="1"/>
    <col width="10.73" customWidth="1" style="533" min="2" max="2"/>
    <col width="15.73" customWidth="1" style="533" min="3" max="4"/>
    <col width="70.73" customWidth="1" style="533" min="5" max="5"/>
    <col width="10.73" customWidth="1" style="534" min="6" max="6"/>
    <col width="15.73" customWidth="1" style="533" min="7" max="7"/>
    <col width="15.73" customWidth="1" style="535" min="8" max="8"/>
    <col width="3.45" customWidth="1" style="535" min="9" max="9"/>
    <col width="9.27" customWidth="1" style="535" min="10" max="16384"/>
  </cols>
  <sheetData>
    <row r="1" ht="15" customFormat="1" customHeight="1" s="507">
      <c r="A1" s="536" t="inlineStr">
        <is>
          <t xml:space="preserve">СЧЕТОВОДЕН  БАЛАНС </t>
        </is>
      </c>
      <c r="H1" s="537" t="n"/>
    </row>
    <row r="2" ht="15" customFormat="1" customHeight="1" s="507">
      <c r="A2" s="538">
        <f>CONCATENATE("(",LOWER(reportConsolidation),")")</f>
        <v/>
      </c>
      <c r="E2" s="539" t="n"/>
      <c r="F2" s="536" t="n"/>
      <c r="G2" s="540" t="n"/>
      <c r="H2" s="540" t="n"/>
    </row>
    <row r="3" ht="15" customFormat="1" customHeight="1" s="507">
      <c r="A3" s="541" t="n"/>
      <c r="B3" s="542" t="n"/>
      <c r="C3" s="542" t="n"/>
      <c r="D3" s="542" t="n"/>
      <c r="E3" s="543" t="n"/>
      <c r="F3" s="542" t="n"/>
      <c r="G3" s="544" t="n"/>
      <c r="H3" s="544" t="n"/>
      <c r="J3" s="509" t="n"/>
      <c r="K3" s="509" t="n"/>
      <c r="L3" s="509" t="n"/>
      <c r="M3" s="509" t="n"/>
      <c r="N3" s="509" t="n"/>
      <c r="O3" s="509" t="n"/>
      <c r="P3" s="509" t="n"/>
      <c r="Q3" s="509" t="n"/>
      <c r="R3" s="509" t="n"/>
      <c r="S3" s="509" t="n"/>
      <c r="T3" s="509" t="n"/>
      <c r="U3" s="509" t="n"/>
      <c r="V3" s="509" t="n"/>
      <c r="W3" s="509" t="n"/>
      <c r="X3" s="509" t="n"/>
      <c r="Y3" s="509" t="n"/>
      <c r="Z3" s="509" t="n"/>
      <c r="AA3" s="509" t="n"/>
      <c r="AB3" s="509" t="n"/>
    </row>
    <row r="4" ht="15" customFormat="1" customHeight="1" s="507">
      <c r="A4" s="545">
        <f>CONCATENATE("на ",UPPER(pdeName))</f>
        <v/>
      </c>
      <c r="B4" s="546" t="n"/>
      <c r="C4" s="546" t="n"/>
      <c r="D4" s="546" t="n"/>
      <c r="H4" s="540" t="n"/>
      <c r="J4" s="509" t="n"/>
      <c r="K4" s="509" t="n"/>
      <c r="L4" s="509" t="n"/>
      <c r="M4" s="509" t="n"/>
      <c r="N4" s="509" t="n"/>
      <c r="O4" s="509" t="n"/>
      <c r="P4" s="509" t="n"/>
      <c r="Q4" s="509" t="n"/>
      <c r="R4" s="509" t="n"/>
      <c r="S4" s="509" t="n"/>
      <c r="T4" s="509" t="n"/>
      <c r="U4" s="509" t="n"/>
      <c r="V4" s="509" t="n"/>
      <c r="W4" s="509" t="n"/>
      <c r="X4" s="509" t="n"/>
      <c r="Y4" s="509" t="n"/>
      <c r="Z4" s="509" t="n"/>
      <c r="AA4" s="509" t="n"/>
      <c r="AB4" s="509" t="n"/>
    </row>
    <row r="5" ht="15" customFormat="1" customHeight="1" s="507">
      <c r="A5" s="545">
        <f>CONCATENATE("ЕИК по БУЛСТАТ: ", pdeBulstat)</f>
        <v/>
      </c>
      <c r="B5" s="546" t="n"/>
      <c r="C5" s="546" t="n"/>
      <c r="D5" s="546" t="n"/>
      <c r="H5" s="541" t="n"/>
      <c r="J5" s="509" t="n"/>
      <c r="K5" s="509" t="n"/>
      <c r="L5" s="509" t="n"/>
      <c r="M5" s="509" t="n"/>
      <c r="N5" s="509" t="n"/>
      <c r="O5" s="509" t="n"/>
      <c r="P5" s="509" t="n"/>
      <c r="Q5" s="509" t="n"/>
      <c r="R5" s="509" t="n"/>
      <c r="S5" s="509" t="n"/>
      <c r="T5" s="509" t="n"/>
      <c r="U5" s="509" t="n"/>
      <c r="V5" s="509" t="n"/>
      <c r="W5" s="509" t="n"/>
      <c r="X5" s="509" t="n"/>
      <c r="Y5" s="509" t="n"/>
      <c r="Z5" s="509" t="n"/>
      <c r="AA5" s="509" t="n"/>
      <c r="AB5" s="509" t="n"/>
    </row>
    <row r="6" ht="15" customFormat="1" customHeight="1" s="507">
      <c r="A6" s="545">
        <f>CONCATENATE("към ",TEXT(endDate,"dd.mm.yyyy")," г.")</f>
        <v/>
      </c>
      <c r="B6" s="546" t="n"/>
      <c r="C6" s="546" t="n"/>
      <c r="D6" s="546" t="n"/>
      <c r="H6" s="547" t="n"/>
      <c r="J6" s="509" t="n"/>
      <c r="K6" s="509" t="n"/>
      <c r="L6" s="509" t="n"/>
      <c r="M6" s="509" t="n"/>
      <c r="N6" s="509" t="n"/>
      <c r="O6" s="509" t="n"/>
      <c r="P6" s="509" t="n"/>
      <c r="Q6" s="509" t="n"/>
      <c r="R6" s="509" t="n"/>
      <c r="S6" s="509" t="n"/>
      <c r="T6" s="509" t="n"/>
      <c r="U6" s="509" t="n"/>
      <c r="V6" s="509" t="n"/>
      <c r="W6" s="509" t="n"/>
      <c r="X6" s="509" t="n"/>
      <c r="Y6" s="509" t="n"/>
      <c r="Z6" s="509" t="n"/>
      <c r="AA6" s="509" t="n"/>
      <c r="AB6" s="509" t="n"/>
    </row>
    <row r="7" ht="15.75" customFormat="1" customHeight="1" s="507">
      <c r="A7" s="548" t="n"/>
      <c r="B7" s="548" t="n"/>
      <c r="C7" s="544" t="n"/>
      <c r="D7" s="549" t="n"/>
      <c r="E7" s="549" t="n"/>
      <c r="F7" s="548" t="n"/>
      <c r="G7" s="540" t="n"/>
      <c r="H7" s="550" t="inlineStr">
        <is>
          <t>(в хил. евро)</t>
        </is>
      </c>
      <c r="J7" s="509" t="n"/>
      <c r="K7" s="509" t="n"/>
      <c r="L7" s="509" t="n"/>
      <c r="M7" s="509" t="n"/>
      <c r="N7" s="509" t="n"/>
      <c r="O7" s="509" t="n"/>
      <c r="P7" s="509" t="n"/>
      <c r="Q7" s="509" t="n"/>
      <c r="R7" s="509" t="n"/>
      <c r="S7" s="509" t="n"/>
      <c r="T7" s="509" t="n"/>
      <c r="U7" s="509" t="n"/>
      <c r="V7" s="509" t="n"/>
      <c r="W7" s="509" t="n"/>
      <c r="X7" s="509" t="n"/>
      <c r="Y7" s="509" t="n"/>
      <c r="Z7" s="509" t="n"/>
      <c r="AA7" s="509" t="n"/>
      <c r="AB7" s="509" t="n"/>
    </row>
    <row r="8" ht="30" customHeight="1" s="500">
      <c r="A8" s="551" t="inlineStr">
        <is>
          <t>АКТИВИ</t>
        </is>
      </c>
      <c r="B8" s="552" t="inlineStr">
        <is>
          <t xml:space="preserve">Код на реда </t>
        </is>
      </c>
      <c r="C8" s="553" t="inlineStr">
        <is>
          <t xml:space="preserve">Текущ период </t>
        </is>
      </c>
      <c r="D8" s="554" t="inlineStr">
        <is>
          <t xml:space="preserve">Предходен период </t>
        </is>
      </c>
      <c r="E8" s="555" t="inlineStr">
        <is>
          <t xml:space="preserve"> СОБСТВЕН КАПИТАЛ, МАЛЦИНСТВЕНО УЧАСТИЕ  И ПАСИВИ </t>
        </is>
      </c>
      <c r="F8" s="552" t="inlineStr">
        <is>
          <t xml:space="preserve">Код на реда </t>
        </is>
      </c>
      <c r="G8" s="553" t="inlineStr">
        <is>
          <t>Текущ период</t>
        </is>
      </c>
      <c r="H8" s="554" t="inlineStr">
        <is>
          <t>Предходен период</t>
        </is>
      </c>
      <c r="J8" s="509" t="n"/>
      <c r="K8" s="509" t="n"/>
      <c r="L8" s="509" t="n"/>
      <c r="M8" s="509" t="n"/>
      <c r="N8" s="509" t="n"/>
      <c r="O8" s="509" t="n"/>
      <c r="P8" s="509" t="n"/>
      <c r="Q8" s="509" t="n"/>
      <c r="R8" s="509" t="n"/>
      <c r="S8" s="509" t="n"/>
      <c r="T8" s="509" t="n"/>
      <c r="U8" s="509" t="n"/>
      <c r="V8" s="509" t="n"/>
      <c r="W8" s="509" t="n"/>
      <c r="X8" s="509" t="n"/>
      <c r="Y8" s="509" t="n"/>
      <c r="Z8" s="509" t="n"/>
      <c r="AA8" s="509" t="n"/>
      <c r="AB8" s="509" t="n"/>
    </row>
    <row r="9" ht="15.75" customHeight="1" s="500">
      <c r="A9" s="556" t="inlineStr">
        <is>
          <t>а</t>
        </is>
      </c>
      <c r="B9" s="557" t="inlineStr">
        <is>
          <t>б</t>
        </is>
      </c>
      <c r="C9" s="557" t="n">
        <v>1</v>
      </c>
      <c r="D9" s="558" t="n">
        <v>2</v>
      </c>
      <c r="E9" s="559" t="inlineStr">
        <is>
          <t>а</t>
        </is>
      </c>
      <c r="F9" s="557" t="inlineStr">
        <is>
          <t>б</t>
        </is>
      </c>
      <c r="G9" s="557" t="n">
        <v>1</v>
      </c>
      <c r="H9" s="558" t="n">
        <v>2</v>
      </c>
      <c r="J9" s="509" t="n"/>
      <c r="K9" s="509" t="n"/>
      <c r="L9" s="509" t="n"/>
      <c r="M9" s="509" t="n"/>
      <c r="N9" s="509" t="n"/>
      <c r="O9" s="509" t="n"/>
      <c r="P9" s="509" t="n"/>
      <c r="Q9" s="509" t="n"/>
      <c r="R9" s="509" t="n"/>
      <c r="S9" s="509" t="n"/>
      <c r="T9" s="509" t="n"/>
      <c r="U9" s="509" t="n"/>
      <c r="V9" s="509" t="n"/>
      <c r="W9" s="509" t="n"/>
      <c r="X9" s="509" t="n"/>
      <c r="Y9" s="509" t="n"/>
      <c r="Z9" s="509" t="n"/>
      <c r="AA9" s="509" t="n"/>
      <c r="AB9" s="509" t="n"/>
    </row>
    <row r="10" ht="15" customHeight="1" s="500">
      <c r="A10" s="560" t="inlineStr">
        <is>
          <t xml:space="preserve">А. НЕТЕКУЩИ АКТИВИ </t>
        </is>
      </c>
      <c r="B10" s="561" t="n"/>
      <c r="C10" s="562" t="n"/>
      <c r="D10" s="563" t="n"/>
      <c r="E10" s="560" t="inlineStr">
        <is>
          <t>А. СОБСТВЕН КАПИТАЛ</t>
        </is>
      </c>
      <c r="F10" s="564" t="n"/>
      <c r="G10" s="565" t="n"/>
      <c r="H10" s="566" t="n"/>
      <c r="J10" s="509" t="n"/>
      <c r="K10" s="509" t="n"/>
      <c r="L10" s="509" t="n"/>
      <c r="M10" s="509" t="n"/>
      <c r="N10" s="509" t="n"/>
      <c r="O10" s="509" t="n"/>
      <c r="P10" s="509" t="n"/>
      <c r="Q10" s="509" t="n"/>
      <c r="R10" s="509" t="n"/>
      <c r="S10" s="509" t="n"/>
      <c r="T10" s="509" t="n"/>
      <c r="U10" s="509" t="n"/>
      <c r="V10" s="509" t="n"/>
      <c r="W10" s="509" t="n"/>
      <c r="X10" s="509" t="n"/>
      <c r="Y10" s="509" t="n"/>
      <c r="Z10" s="509" t="n"/>
      <c r="AA10" s="509" t="n"/>
      <c r="AB10" s="509" t="n"/>
    </row>
    <row r="11" ht="15" customHeight="1" s="500">
      <c r="A11" s="567" t="inlineStr">
        <is>
          <t>I. Имоти, машини, съоръжения и оборудване</t>
        </is>
      </c>
      <c r="B11" s="568" t="n"/>
      <c r="C11" s="569" t="n"/>
      <c r="D11" s="570" t="n"/>
      <c r="E11" s="567" t="inlineStr">
        <is>
          <t xml:space="preserve">I. Основен капитал </t>
        </is>
      </c>
      <c r="F11" s="571" t="n"/>
      <c r="G11" s="572" t="n"/>
      <c r="H11" s="573" t="n"/>
      <c r="J11" s="509" t="n"/>
      <c r="K11" s="509" t="n"/>
      <c r="L11" s="509" t="n"/>
      <c r="M11" s="509" t="n"/>
      <c r="N11" s="509" t="n"/>
      <c r="O11" s="509" t="n"/>
      <c r="P11" s="509" t="n"/>
      <c r="Q11" s="509" t="n"/>
      <c r="R11" s="509" t="n"/>
      <c r="S11" s="509" t="n"/>
      <c r="T11" s="509" t="n"/>
      <c r="U11" s="509" t="n"/>
      <c r="V11" s="509" t="n"/>
      <c r="W11" s="509" t="n"/>
      <c r="X11" s="509" t="n"/>
      <c r="Y11" s="509" t="n"/>
      <c r="Z11" s="509" t="n"/>
      <c r="AA11" s="509" t="n"/>
      <c r="AB11" s="509" t="n"/>
    </row>
    <row r="12" ht="15" customHeight="1" s="500">
      <c r="A12" s="574" t="inlineStr">
        <is>
          <t>1. Земи (терени )</t>
        </is>
      </c>
      <c r="B12" s="575" t="inlineStr">
        <is>
          <t>1-0011</t>
        </is>
      </c>
      <c r="C12" s="576" t="n"/>
      <c r="D12" s="577" t="n"/>
      <c r="E12" s="574" t="inlineStr">
        <is>
          <t xml:space="preserve">Записан и внесен капитал т.ч.:  </t>
        </is>
      </c>
      <c r="F12" s="578" t="inlineStr">
        <is>
          <t>1-0411</t>
        </is>
      </c>
      <c r="G12" s="579" t="n">
        <v>332</v>
      </c>
      <c r="H12" s="580" t="n">
        <v>332</v>
      </c>
      <c r="J12" s="509" t="n"/>
      <c r="K12" s="509" t="n"/>
      <c r="L12" s="509" t="n"/>
      <c r="M12" s="509" t="n"/>
      <c r="N12" s="509" t="n"/>
      <c r="O12" s="509" t="n"/>
      <c r="P12" s="509" t="n"/>
      <c r="Q12" s="509" t="n"/>
      <c r="R12" s="509" t="n"/>
      <c r="S12" s="509" t="n"/>
      <c r="T12" s="509" t="n"/>
      <c r="U12" s="509" t="n"/>
      <c r="V12" s="509" t="n"/>
      <c r="W12" s="509" t="n"/>
      <c r="X12" s="509" t="n"/>
      <c r="Y12" s="509" t="n"/>
      <c r="Z12" s="509" t="n"/>
      <c r="AA12" s="509" t="n"/>
      <c r="AB12" s="509" t="n"/>
    </row>
    <row r="13" ht="15" customHeight="1" s="500">
      <c r="A13" s="574" t="inlineStr">
        <is>
          <t>2. Сгради и конструкции</t>
        </is>
      </c>
      <c r="B13" s="575" t="inlineStr">
        <is>
          <t>1-0012</t>
        </is>
      </c>
      <c r="C13" s="576" t="n"/>
      <c r="D13" s="577" t="n"/>
      <c r="E13" s="574" t="inlineStr">
        <is>
          <t>обикновени акции</t>
        </is>
      </c>
      <c r="F13" s="578" t="inlineStr">
        <is>
          <t>1-0411-1</t>
        </is>
      </c>
      <c r="G13" s="579" t="n">
        <v>332</v>
      </c>
      <c r="H13" s="580" t="n">
        <v>332</v>
      </c>
      <c r="J13" s="509" t="n"/>
      <c r="K13" s="509" t="n"/>
      <c r="L13" s="509" t="n"/>
      <c r="M13" s="509" t="n"/>
      <c r="N13" s="509" t="n"/>
      <c r="O13" s="509" t="n"/>
      <c r="P13" s="509" t="n"/>
      <c r="Q13" s="509" t="n"/>
      <c r="R13" s="509" t="n"/>
      <c r="S13" s="509" t="n"/>
      <c r="T13" s="509" t="n"/>
      <c r="U13" s="509" t="n"/>
      <c r="V13" s="509" t="n"/>
      <c r="W13" s="509" t="n"/>
      <c r="X13" s="509" t="n"/>
      <c r="Y13" s="509" t="n"/>
      <c r="Z13" s="509" t="n"/>
      <c r="AA13" s="509" t="n"/>
      <c r="AB13" s="509" t="n"/>
    </row>
    <row r="14" ht="15" customHeight="1" s="500">
      <c r="A14" s="574" t="inlineStr">
        <is>
          <t xml:space="preserve">3. Машини и оборудване </t>
        </is>
      </c>
      <c r="B14" s="575" t="inlineStr">
        <is>
          <t>1-0013</t>
        </is>
      </c>
      <c r="C14" s="576" t="n"/>
      <c r="D14" s="577" t="n"/>
      <c r="E14" s="574" t="inlineStr">
        <is>
          <t>привилегировани акции</t>
        </is>
      </c>
      <c r="F14" s="578" t="inlineStr">
        <is>
          <t>1-0411-2</t>
        </is>
      </c>
      <c r="G14" s="576" t="n"/>
      <c r="H14" s="577" t="n"/>
      <c r="J14" s="509" t="n"/>
      <c r="K14" s="509" t="n"/>
      <c r="L14" s="509" t="n"/>
      <c r="M14" s="509" t="n"/>
      <c r="N14" s="509" t="n"/>
      <c r="O14" s="509" t="n"/>
      <c r="P14" s="509" t="n"/>
      <c r="Q14" s="509" t="n"/>
      <c r="R14" s="509" t="n"/>
      <c r="S14" s="509" t="n"/>
      <c r="T14" s="509" t="n"/>
      <c r="U14" s="509" t="n"/>
      <c r="V14" s="509" t="n"/>
      <c r="W14" s="509" t="n"/>
      <c r="X14" s="509" t="n"/>
      <c r="Y14" s="509" t="n"/>
      <c r="Z14" s="509" t="n"/>
      <c r="AA14" s="509" t="n"/>
      <c r="AB14" s="509" t="n"/>
    </row>
    <row r="15" ht="15" customHeight="1" s="500">
      <c r="A15" s="574" t="inlineStr">
        <is>
          <t>4. Съоръжения</t>
        </is>
      </c>
      <c r="B15" s="575" t="inlineStr">
        <is>
          <t>1-0014</t>
        </is>
      </c>
      <c r="C15" s="576" t="n"/>
      <c r="D15" s="577" t="n"/>
      <c r="E15" s="581" t="inlineStr">
        <is>
          <t>Изкупени собствени обикновени акции</t>
        </is>
      </c>
      <c r="F15" s="578" t="inlineStr">
        <is>
          <t>1-0417</t>
        </is>
      </c>
      <c r="G15" s="576" t="n"/>
      <c r="H15" s="577" t="n"/>
      <c r="J15" s="509" t="n"/>
      <c r="K15" s="509" t="n"/>
      <c r="L15" s="509" t="n"/>
      <c r="M15" s="509" t="n"/>
      <c r="N15" s="509" t="n"/>
      <c r="O15" s="509" t="n"/>
      <c r="P15" s="509" t="n"/>
      <c r="Q15" s="509" t="n"/>
      <c r="R15" s="509" t="n"/>
      <c r="S15" s="509" t="n"/>
      <c r="T15" s="509" t="n"/>
      <c r="U15" s="509" t="n"/>
      <c r="V15" s="509" t="n"/>
      <c r="W15" s="509" t="n"/>
      <c r="X15" s="509" t="n"/>
      <c r="Y15" s="509" t="n"/>
      <c r="Z15" s="509" t="n"/>
      <c r="AA15" s="509" t="n"/>
      <c r="AB15" s="509" t="n"/>
    </row>
    <row r="16" ht="15" customHeight="1" s="500">
      <c r="A16" s="574" t="inlineStr">
        <is>
          <t xml:space="preserve">5. Транспортни средства </t>
        </is>
      </c>
      <c r="B16" s="575" t="inlineStr">
        <is>
          <t>1-0015</t>
        </is>
      </c>
      <c r="C16" s="576" t="n"/>
      <c r="D16" s="577" t="n"/>
      <c r="E16" s="581" t="inlineStr">
        <is>
          <t>Изкупени собствени привилегировани акции</t>
        </is>
      </c>
      <c r="F16" s="578" t="inlineStr">
        <is>
          <t>1-0417-1</t>
        </is>
      </c>
      <c r="G16" s="576" t="n"/>
      <c r="H16" s="577" t="n"/>
      <c r="J16" s="509" t="n"/>
      <c r="K16" s="509" t="n"/>
      <c r="L16" s="509" t="n"/>
      <c r="M16" s="509" t="n"/>
      <c r="N16" s="509" t="n"/>
      <c r="O16" s="509" t="n"/>
      <c r="P16" s="509" t="n"/>
      <c r="Q16" s="509" t="n"/>
      <c r="R16" s="509" t="n"/>
      <c r="S16" s="509" t="n"/>
      <c r="T16" s="509" t="n"/>
      <c r="U16" s="509" t="n"/>
      <c r="V16" s="509" t="n"/>
      <c r="W16" s="509" t="n"/>
      <c r="X16" s="509" t="n"/>
      <c r="Y16" s="509" t="n"/>
      <c r="Z16" s="509" t="n"/>
      <c r="AA16" s="509" t="n"/>
      <c r="AB16" s="509" t="n"/>
    </row>
    <row r="17" ht="15" customHeight="1" s="500">
      <c r="A17" s="574" t="inlineStr">
        <is>
          <t>6. Стопански инвентар</t>
        </is>
      </c>
      <c r="B17" s="575" t="inlineStr">
        <is>
          <t>1-0017-1</t>
        </is>
      </c>
      <c r="C17" s="576" t="n"/>
      <c r="D17" s="577" t="n"/>
      <c r="E17" s="581" t="inlineStr">
        <is>
          <t>Невнесен капитал</t>
        </is>
      </c>
      <c r="F17" s="578" t="inlineStr">
        <is>
          <t>1-0416</t>
        </is>
      </c>
      <c r="G17" s="576" t="n"/>
      <c r="H17" s="577" t="n"/>
      <c r="J17" s="509" t="n"/>
      <c r="K17" s="509" t="n"/>
      <c r="L17" s="509" t="n"/>
      <c r="M17" s="509" t="n"/>
      <c r="N17" s="509" t="n"/>
      <c r="O17" s="509" t="n"/>
      <c r="P17" s="509" t="n"/>
      <c r="Q17" s="509" t="n"/>
      <c r="R17" s="509" t="n"/>
      <c r="S17" s="509" t="n"/>
      <c r="T17" s="509" t="n"/>
      <c r="U17" s="509" t="n"/>
      <c r="V17" s="509" t="n"/>
      <c r="W17" s="509" t="n"/>
      <c r="X17" s="509" t="n"/>
      <c r="Y17" s="509" t="n"/>
      <c r="Z17" s="509" t="n"/>
      <c r="AA17" s="509" t="n"/>
      <c r="AB17" s="509" t="n"/>
    </row>
    <row r="18" ht="30.75" customHeight="1" s="500">
      <c r="A18" s="574" t="inlineStr">
        <is>
          <t>7. Разходи за придобиване и ликвидация на дълготрайни материални активи</t>
        </is>
      </c>
      <c r="B18" s="575" t="inlineStr">
        <is>
          <t>1-0018</t>
        </is>
      </c>
      <c r="C18" s="576" t="n"/>
      <c r="D18" s="577" t="n"/>
      <c r="E18" s="582" t="inlineStr">
        <is>
          <t>Общо за група І:</t>
        </is>
      </c>
      <c r="F18" s="583" t="inlineStr">
        <is>
          <t>1-0410</t>
        </is>
      </c>
      <c r="G18" s="584">
        <f>G12+G15+G16+G17</f>
        <v/>
      </c>
      <c r="H18" s="585">
        <f>H12+H15+H16+H17</f>
        <v/>
      </c>
      <c r="J18" s="509" t="n"/>
      <c r="K18" s="509" t="n"/>
      <c r="L18" s="509" t="n"/>
      <c r="M18" s="509" t="n"/>
      <c r="N18" s="509" t="n"/>
      <c r="O18" s="509" t="n"/>
      <c r="P18" s="509" t="n"/>
      <c r="Q18" s="509" t="n"/>
      <c r="R18" s="509" t="n"/>
      <c r="S18" s="509" t="n"/>
      <c r="T18" s="509" t="n"/>
      <c r="U18" s="509" t="n"/>
      <c r="V18" s="509" t="n"/>
      <c r="W18" s="509" t="n"/>
      <c r="X18" s="509" t="n"/>
      <c r="Y18" s="509" t="n"/>
      <c r="Z18" s="509" t="n"/>
      <c r="AA18" s="509" t="n"/>
      <c r="AB18" s="509" t="n"/>
    </row>
    <row r="19" ht="15" customHeight="1" s="500">
      <c r="A19" s="574" t="inlineStr">
        <is>
          <t xml:space="preserve">8. Други </t>
        </is>
      </c>
      <c r="B19" s="575" t="inlineStr">
        <is>
          <t>1-0017</t>
        </is>
      </c>
      <c r="C19" s="576" t="n"/>
      <c r="D19" s="577" t="n"/>
      <c r="E19" s="567" t="inlineStr">
        <is>
          <t>II. Резерви</t>
        </is>
      </c>
      <c r="F19" s="586" t="n"/>
      <c r="G19" s="587" t="n"/>
      <c r="H19" s="588" t="n"/>
      <c r="J19" s="509" t="n"/>
      <c r="K19" s="509" t="n"/>
      <c r="L19" s="509" t="n"/>
      <c r="M19" s="509" t="n"/>
      <c r="N19" s="509" t="n"/>
      <c r="O19" s="509" t="n"/>
      <c r="P19" s="509" t="n"/>
      <c r="Q19" s="509" t="n"/>
      <c r="R19" s="509" t="n"/>
      <c r="S19" s="509" t="n"/>
      <c r="T19" s="509" t="n"/>
      <c r="U19" s="509" t="n"/>
      <c r="V19" s="509" t="n"/>
      <c r="W19" s="509" t="n"/>
      <c r="X19" s="509" t="n"/>
      <c r="Y19" s="509" t="n"/>
      <c r="Z19" s="509" t="n"/>
      <c r="AA19" s="509" t="n"/>
      <c r="AB19" s="509" t="n"/>
    </row>
    <row r="20" ht="15" customHeight="1" s="500">
      <c r="A20" s="589" t="inlineStr">
        <is>
          <t>Общо за група I:</t>
        </is>
      </c>
      <c r="B20" s="590" t="inlineStr">
        <is>
          <t>1-0010</t>
        </is>
      </c>
      <c r="C20" s="591">
        <f>SUM(C12:C19)</f>
        <v/>
      </c>
      <c r="D20" s="592">
        <f>SUM(D12:D19)</f>
        <v/>
      </c>
      <c r="E20" s="574" t="inlineStr">
        <is>
          <t xml:space="preserve">1. Премийни резерви  при емитиране на ценни книжа </t>
        </is>
      </c>
      <c r="F20" s="578" t="inlineStr">
        <is>
          <t>1-0421</t>
        </is>
      </c>
      <c r="G20" s="576" t="n"/>
      <c r="H20" s="577" t="n"/>
      <c r="J20" s="509" t="n"/>
      <c r="K20" s="509" t="n"/>
      <c r="L20" s="509" t="n"/>
      <c r="M20" s="509" t="n"/>
      <c r="N20" s="509" t="n"/>
      <c r="O20" s="509" t="n"/>
      <c r="P20" s="509" t="n"/>
      <c r="Q20" s="509" t="n"/>
      <c r="R20" s="509" t="n"/>
      <c r="S20" s="509" t="n"/>
      <c r="T20" s="509" t="n"/>
      <c r="U20" s="509" t="n"/>
      <c r="V20" s="509" t="n"/>
      <c r="W20" s="509" t="n"/>
      <c r="X20" s="509" t="n"/>
      <c r="Y20" s="509" t="n"/>
      <c r="Z20" s="509" t="n"/>
      <c r="AA20" s="509" t="n"/>
      <c r="AB20" s="509" t="n"/>
    </row>
    <row r="21" ht="15" customHeight="1" s="500">
      <c r="A21" s="567" t="inlineStr">
        <is>
          <t xml:space="preserve">II. Инвестиционни имоти </t>
        </is>
      </c>
      <c r="B21" s="590" t="inlineStr">
        <is>
          <t>1-0041</t>
        </is>
      </c>
      <c r="C21" s="593" t="n"/>
      <c r="D21" s="594" t="n"/>
      <c r="E21" s="574" t="inlineStr">
        <is>
          <t>2. Резерв от последващи оценки на активите и пасивите</t>
        </is>
      </c>
      <c r="F21" s="578" t="inlineStr">
        <is>
          <t>1-0422</t>
        </is>
      </c>
      <c r="G21" s="576" t="n"/>
      <c r="H21" s="577" t="n"/>
      <c r="J21" s="509" t="n"/>
      <c r="K21" s="509" t="n"/>
      <c r="L21" s="509" t="n"/>
      <c r="M21" s="509" t="n"/>
      <c r="N21" s="509" t="n"/>
      <c r="O21" s="509" t="n"/>
      <c r="P21" s="509" t="n"/>
      <c r="Q21" s="509" t="n"/>
      <c r="R21" s="509" t="n"/>
      <c r="S21" s="509" t="n"/>
      <c r="T21" s="509" t="n"/>
      <c r="U21" s="509" t="n"/>
      <c r="V21" s="509" t="n"/>
      <c r="W21" s="509" t="n"/>
      <c r="X21" s="509" t="n"/>
      <c r="Y21" s="509" t="n"/>
      <c r="Z21" s="509" t="n"/>
      <c r="AA21" s="509" t="n"/>
      <c r="AB21" s="509" t="n"/>
    </row>
    <row r="22" ht="15" customHeight="1" s="500">
      <c r="A22" s="567" t="inlineStr">
        <is>
          <t xml:space="preserve">III. Биологични активи </t>
        </is>
      </c>
      <c r="B22" s="590" t="inlineStr">
        <is>
          <t>1-0016</t>
        </is>
      </c>
      <c r="C22" s="595" t="n"/>
      <c r="D22" s="596" t="n"/>
      <c r="E22" s="597" t="inlineStr">
        <is>
          <t>3. Целеви резерви, в т.ч.:</t>
        </is>
      </c>
      <c r="F22" s="578" t="inlineStr">
        <is>
          <t>1-0423</t>
        </is>
      </c>
      <c r="G22" s="569">
        <f>SUM(G23:G25)</f>
        <v/>
      </c>
      <c r="H22" s="570">
        <f>SUM(H23:H25)</f>
        <v/>
      </c>
      <c r="J22" s="509" t="n"/>
      <c r="K22" s="509" t="n"/>
      <c r="L22" s="509" t="n"/>
      <c r="M22" s="509" t="n"/>
      <c r="N22" s="509" t="n"/>
      <c r="O22" s="509" t="n"/>
      <c r="P22" s="509" t="n"/>
      <c r="Q22" s="509" t="n"/>
      <c r="R22" s="509" t="n"/>
      <c r="S22" s="509" t="n"/>
      <c r="T22" s="509" t="n"/>
      <c r="U22" s="509" t="n"/>
      <c r="V22" s="509" t="n"/>
      <c r="W22" s="509" t="n"/>
      <c r="X22" s="509" t="n"/>
      <c r="Y22" s="509" t="n"/>
      <c r="Z22" s="509" t="n"/>
      <c r="AA22" s="509" t="n"/>
      <c r="AB22" s="509" t="n"/>
    </row>
    <row r="23" ht="15" customHeight="1" s="500">
      <c r="A23" s="567" t="inlineStr">
        <is>
          <t>IV. Нематериални активи</t>
        </is>
      </c>
      <c r="B23" s="575" t="n"/>
      <c r="C23" s="569" t="n"/>
      <c r="D23" s="570" t="n"/>
      <c r="E23" s="581" t="inlineStr">
        <is>
          <t>общи резерви</t>
        </is>
      </c>
      <c r="F23" s="578" t="inlineStr">
        <is>
          <t>1-0424</t>
        </is>
      </c>
      <c r="G23" s="579" t="n"/>
      <c r="H23" s="580" t="n"/>
      <c r="J23" s="509" t="n"/>
      <c r="K23" s="509" t="n"/>
      <c r="L23" s="509" t="n"/>
      <c r="M23" s="509" t="n"/>
      <c r="N23" s="509" t="n"/>
      <c r="O23" s="509" t="n"/>
      <c r="P23" s="509" t="n"/>
      <c r="Q23" s="509" t="n"/>
      <c r="R23" s="509" t="n"/>
      <c r="S23" s="509" t="n"/>
      <c r="T23" s="509" t="n"/>
      <c r="U23" s="509" t="n"/>
      <c r="V23" s="509" t="n"/>
      <c r="W23" s="509" t="n"/>
      <c r="X23" s="509" t="n"/>
      <c r="Y23" s="509" t="n"/>
      <c r="Z23" s="509" t="n"/>
      <c r="AA23" s="509" t="n"/>
      <c r="AB23" s="509" t="n"/>
    </row>
    <row r="24" ht="15" customHeight="1" s="500">
      <c r="A24" s="574" t="inlineStr">
        <is>
          <t>1. Права върху собственост</t>
        </is>
      </c>
      <c r="B24" s="575" t="inlineStr">
        <is>
          <t>1-0021</t>
        </is>
      </c>
      <c r="C24" s="576" t="n"/>
      <c r="D24" s="577" t="n"/>
      <c r="E24" s="598" t="inlineStr">
        <is>
          <t>специализирани резерви</t>
        </is>
      </c>
      <c r="F24" s="578" t="inlineStr">
        <is>
          <t>1-0425</t>
        </is>
      </c>
      <c r="G24" s="576" t="n">
        <v>13</v>
      </c>
      <c r="H24" s="577" t="n">
        <v>13</v>
      </c>
      <c r="J24" s="509" t="n"/>
      <c r="K24" s="509" t="n"/>
      <c r="L24" s="509" t="n"/>
      <c r="M24" s="509" t="n"/>
      <c r="N24" s="509" t="n"/>
      <c r="O24" s="509" t="n"/>
      <c r="P24" s="509" t="n"/>
      <c r="Q24" s="509" t="n"/>
      <c r="R24" s="509" t="n"/>
      <c r="S24" s="509" t="n"/>
      <c r="T24" s="509" t="n"/>
      <c r="U24" s="509" t="n"/>
      <c r="V24" s="509" t="n"/>
      <c r="W24" s="509" t="n"/>
      <c r="X24" s="509" t="n"/>
      <c r="Y24" s="509" t="n"/>
      <c r="Z24" s="509" t="n"/>
      <c r="AA24" s="509" t="n"/>
      <c r="AB24" s="509" t="n"/>
    </row>
    <row r="25" ht="15" customHeight="1" s="500">
      <c r="A25" s="574" t="inlineStr">
        <is>
          <t>2. Програмни продукти</t>
        </is>
      </c>
      <c r="B25" s="575" t="inlineStr">
        <is>
          <t>1-0022</t>
        </is>
      </c>
      <c r="C25" s="576" t="n"/>
      <c r="D25" s="577" t="n"/>
      <c r="E25" s="574" t="inlineStr">
        <is>
          <t>други резерви</t>
        </is>
      </c>
      <c r="F25" s="578" t="inlineStr">
        <is>
          <t>1-0426</t>
        </is>
      </c>
      <c r="G25" s="576" t="n"/>
      <c r="H25" s="577" t="n"/>
      <c r="J25" s="509" t="n"/>
      <c r="K25" s="509" t="n"/>
      <c r="L25" s="509" t="n"/>
      <c r="M25" s="509" t="n"/>
      <c r="N25" s="509" t="n"/>
      <c r="O25" s="509" t="n"/>
      <c r="P25" s="509" t="n"/>
      <c r="Q25" s="509" t="n"/>
      <c r="R25" s="509" t="n"/>
      <c r="S25" s="509" t="n"/>
      <c r="T25" s="509" t="n"/>
      <c r="U25" s="509" t="n"/>
      <c r="V25" s="509" t="n"/>
      <c r="W25" s="509" t="n"/>
      <c r="X25" s="509" t="n"/>
      <c r="Y25" s="509" t="n"/>
      <c r="Z25" s="509" t="n"/>
      <c r="AA25" s="509" t="n"/>
      <c r="AB25" s="509" t="n"/>
    </row>
    <row r="26" ht="15" customHeight="1" s="500">
      <c r="A26" s="574" t="inlineStr">
        <is>
          <t>3. Продукти от развойна дейност</t>
        </is>
      </c>
      <c r="B26" s="575" t="inlineStr">
        <is>
          <t>1-0023</t>
        </is>
      </c>
      <c r="C26" s="576" t="n"/>
      <c r="D26" s="577" t="n"/>
      <c r="E26" s="599" t="inlineStr">
        <is>
          <t>Общо за група II:</t>
        </is>
      </c>
      <c r="F26" s="586" t="inlineStr">
        <is>
          <t>1-0420</t>
        </is>
      </c>
      <c r="G26" s="591">
        <f>G20+G21+G22</f>
        <v/>
      </c>
      <c r="H26" s="592">
        <f>H20+H21+H22</f>
        <v/>
      </c>
      <c r="J26" s="509" t="n"/>
      <c r="K26" s="509" t="n"/>
      <c r="L26" s="509" t="n"/>
      <c r="M26" s="509" t="n"/>
      <c r="N26" s="509" t="n"/>
      <c r="O26" s="509" t="n"/>
      <c r="P26" s="509" t="n"/>
      <c r="Q26" s="509" t="n"/>
      <c r="R26" s="509" t="n"/>
      <c r="S26" s="509" t="n"/>
      <c r="T26" s="509" t="n"/>
      <c r="U26" s="509" t="n"/>
      <c r="V26" s="509" t="n"/>
      <c r="W26" s="509" t="n"/>
      <c r="X26" s="509" t="n"/>
      <c r="Y26" s="509" t="n"/>
      <c r="Z26" s="509" t="n"/>
      <c r="AA26" s="509" t="n"/>
      <c r="AB26" s="509" t="n"/>
    </row>
    <row r="27" ht="15" customHeight="1" s="500">
      <c r="A27" s="574" t="inlineStr">
        <is>
          <t xml:space="preserve">4. Други </t>
        </is>
      </c>
      <c r="B27" s="575" t="inlineStr">
        <is>
          <t>1-0024</t>
        </is>
      </c>
      <c r="C27" s="576" t="n"/>
      <c r="D27" s="577" t="n"/>
      <c r="E27" s="567" t="inlineStr">
        <is>
          <t>III. Финансов резултат</t>
        </is>
      </c>
      <c r="F27" s="586" t="n"/>
      <c r="G27" s="587" t="n"/>
      <c r="H27" s="588" t="n"/>
      <c r="J27" s="509" t="n"/>
      <c r="K27" s="509" t="n"/>
      <c r="L27" s="509" t="n"/>
      <c r="M27" s="509" t="n"/>
      <c r="N27" s="509" t="n"/>
      <c r="O27" s="509" t="n"/>
      <c r="P27" s="509" t="n"/>
      <c r="Q27" s="509" t="n"/>
      <c r="R27" s="509" t="n"/>
      <c r="S27" s="509" t="n"/>
      <c r="T27" s="509" t="n"/>
      <c r="U27" s="509" t="n"/>
      <c r="V27" s="509" t="n"/>
      <c r="W27" s="509" t="n"/>
      <c r="X27" s="509" t="n"/>
      <c r="Y27" s="509" t="n"/>
      <c r="Z27" s="509" t="n"/>
      <c r="AA27" s="509" t="n"/>
      <c r="AB27" s="509" t="n"/>
    </row>
    <row r="28" ht="15" customHeight="1" s="500">
      <c r="A28" s="589" t="inlineStr">
        <is>
          <t>Общо за група IV:</t>
        </is>
      </c>
      <c r="B28" s="590" t="inlineStr">
        <is>
          <t>1-0020</t>
        </is>
      </c>
      <c r="C28" s="591">
        <f>SUM(C24:C27)</f>
        <v/>
      </c>
      <c r="D28" s="592">
        <f>SUM(D24:D27)</f>
        <v/>
      </c>
      <c r="E28" s="598" t="inlineStr">
        <is>
          <t>1. Натрупана печалба  (загуба) в т.ч.:</t>
        </is>
      </c>
      <c r="F28" s="578" t="inlineStr">
        <is>
          <t>1-0451</t>
        </is>
      </c>
      <c r="G28" s="569">
        <f>SUM(G29:G31)</f>
        <v/>
      </c>
      <c r="H28" s="570">
        <f>SUM(H29:H31)</f>
        <v/>
      </c>
      <c r="J28" s="509" t="n"/>
      <c r="K28" s="509" t="n"/>
      <c r="L28" s="509" t="n"/>
      <c r="M28" s="509" t="n"/>
      <c r="N28" s="509" t="n"/>
      <c r="O28" s="509" t="n"/>
      <c r="P28" s="509" t="n"/>
      <c r="Q28" s="509" t="n"/>
      <c r="R28" s="509" t="n"/>
      <c r="S28" s="509" t="n"/>
      <c r="T28" s="509" t="n"/>
      <c r="U28" s="509" t="n"/>
      <c r="V28" s="509" t="n"/>
      <c r="W28" s="509" t="n"/>
      <c r="X28" s="509" t="n"/>
      <c r="Y28" s="509" t="n"/>
      <c r="Z28" s="509" t="n"/>
      <c r="AA28" s="509" t="n"/>
      <c r="AB28" s="509" t="n"/>
    </row>
    <row r="29" ht="15" customHeight="1" s="500">
      <c r="A29" s="574" t="n"/>
      <c r="B29" s="575" t="n"/>
      <c r="C29" s="569" t="n"/>
      <c r="D29" s="570" t="n"/>
      <c r="E29" s="574" t="inlineStr">
        <is>
          <t>неразпределена печалба</t>
        </is>
      </c>
      <c r="F29" s="578" t="inlineStr">
        <is>
          <t>1-0452</t>
        </is>
      </c>
      <c r="G29" s="576" t="n"/>
      <c r="H29" s="577" t="n"/>
      <c r="J29" s="509" t="n"/>
      <c r="K29" s="509" t="n"/>
      <c r="L29" s="509" t="n"/>
      <c r="M29" s="509" t="n"/>
      <c r="N29" s="509" t="n"/>
      <c r="O29" s="509" t="n"/>
      <c r="P29" s="509" t="n"/>
      <c r="Q29" s="509" t="n"/>
      <c r="R29" s="509" t="n"/>
      <c r="S29" s="509" t="n"/>
      <c r="T29" s="509" t="n"/>
      <c r="U29" s="509" t="n"/>
      <c r="V29" s="509" t="n"/>
      <c r="W29" s="509" t="n"/>
      <c r="X29" s="509" t="n"/>
      <c r="Y29" s="509" t="n"/>
      <c r="Z29" s="509" t="n"/>
      <c r="AA29" s="509" t="n"/>
      <c r="AB29" s="509" t="n"/>
    </row>
    <row r="30" ht="15" customHeight="1" s="500">
      <c r="A30" s="567" t="inlineStr">
        <is>
          <t>V. Търговска репутация</t>
        </is>
      </c>
      <c r="B30" s="575" t="n"/>
      <c r="C30" s="569" t="n"/>
      <c r="D30" s="570" t="n"/>
      <c r="E30" s="597" t="inlineStr">
        <is>
          <t>непокрита загуба</t>
        </is>
      </c>
      <c r="F30" s="578" t="inlineStr">
        <is>
          <t>1-0453</t>
        </is>
      </c>
      <c r="G30" s="579" t="n">
        <v>-188</v>
      </c>
      <c r="H30" s="580" t="n">
        <v>-176</v>
      </c>
      <c r="J30" s="509" t="n"/>
      <c r="K30" s="509" t="n"/>
      <c r="L30" s="509" t="n"/>
      <c r="M30" s="509" t="n"/>
      <c r="N30" s="509" t="n"/>
      <c r="O30" s="509" t="n"/>
      <c r="P30" s="509" t="n"/>
      <c r="Q30" s="509" t="n"/>
      <c r="R30" s="509" t="n"/>
      <c r="S30" s="509" t="n"/>
      <c r="T30" s="509" t="n"/>
      <c r="U30" s="509" t="n"/>
      <c r="V30" s="509" t="n"/>
      <c r="W30" s="509" t="n"/>
      <c r="X30" s="509" t="n"/>
      <c r="Y30" s="509" t="n"/>
      <c r="Z30" s="509" t="n"/>
      <c r="AA30" s="509" t="n"/>
      <c r="AB30" s="509" t="n"/>
    </row>
    <row r="31" ht="15" customHeight="1" s="500">
      <c r="A31" s="574" t="inlineStr">
        <is>
          <t>1. Положителна репутация</t>
        </is>
      </c>
      <c r="B31" s="575" t="inlineStr">
        <is>
          <t>1-0051</t>
        </is>
      </c>
      <c r="C31" s="576" t="n"/>
      <c r="D31" s="577" t="n"/>
      <c r="E31" s="574" t="inlineStr">
        <is>
          <t xml:space="preserve">еднократен ефект от промени в счетоводната политика </t>
        </is>
      </c>
      <c r="F31" s="578" t="inlineStr">
        <is>
          <t>1-0451-1</t>
        </is>
      </c>
      <c r="G31" s="576" t="n"/>
      <c r="H31" s="577" t="n"/>
      <c r="J31" s="509" t="n"/>
      <c r="K31" s="509" t="n"/>
      <c r="L31" s="509" t="n"/>
      <c r="M31" s="509" t="n"/>
      <c r="N31" s="509" t="n"/>
      <c r="O31" s="509" t="n"/>
      <c r="P31" s="509" t="n"/>
      <c r="Q31" s="509" t="n"/>
      <c r="R31" s="509" t="n"/>
      <c r="S31" s="509" t="n"/>
      <c r="T31" s="509" t="n"/>
      <c r="U31" s="509" t="n"/>
      <c r="V31" s="509" t="n"/>
      <c r="W31" s="509" t="n"/>
      <c r="X31" s="509" t="n"/>
      <c r="Y31" s="509" t="n"/>
      <c r="Z31" s="509" t="n"/>
      <c r="AA31" s="509" t="n"/>
      <c r="AB31" s="509" t="n"/>
    </row>
    <row r="32" ht="15" customHeight="1" s="500">
      <c r="A32" s="574" t="inlineStr">
        <is>
          <t>2. Отрицателна репутация</t>
        </is>
      </c>
      <c r="B32" s="575" t="inlineStr">
        <is>
          <t>1-0052</t>
        </is>
      </c>
      <c r="C32" s="576" t="n"/>
      <c r="D32" s="577" t="n"/>
      <c r="E32" s="598" t="inlineStr">
        <is>
          <t>2. Текуща печалба</t>
        </is>
      </c>
      <c r="F32" s="578" t="inlineStr">
        <is>
          <t>1-0454</t>
        </is>
      </c>
      <c r="G32" s="579" t="n">
        <v>0</v>
      </c>
      <c r="H32" s="580" t="n"/>
      <c r="J32" s="509" t="n"/>
      <c r="K32" s="509" t="n"/>
      <c r="L32" s="509" t="n"/>
      <c r="M32" s="509" t="n"/>
      <c r="N32" s="509" t="n"/>
      <c r="O32" s="509" t="n"/>
      <c r="P32" s="509" t="n"/>
      <c r="Q32" s="509" t="n"/>
      <c r="R32" s="509" t="n"/>
      <c r="S32" s="509" t="n"/>
      <c r="T32" s="509" t="n"/>
      <c r="U32" s="509" t="n"/>
      <c r="V32" s="509" t="n"/>
      <c r="W32" s="509" t="n"/>
      <c r="X32" s="509" t="n"/>
      <c r="Y32" s="509" t="n"/>
      <c r="Z32" s="509" t="n"/>
      <c r="AA32" s="509" t="n"/>
      <c r="AB32" s="509" t="n"/>
    </row>
    <row r="33" ht="15" customHeight="1" s="500">
      <c r="A33" s="589" t="inlineStr">
        <is>
          <t>Общо за група V:</t>
        </is>
      </c>
      <c r="B33" s="590" t="inlineStr">
        <is>
          <t>1-0050</t>
        </is>
      </c>
      <c r="C33" s="591">
        <f>C31+C32</f>
        <v/>
      </c>
      <c r="D33" s="592">
        <f>D31+D32</f>
        <v/>
      </c>
      <c r="E33" s="581" t="inlineStr">
        <is>
          <t>3. Текуща загуба</t>
        </is>
      </c>
      <c r="F33" s="578" t="inlineStr">
        <is>
          <t>1-0455</t>
        </is>
      </c>
      <c r="G33" s="576" t="n"/>
      <c r="H33" s="577" t="n">
        <v>-12</v>
      </c>
      <c r="J33" s="509" t="n"/>
      <c r="K33" s="509" t="n"/>
      <c r="L33" s="509" t="n"/>
      <c r="M33" s="509" t="n"/>
      <c r="N33" s="509" t="n"/>
      <c r="O33" s="509" t="n"/>
      <c r="P33" s="509" t="n"/>
      <c r="Q33" s="509" t="n"/>
      <c r="R33" s="509" t="n"/>
      <c r="S33" s="509" t="n"/>
      <c r="T33" s="509" t="n"/>
      <c r="U33" s="509" t="n"/>
      <c r="V33" s="509" t="n"/>
      <c r="W33" s="509" t="n"/>
      <c r="X33" s="509" t="n"/>
      <c r="Y33" s="509" t="n"/>
      <c r="Z33" s="509" t="n"/>
      <c r="AA33" s="509" t="n"/>
      <c r="AB33" s="509" t="n"/>
    </row>
    <row r="34" ht="15" customHeight="1" s="500">
      <c r="A34" s="567" t="inlineStr">
        <is>
          <t>VI. Финансови активи</t>
        </is>
      </c>
      <c r="B34" s="575" t="n"/>
      <c r="C34" s="569" t="n"/>
      <c r="D34" s="570" t="n"/>
      <c r="E34" s="599" t="inlineStr">
        <is>
          <t>Общо за група III:</t>
        </is>
      </c>
      <c r="F34" s="586" t="inlineStr">
        <is>
          <t>1-0450</t>
        </is>
      </c>
      <c r="G34" s="591">
        <f>G28+G32+G33</f>
        <v/>
      </c>
      <c r="H34" s="592">
        <f>H28+H32+H33</f>
        <v/>
      </c>
      <c r="J34" s="509" t="n"/>
      <c r="K34" s="509" t="n"/>
      <c r="L34" s="509" t="n"/>
      <c r="M34" s="509" t="n"/>
      <c r="N34" s="509" t="n"/>
      <c r="O34" s="509" t="n"/>
      <c r="P34" s="509" t="n"/>
      <c r="Q34" s="509" t="n"/>
      <c r="R34" s="509" t="n"/>
      <c r="S34" s="509" t="n"/>
      <c r="T34" s="509" t="n"/>
      <c r="U34" s="509" t="n"/>
      <c r="V34" s="509" t="n"/>
      <c r="W34" s="509" t="n"/>
      <c r="X34" s="509" t="n"/>
      <c r="Y34" s="509" t="n"/>
      <c r="Z34" s="509" t="n"/>
      <c r="AA34" s="509" t="n"/>
      <c r="AB34" s="509" t="n"/>
    </row>
    <row r="35" ht="15" customHeight="1" s="500">
      <c r="A35" s="574" t="inlineStr">
        <is>
          <t xml:space="preserve">1. Инвестиции в: </t>
        </is>
      </c>
      <c r="B35" s="575" t="inlineStr">
        <is>
          <t>1-0031</t>
        </is>
      </c>
      <c r="C35" s="569">
        <f>SUM(C36:C39)</f>
        <v/>
      </c>
      <c r="D35" s="570">
        <f>SUM(D36:D39)</f>
        <v/>
      </c>
      <c r="E35" s="574" t="n"/>
      <c r="F35" s="600" t="n"/>
      <c r="G35" s="569" t="n"/>
      <c r="H35" s="570" t="n"/>
      <c r="J35" s="509" t="n"/>
      <c r="K35" s="509" t="n"/>
      <c r="L35" s="509" t="n"/>
      <c r="M35" s="509" t="n"/>
      <c r="N35" s="509" t="n"/>
      <c r="O35" s="509" t="n"/>
      <c r="P35" s="509" t="n"/>
      <c r="Q35" s="509" t="n"/>
      <c r="R35" s="509" t="n"/>
      <c r="S35" s="509" t="n"/>
      <c r="T35" s="509" t="n"/>
      <c r="U35" s="509" t="n"/>
      <c r="V35" s="509" t="n"/>
      <c r="W35" s="509" t="n"/>
      <c r="X35" s="509" t="n"/>
      <c r="Y35" s="509" t="n"/>
      <c r="Z35" s="509" t="n"/>
      <c r="AA35" s="509" t="n"/>
      <c r="AB35" s="509" t="n"/>
    </row>
    <row r="36" ht="15" customHeight="1" s="500">
      <c r="A36" s="574" t="inlineStr">
        <is>
          <t>дъщерни предприятия</t>
        </is>
      </c>
      <c r="B36" s="575" t="inlineStr">
        <is>
          <t>1-0032</t>
        </is>
      </c>
      <c r="C36" s="576" t="n"/>
      <c r="D36" s="577" t="n"/>
      <c r="E36" s="597" t="n"/>
      <c r="F36" s="601" t="n"/>
      <c r="G36" s="569" t="n"/>
      <c r="H36" s="570" t="n"/>
      <c r="J36" s="509" t="n"/>
      <c r="K36" s="509" t="n"/>
      <c r="L36" s="509" t="n"/>
      <c r="M36" s="509" t="n"/>
      <c r="N36" s="509" t="n"/>
      <c r="O36" s="509" t="n"/>
      <c r="P36" s="509" t="n"/>
      <c r="Q36" s="509" t="n"/>
      <c r="R36" s="509" t="n"/>
      <c r="S36" s="509" t="n"/>
      <c r="T36" s="509" t="n"/>
      <c r="U36" s="509" t="n"/>
      <c r="V36" s="509" t="n"/>
      <c r="W36" s="509" t="n"/>
      <c r="X36" s="509" t="n"/>
      <c r="Y36" s="509" t="n"/>
      <c r="Z36" s="509" t="n"/>
      <c r="AA36" s="509" t="n"/>
      <c r="AB36" s="509" t="n"/>
    </row>
    <row r="37" ht="15" customHeight="1" s="500">
      <c r="A37" s="574" t="inlineStr">
        <is>
          <t>смесени предприятия</t>
        </is>
      </c>
      <c r="B37" s="575" t="inlineStr">
        <is>
          <t>1-0033</t>
        </is>
      </c>
      <c r="C37" s="576" t="n"/>
      <c r="D37" s="577" t="n"/>
      <c r="E37" s="602" t="inlineStr">
        <is>
          <t>ОБЩО  ЗА РАЗДЕЛ "А" (I+II+III):</t>
        </is>
      </c>
      <c r="F37" s="600" t="inlineStr">
        <is>
          <t>1-0400</t>
        </is>
      </c>
      <c r="G37" s="587">
        <f>G26+G18+G34</f>
        <v/>
      </c>
      <c r="H37" s="588">
        <f>H26+H18+H34</f>
        <v/>
      </c>
      <c r="J37" s="509" t="n"/>
      <c r="K37" s="509" t="n"/>
      <c r="L37" s="509" t="n"/>
      <c r="M37" s="509" t="n"/>
      <c r="N37" s="509" t="n"/>
      <c r="O37" s="509" t="n"/>
      <c r="P37" s="509" t="n"/>
      <c r="Q37" s="509" t="n"/>
      <c r="R37" s="509" t="n"/>
      <c r="S37" s="509" t="n"/>
      <c r="T37" s="509" t="n"/>
      <c r="U37" s="509" t="n"/>
      <c r="V37" s="509" t="n"/>
      <c r="W37" s="509" t="n"/>
      <c r="X37" s="509" t="n"/>
      <c r="Y37" s="509" t="n"/>
      <c r="Z37" s="509" t="n"/>
      <c r="AA37" s="509" t="n"/>
      <c r="AB37" s="509" t="n"/>
    </row>
    <row r="38" ht="15" customHeight="1" s="500">
      <c r="A38" s="574" t="inlineStr">
        <is>
          <t>асоциирани предприятия</t>
        </is>
      </c>
      <c r="B38" s="575" t="inlineStr">
        <is>
          <t>1-0034</t>
        </is>
      </c>
      <c r="C38" s="576" t="n"/>
      <c r="D38" s="577" t="n"/>
      <c r="E38" s="574" t="n"/>
      <c r="F38" s="600" t="n"/>
      <c r="G38" s="569" t="n"/>
      <c r="H38" s="570" t="n"/>
      <c r="J38" s="509" t="n"/>
      <c r="K38" s="509" t="n"/>
      <c r="L38" s="509" t="n"/>
      <c r="M38" s="509" t="n"/>
      <c r="N38" s="509" t="n"/>
      <c r="O38" s="509" t="n"/>
      <c r="P38" s="509" t="n"/>
      <c r="Q38" s="509" t="n"/>
      <c r="R38" s="509" t="n"/>
      <c r="S38" s="509" t="n"/>
      <c r="T38" s="509" t="n"/>
      <c r="U38" s="509" t="n"/>
      <c r="V38" s="509" t="n"/>
      <c r="W38" s="509" t="n"/>
      <c r="X38" s="509" t="n"/>
      <c r="Y38" s="509" t="n"/>
      <c r="Z38" s="509" t="n"/>
      <c r="AA38" s="509" t="n"/>
      <c r="AB38" s="509" t="n"/>
    </row>
    <row r="39" ht="15.75" customHeight="1" s="500">
      <c r="A39" s="574" t="inlineStr">
        <is>
          <t>други предприятия</t>
        </is>
      </c>
      <c r="B39" s="575" t="inlineStr">
        <is>
          <t>1-0035</t>
        </is>
      </c>
      <c r="C39" s="576" t="n"/>
      <c r="D39" s="577" t="n"/>
      <c r="E39" s="603" t="n"/>
      <c r="F39" s="604" t="n"/>
      <c r="G39" s="605" t="n"/>
      <c r="H39" s="606" t="n"/>
      <c r="J39" s="509" t="n"/>
      <c r="K39" s="509" t="n"/>
      <c r="L39" s="509" t="n"/>
      <c r="M39" s="509" t="n"/>
      <c r="N39" s="509" t="n"/>
      <c r="O39" s="509" t="n"/>
      <c r="P39" s="509" t="n"/>
      <c r="Q39" s="509" t="n"/>
      <c r="R39" s="509" t="n"/>
      <c r="S39" s="509" t="n"/>
      <c r="T39" s="509" t="n"/>
      <c r="U39" s="509" t="n"/>
      <c r="V39" s="509" t="n"/>
      <c r="W39" s="509" t="n"/>
      <c r="X39" s="509" t="n"/>
      <c r="Y39" s="509" t="n"/>
      <c r="Z39" s="509" t="n"/>
      <c r="AA39" s="509" t="n"/>
      <c r="AB39" s="509" t="n"/>
    </row>
    <row r="40" ht="15" customHeight="1" s="500">
      <c r="A40" s="574" t="inlineStr">
        <is>
          <t xml:space="preserve">2. Държани до настъпване на падеж </t>
        </is>
      </c>
      <c r="B40" s="575" t="inlineStr">
        <is>
          <t>1-0042</t>
        </is>
      </c>
      <c r="C40" s="569">
        <f>C41+C42+C44</f>
        <v/>
      </c>
      <c r="D40" s="570">
        <f>D41+D42+D44</f>
        <v/>
      </c>
      <c r="E40" s="607" t="inlineStr">
        <is>
          <t>Б. МАЛЦИНСТВЕНО УЧАСТИЕ</t>
        </is>
      </c>
      <c r="F40" s="608" t="inlineStr">
        <is>
          <t>1-0400-1</t>
        </is>
      </c>
      <c r="G40" s="609" t="n"/>
      <c r="H40" s="610" t="n"/>
      <c r="J40" s="509" t="n"/>
      <c r="K40" s="509" t="n"/>
      <c r="L40" s="509" t="n"/>
      <c r="M40" s="509" t="n"/>
      <c r="N40" s="509" t="n"/>
      <c r="O40" s="509" t="n"/>
      <c r="P40" s="509" t="n"/>
      <c r="Q40" s="509" t="n"/>
      <c r="R40" s="509" t="n"/>
      <c r="S40" s="509" t="n"/>
      <c r="T40" s="509" t="n"/>
      <c r="U40" s="509" t="n"/>
      <c r="V40" s="509" t="n"/>
      <c r="W40" s="509" t="n"/>
      <c r="X40" s="509" t="n"/>
      <c r="Y40" s="509" t="n"/>
      <c r="Z40" s="509" t="n"/>
      <c r="AA40" s="509" t="n"/>
      <c r="AB40" s="509" t="n"/>
    </row>
    <row r="41" ht="15.75" customHeight="1" s="500">
      <c r="A41" s="574" t="inlineStr">
        <is>
          <t xml:space="preserve">държавни ценни книжа </t>
        </is>
      </c>
      <c r="B41" s="575" t="inlineStr">
        <is>
          <t>1-0042-1</t>
        </is>
      </c>
      <c r="C41" s="576" t="n"/>
      <c r="D41" s="577" t="n"/>
      <c r="E41" s="603" t="n"/>
      <c r="F41" s="611" t="n"/>
      <c r="G41" s="605" t="n"/>
      <c r="H41" s="606" t="n"/>
      <c r="J41" s="509" t="n"/>
      <c r="K41" s="509" t="n"/>
      <c r="L41" s="509" t="n"/>
      <c r="M41" s="509" t="n"/>
      <c r="N41" s="509" t="n"/>
      <c r="O41" s="509" t="n"/>
      <c r="P41" s="509" t="n"/>
      <c r="Q41" s="509" t="n"/>
      <c r="R41" s="509" t="n"/>
      <c r="S41" s="509" t="n"/>
      <c r="T41" s="509" t="n"/>
      <c r="U41" s="509" t="n"/>
      <c r="V41" s="509" t="n"/>
      <c r="W41" s="509" t="n"/>
      <c r="X41" s="509" t="n"/>
      <c r="Y41" s="509" t="n"/>
      <c r="Z41" s="509" t="n"/>
      <c r="AA41" s="509" t="n"/>
      <c r="AB41" s="509" t="n"/>
    </row>
    <row r="42" ht="15" customHeight="1" s="500">
      <c r="A42" s="574" t="inlineStr">
        <is>
          <t xml:space="preserve">облигации, в т.ч.: </t>
        </is>
      </c>
      <c r="B42" s="575" t="inlineStr">
        <is>
          <t>1-0042-2</t>
        </is>
      </c>
      <c r="C42" s="576" t="n"/>
      <c r="D42" s="577" t="n"/>
      <c r="E42" s="607" t="inlineStr">
        <is>
          <t xml:space="preserve">В. НЕТЕКУЩИ ПАСИВИ </t>
        </is>
      </c>
      <c r="F42" s="612" t="n"/>
      <c r="G42" s="562" t="n"/>
      <c r="H42" s="563" t="n"/>
      <c r="J42" s="509" t="n"/>
      <c r="K42" s="509" t="n"/>
      <c r="L42" s="509" t="n"/>
      <c r="M42" s="509" t="n"/>
      <c r="N42" s="509" t="n"/>
      <c r="O42" s="509" t="n"/>
      <c r="P42" s="509" t="n"/>
      <c r="Q42" s="509" t="n"/>
      <c r="R42" s="509" t="n"/>
      <c r="S42" s="509" t="n"/>
      <c r="T42" s="509" t="n"/>
      <c r="U42" s="509" t="n"/>
      <c r="V42" s="509" t="n"/>
      <c r="W42" s="509" t="n"/>
      <c r="X42" s="509" t="n"/>
      <c r="Y42" s="509" t="n"/>
      <c r="Z42" s="509" t="n"/>
      <c r="AA42" s="509" t="n"/>
      <c r="AB42" s="509" t="n"/>
    </row>
    <row r="43" ht="15" customHeight="1" s="500">
      <c r="A43" s="574" t="inlineStr">
        <is>
          <t xml:space="preserve">общински облигации </t>
        </is>
      </c>
      <c r="B43" s="575" t="inlineStr">
        <is>
          <t>1-0042-3</t>
        </is>
      </c>
      <c r="C43" s="576" t="n"/>
      <c r="D43" s="577" t="n"/>
      <c r="E43" s="567" t="inlineStr">
        <is>
          <t>I. Търговски и други задължения</t>
        </is>
      </c>
      <c r="F43" s="601" t="n"/>
      <c r="G43" s="569" t="n"/>
      <c r="H43" s="570" t="n"/>
      <c r="J43" s="509" t="n"/>
      <c r="K43" s="509" t="n"/>
      <c r="L43" s="509" t="n"/>
      <c r="M43" s="509" t="n"/>
      <c r="N43" s="509" t="n"/>
      <c r="O43" s="509" t="n"/>
      <c r="P43" s="509" t="n"/>
      <c r="Q43" s="509" t="n"/>
      <c r="R43" s="509" t="n"/>
      <c r="S43" s="509" t="n"/>
      <c r="T43" s="509" t="n"/>
      <c r="U43" s="509" t="n"/>
      <c r="V43" s="509" t="n"/>
      <c r="W43" s="509" t="n"/>
      <c r="X43" s="509" t="n"/>
      <c r="Y43" s="509" t="n"/>
      <c r="Z43" s="509" t="n"/>
      <c r="AA43" s="509" t="n"/>
      <c r="AB43" s="509" t="n"/>
    </row>
    <row r="44" ht="15" customHeight="1" s="500">
      <c r="A44" s="574" t="inlineStr">
        <is>
          <t>други инвестиции, държани до настъпване на падеж</t>
        </is>
      </c>
      <c r="B44" s="575" t="inlineStr">
        <is>
          <t>1-0042-4</t>
        </is>
      </c>
      <c r="C44" s="576" t="n"/>
      <c r="D44" s="577" t="n"/>
      <c r="E44" s="581" t="inlineStr">
        <is>
          <t>1. Задължения към свързани предприятия</t>
        </is>
      </c>
      <c r="F44" s="578" t="inlineStr">
        <is>
          <t>1-0511</t>
        </is>
      </c>
      <c r="G44" s="576" t="n"/>
      <c r="H44" s="577" t="n"/>
      <c r="J44" s="509" t="n"/>
      <c r="K44" s="509" t="n"/>
      <c r="L44" s="509" t="n"/>
      <c r="M44" s="509" t="n"/>
      <c r="N44" s="509" t="n"/>
      <c r="O44" s="509" t="n"/>
      <c r="P44" s="509" t="n"/>
      <c r="Q44" s="509" t="n"/>
      <c r="R44" s="509" t="n"/>
      <c r="S44" s="509" t="n"/>
      <c r="T44" s="509" t="n"/>
      <c r="U44" s="509" t="n"/>
      <c r="V44" s="509" t="n"/>
      <c r="W44" s="509" t="n"/>
      <c r="X44" s="509" t="n"/>
      <c r="Y44" s="509" t="n"/>
      <c r="Z44" s="509" t="n"/>
      <c r="AA44" s="509" t="n"/>
      <c r="AB44" s="509" t="n"/>
    </row>
    <row r="45" ht="15" customHeight="1" s="500">
      <c r="A45" s="574" t="inlineStr">
        <is>
          <t xml:space="preserve">3. Други </t>
        </is>
      </c>
      <c r="B45" s="575" t="inlineStr">
        <is>
          <t>1-0042-5</t>
        </is>
      </c>
      <c r="C45" s="576" t="n">
        <v>162</v>
      </c>
      <c r="D45" s="577" t="n">
        <v>162</v>
      </c>
      <c r="E45" s="613" t="inlineStr">
        <is>
          <t>2.Задължения по получени заеми от банки и небанкови финансови институции</t>
        </is>
      </c>
      <c r="F45" s="578" t="inlineStr">
        <is>
          <t>1-0512</t>
        </is>
      </c>
      <c r="G45" s="576" t="n"/>
      <c r="H45" s="577" t="n"/>
      <c r="J45" s="509" t="n"/>
      <c r="K45" s="509" t="n"/>
      <c r="L45" s="509" t="n"/>
      <c r="M45" s="509" t="n"/>
      <c r="N45" s="509" t="n"/>
      <c r="O45" s="509" t="n"/>
      <c r="P45" s="509" t="n"/>
      <c r="Q45" s="509" t="n"/>
      <c r="R45" s="509" t="n"/>
      <c r="S45" s="509" t="n"/>
      <c r="T45" s="509" t="n"/>
      <c r="U45" s="509" t="n"/>
      <c r="V45" s="509" t="n"/>
      <c r="W45" s="509" t="n"/>
      <c r="X45" s="509" t="n"/>
      <c r="Y45" s="509" t="n"/>
      <c r="Z45" s="509" t="n"/>
      <c r="AA45" s="509" t="n"/>
      <c r="AB45" s="509" t="n"/>
    </row>
    <row r="46" ht="15" customHeight="1" s="500">
      <c r="A46" s="614" t="inlineStr">
        <is>
          <t>Общо за група VI:</t>
        </is>
      </c>
      <c r="B46" s="590" t="inlineStr">
        <is>
          <t>1-0040</t>
        </is>
      </c>
      <c r="C46" s="591">
        <f>C35+C40+C45</f>
        <v/>
      </c>
      <c r="D46" s="592">
        <f>D35+D40+D45</f>
        <v/>
      </c>
      <c r="E46" s="597" t="inlineStr">
        <is>
          <t>3. Задължения по ЗУНК</t>
        </is>
      </c>
      <c r="F46" s="578" t="inlineStr">
        <is>
          <t>1-0512-1</t>
        </is>
      </c>
      <c r="G46" s="576" t="n"/>
      <c r="H46" s="577" t="n"/>
      <c r="J46" s="509" t="n"/>
      <c r="K46" s="509" t="n"/>
      <c r="L46" s="509" t="n"/>
      <c r="M46" s="509" t="n"/>
      <c r="N46" s="509" t="n"/>
      <c r="O46" s="509" t="n"/>
      <c r="P46" s="509" t="n"/>
      <c r="Q46" s="509" t="n"/>
      <c r="R46" s="509" t="n"/>
      <c r="S46" s="509" t="n"/>
      <c r="T46" s="509" t="n"/>
      <c r="U46" s="509" t="n"/>
      <c r="V46" s="509" t="n"/>
      <c r="W46" s="509" t="n"/>
      <c r="X46" s="509" t="n"/>
      <c r="Y46" s="509" t="n"/>
      <c r="Z46" s="509" t="n"/>
      <c r="AA46" s="509" t="n"/>
      <c r="AB46" s="509" t="n"/>
    </row>
    <row r="47" ht="15" customHeight="1" s="500">
      <c r="A47" s="567" t="inlineStr">
        <is>
          <t>VII. Търговски и други вземания</t>
        </is>
      </c>
      <c r="B47" s="615" t="n"/>
      <c r="C47" s="587" t="n"/>
      <c r="D47" s="588" t="n"/>
      <c r="E47" s="574" t="inlineStr">
        <is>
          <t>4. Задължения по получени търговски заеми</t>
        </is>
      </c>
      <c r="F47" s="578" t="inlineStr">
        <is>
          <t>1-0514</t>
        </is>
      </c>
      <c r="G47" s="576" t="n"/>
      <c r="H47" s="577" t="n"/>
      <c r="J47" s="509" t="n"/>
      <c r="K47" s="509" t="n"/>
      <c r="L47" s="509" t="n"/>
      <c r="M47" s="509" t="n"/>
      <c r="N47" s="509" t="n"/>
      <c r="O47" s="509" t="n"/>
      <c r="P47" s="509" t="n"/>
      <c r="Q47" s="509" t="n"/>
      <c r="R47" s="509" t="n"/>
      <c r="S47" s="509" t="n"/>
      <c r="T47" s="509" t="n"/>
      <c r="U47" s="509" t="n"/>
      <c r="V47" s="509" t="n"/>
      <c r="W47" s="509" t="n"/>
      <c r="X47" s="509" t="n"/>
      <c r="Y47" s="509" t="n"/>
      <c r="Z47" s="509" t="n"/>
      <c r="AA47" s="509" t="n"/>
      <c r="AB47" s="509" t="n"/>
    </row>
    <row r="48" ht="15" customHeight="1" s="500">
      <c r="A48" s="574" t="inlineStr">
        <is>
          <t>1. Вземания от свързани предприятия</t>
        </is>
      </c>
      <c r="B48" s="575" t="inlineStr">
        <is>
          <t>1-0044</t>
        </is>
      </c>
      <c r="C48" s="576" t="n"/>
      <c r="D48" s="577" t="n"/>
      <c r="E48" s="597" t="inlineStr">
        <is>
          <t>5. Задължения по облигационни заеми</t>
        </is>
      </c>
      <c r="F48" s="578" t="inlineStr">
        <is>
          <t>1-0515</t>
        </is>
      </c>
      <c r="G48" s="576" t="n"/>
      <c r="H48" s="577" t="n"/>
      <c r="J48" s="509" t="n"/>
      <c r="K48" s="509" t="n"/>
      <c r="L48" s="509" t="n"/>
      <c r="M48" s="509" t="n"/>
      <c r="N48" s="509" t="n"/>
      <c r="O48" s="509" t="n"/>
      <c r="P48" s="509" t="n"/>
      <c r="Q48" s="509" t="n"/>
      <c r="R48" s="509" t="n"/>
      <c r="S48" s="509" t="n"/>
      <c r="T48" s="509" t="n"/>
      <c r="U48" s="509" t="n"/>
      <c r="V48" s="509" t="n"/>
      <c r="W48" s="509" t="n"/>
      <c r="X48" s="509" t="n"/>
      <c r="Y48" s="509" t="n"/>
      <c r="Z48" s="509" t="n"/>
      <c r="AA48" s="509" t="n"/>
      <c r="AB48" s="509" t="n"/>
    </row>
    <row r="49" ht="15" customHeight="1" s="500">
      <c r="A49" s="574" t="inlineStr">
        <is>
          <t>2. Вземания по търговски заеми</t>
        </is>
      </c>
      <c r="B49" s="575" t="inlineStr">
        <is>
          <t>1-0045</t>
        </is>
      </c>
      <c r="C49" s="576" t="n"/>
      <c r="D49" s="577" t="n"/>
      <c r="E49" s="574" t="inlineStr">
        <is>
          <t xml:space="preserve">6. Други </t>
        </is>
      </c>
      <c r="F49" s="578" t="inlineStr">
        <is>
          <t>1-0517</t>
        </is>
      </c>
      <c r="G49" s="576" t="n"/>
      <c r="H49" s="577" t="n"/>
      <c r="J49" s="509" t="n"/>
      <c r="K49" s="509" t="n"/>
      <c r="L49" s="509" t="n"/>
      <c r="M49" s="509" t="n"/>
      <c r="N49" s="509" t="n"/>
      <c r="O49" s="509" t="n"/>
      <c r="P49" s="509" t="n"/>
      <c r="Q49" s="509" t="n"/>
      <c r="R49" s="509" t="n"/>
      <c r="S49" s="509" t="n"/>
      <c r="T49" s="509" t="n"/>
      <c r="U49" s="509" t="n"/>
      <c r="V49" s="509" t="n"/>
      <c r="W49" s="509" t="n"/>
      <c r="X49" s="509" t="n"/>
      <c r="Y49" s="509" t="n"/>
      <c r="Z49" s="509" t="n"/>
      <c r="AA49" s="509" t="n"/>
      <c r="AB49" s="509" t="n"/>
    </row>
    <row r="50" ht="15" customHeight="1" s="500">
      <c r="A50" s="574" t="inlineStr">
        <is>
          <t xml:space="preserve">3. Вземания по финансов лизинг </t>
        </is>
      </c>
      <c r="B50" s="575" t="inlineStr">
        <is>
          <t>1-0046-1</t>
        </is>
      </c>
      <c r="C50" s="576" t="n"/>
      <c r="D50" s="577" t="n"/>
      <c r="E50" s="597" t="inlineStr">
        <is>
          <t>Общо за група I:</t>
        </is>
      </c>
      <c r="F50" s="586" t="inlineStr">
        <is>
          <t>1-0510</t>
        </is>
      </c>
      <c r="G50" s="569">
        <f>SUM(G44:G49)</f>
        <v/>
      </c>
      <c r="H50" s="570">
        <f>SUM(H44:H49)</f>
        <v/>
      </c>
      <c r="J50" s="509" t="n"/>
      <c r="K50" s="509" t="n"/>
      <c r="L50" s="509" t="n"/>
      <c r="M50" s="509" t="n"/>
      <c r="N50" s="509" t="n"/>
      <c r="O50" s="509" t="n"/>
      <c r="P50" s="509" t="n"/>
      <c r="Q50" s="509" t="n"/>
      <c r="R50" s="509" t="n"/>
      <c r="S50" s="509" t="n"/>
      <c r="T50" s="509" t="n"/>
      <c r="U50" s="509" t="n"/>
      <c r="V50" s="509" t="n"/>
      <c r="W50" s="509" t="n"/>
      <c r="X50" s="509" t="n"/>
      <c r="Y50" s="509" t="n"/>
      <c r="Z50" s="509" t="n"/>
      <c r="AA50" s="509" t="n"/>
      <c r="AB50" s="509" t="n"/>
    </row>
    <row r="51" ht="15" customHeight="1" s="500">
      <c r="A51" s="574" t="inlineStr">
        <is>
          <t xml:space="preserve">4. Други </t>
        </is>
      </c>
      <c r="B51" s="575" t="inlineStr">
        <is>
          <t>1-0046</t>
        </is>
      </c>
      <c r="C51" s="576" t="n"/>
      <c r="D51" s="577" t="n"/>
      <c r="E51" s="574" t="n"/>
      <c r="F51" s="578" t="n"/>
      <c r="G51" s="569" t="n"/>
      <c r="H51" s="570" t="n"/>
      <c r="J51" s="509" t="n"/>
      <c r="K51" s="509" t="n"/>
      <c r="L51" s="509" t="n"/>
      <c r="M51" s="509" t="n"/>
      <c r="N51" s="509" t="n"/>
      <c r="O51" s="509" t="n"/>
      <c r="P51" s="509" t="n"/>
      <c r="Q51" s="509" t="n"/>
      <c r="R51" s="509" t="n"/>
      <c r="S51" s="509" t="n"/>
      <c r="T51" s="509" t="n"/>
      <c r="U51" s="509" t="n"/>
      <c r="V51" s="509" t="n"/>
      <c r="W51" s="509" t="n"/>
      <c r="X51" s="509" t="n"/>
      <c r="Y51" s="509" t="n"/>
      <c r="Z51" s="509" t="n"/>
      <c r="AA51" s="509" t="n"/>
      <c r="AB51" s="509" t="n"/>
    </row>
    <row r="52" ht="15" customHeight="1" s="500">
      <c r="A52" s="589" t="inlineStr">
        <is>
          <t>Общо за група VII:</t>
        </is>
      </c>
      <c r="B52" s="590" t="inlineStr">
        <is>
          <t>1-0040-1</t>
        </is>
      </c>
      <c r="C52" s="591">
        <f>SUM(C48:C51)</f>
        <v/>
      </c>
      <c r="D52" s="592">
        <f>SUM(D48:D51)</f>
        <v/>
      </c>
      <c r="E52" s="597" t="inlineStr">
        <is>
          <t xml:space="preserve">II. Други нетекущи пасиви </t>
        </is>
      </c>
      <c r="F52" s="586" t="inlineStr">
        <is>
          <t>1-0510-1</t>
        </is>
      </c>
      <c r="G52" s="576" t="n"/>
      <c r="H52" s="577" t="n"/>
      <c r="J52" s="509" t="n"/>
      <c r="K52" s="509" t="n"/>
      <c r="L52" s="509" t="n"/>
      <c r="M52" s="509" t="n"/>
      <c r="N52" s="509" t="n"/>
      <c r="O52" s="509" t="n"/>
      <c r="P52" s="509" t="n"/>
      <c r="Q52" s="509" t="n"/>
      <c r="R52" s="509" t="n"/>
      <c r="S52" s="509" t="n"/>
      <c r="T52" s="509" t="n"/>
      <c r="U52" s="509" t="n"/>
      <c r="V52" s="509" t="n"/>
      <c r="W52" s="509" t="n"/>
      <c r="X52" s="509" t="n"/>
      <c r="Y52" s="509" t="n"/>
      <c r="Z52" s="509" t="n"/>
      <c r="AA52" s="509" t="n"/>
      <c r="AB52" s="509" t="n"/>
    </row>
    <row r="53" ht="15" customHeight="1" s="500">
      <c r="A53" s="574" t="inlineStr">
        <is>
          <t xml:space="preserve"> </t>
        </is>
      </c>
      <c r="B53" s="590" t="n"/>
      <c r="C53" s="569" t="n"/>
      <c r="D53" s="570" t="n"/>
      <c r="E53" s="574" t="inlineStr">
        <is>
          <t xml:space="preserve">III. Приходи за бъдещи периоди </t>
        </is>
      </c>
      <c r="F53" s="586" t="inlineStr">
        <is>
          <t>1-0520</t>
        </is>
      </c>
      <c r="G53" s="576" t="n"/>
      <c r="H53" s="577" t="n"/>
      <c r="J53" s="509" t="n"/>
      <c r="K53" s="509" t="n"/>
      <c r="L53" s="509" t="n"/>
      <c r="M53" s="509" t="n"/>
      <c r="N53" s="509" t="n"/>
      <c r="O53" s="509" t="n"/>
      <c r="P53" s="509" t="n"/>
      <c r="Q53" s="509" t="n"/>
      <c r="R53" s="509" t="n"/>
      <c r="S53" s="509" t="n"/>
      <c r="T53" s="509" t="n"/>
      <c r="U53" s="509" t="n"/>
      <c r="V53" s="509" t="n"/>
      <c r="W53" s="509" t="n"/>
      <c r="X53" s="509" t="n"/>
      <c r="Y53" s="509" t="n"/>
      <c r="Z53" s="509" t="n"/>
      <c r="AA53" s="509" t="n"/>
      <c r="AB53" s="509" t="n"/>
    </row>
    <row r="54" ht="15" customHeight="1" s="500">
      <c r="A54" s="567" t="inlineStr">
        <is>
          <t xml:space="preserve">VIII. Разходи за бъдещи периоди </t>
        </is>
      </c>
      <c r="B54" s="590" t="inlineStr">
        <is>
          <t>1-0060</t>
        </is>
      </c>
      <c r="C54" s="616" t="n"/>
      <c r="D54" s="617" t="n"/>
      <c r="E54" s="574" t="inlineStr">
        <is>
          <t xml:space="preserve">IV. Пасиви по отсрочени данъци </t>
        </is>
      </c>
      <c r="F54" s="586" t="inlineStr">
        <is>
          <t>1-0516</t>
        </is>
      </c>
      <c r="G54" s="576" t="n"/>
      <c r="H54" s="577" t="n"/>
      <c r="J54" s="509" t="n"/>
      <c r="K54" s="509" t="n"/>
      <c r="L54" s="509" t="n"/>
      <c r="M54" s="509" t="n"/>
      <c r="N54" s="509" t="n"/>
      <c r="O54" s="509" t="n"/>
      <c r="P54" s="509" t="n"/>
      <c r="Q54" s="509" t="n"/>
      <c r="R54" s="509" t="n"/>
      <c r="S54" s="509" t="n"/>
      <c r="T54" s="509" t="n"/>
      <c r="U54" s="509" t="n"/>
      <c r="V54" s="509" t="n"/>
      <c r="W54" s="509" t="n"/>
      <c r="X54" s="509" t="n"/>
      <c r="Y54" s="509" t="n"/>
      <c r="Z54" s="509" t="n"/>
      <c r="AA54" s="509" t="n"/>
      <c r="AB54" s="509" t="n"/>
    </row>
    <row r="55" ht="15" customHeight="1" s="500">
      <c r="A55" s="567" t="inlineStr">
        <is>
          <t xml:space="preserve">IX. Активи по отсрочени данъци  </t>
        </is>
      </c>
      <c r="B55" s="590" t="inlineStr">
        <is>
          <t>1-0060-1</t>
        </is>
      </c>
      <c r="C55" s="616" t="n"/>
      <c r="D55" s="617" t="n"/>
      <c r="E55" s="574" t="inlineStr">
        <is>
          <t xml:space="preserve">V.Финансирания </t>
        </is>
      </c>
      <c r="F55" s="586" t="inlineStr">
        <is>
          <t>1-0520-1</t>
        </is>
      </c>
      <c r="G55" s="576" t="n"/>
      <c r="H55" s="577" t="n"/>
    </row>
    <row r="56" ht="15.75" customHeight="1" s="500">
      <c r="A56" s="618" t="inlineStr">
        <is>
          <t>ОБЩО  ЗА РАЗДЕЛ "А" (I+II+III+IV+V+VI+VII+VIII+IX):</t>
        </is>
      </c>
      <c r="B56" s="619" t="inlineStr">
        <is>
          <t>1-0100</t>
        </is>
      </c>
      <c r="C56" s="620">
        <f>C20+C21+C22+C28+C33+C46+C52+C54+C55</f>
        <v/>
      </c>
      <c r="D56" s="621">
        <f>D20+D21+D22+D28+D33+D46+D52+D54+D55</f>
        <v/>
      </c>
      <c r="E56" s="567" t="inlineStr">
        <is>
          <t>ОБЩО  ЗА РАЗДЕЛ "В" (I+II+III+IV+V):</t>
        </is>
      </c>
      <c r="F56" s="600" t="inlineStr">
        <is>
          <t>1-0500</t>
        </is>
      </c>
      <c r="G56" s="587">
        <f>G50+G52+G53+G54+G55</f>
        <v/>
      </c>
      <c r="H56" s="588">
        <f>H50+H52+H53+H54+H55</f>
        <v/>
      </c>
      <c r="M56" s="622" t="n"/>
    </row>
    <row r="57" ht="15" customHeight="1" s="500">
      <c r="A57" s="623" t="inlineStr">
        <is>
          <t xml:space="preserve">Б. ТЕКУЩИ АКТИВИ </t>
        </is>
      </c>
      <c r="B57" s="624" t="n"/>
      <c r="C57" s="562" t="n"/>
      <c r="D57" s="563" t="n"/>
      <c r="E57" s="623" t="inlineStr">
        <is>
          <t>Г. ТЕКУЩИ ПАСИВИ</t>
        </is>
      </c>
      <c r="F57" s="608" t="n"/>
      <c r="G57" s="562" t="n"/>
      <c r="H57" s="563" t="n"/>
    </row>
    <row r="58" ht="15" customHeight="1" s="500">
      <c r="A58" s="567" t="inlineStr">
        <is>
          <t>I. Материални запаси</t>
        </is>
      </c>
      <c r="B58" s="615" t="n"/>
      <c r="C58" s="587" t="n"/>
      <c r="D58" s="588" t="n"/>
      <c r="E58" s="567" t="inlineStr">
        <is>
          <t>I. Търговски и други задължения</t>
        </is>
      </c>
      <c r="F58" s="578" t="n"/>
      <c r="G58" s="569" t="n"/>
      <c r="H58" s="570" t="n"/>
      <c r="M58" s="622" t="n"/>
    </row>
    <row r="59" ht="30.75" customHeight="1" s="500">
      <c r="A59" s="574" t="inlineStr">
        <is>
          <t>1. Материали</t>
        </is>
      </c>
      <c r="B59" s="575" t="inlineStr">
        <is>
          <t>1-0071</t>
        </is>
      </c>
      <c r="C59" s="576" t="n"/>
      <c r="D59" s="577" t="n"/>
      <c r="E59" s="597" t="inlineStr">
        <is>
          <t>1. Задължения по получени заеми към банки и  небанкови финансови институции</t>
        </is>
      </c>
      <c r="F59" s="625" t="inlineStr">
        <is>
          <t>1-0612</t>
        </is>
      </c>
      <c r="G59" s="576" t="n"/>
      <c r="H59" s="577" t="n"/>
    </row>
    <row r="60" ht="15" customHeight="1" s="500">
      <c r="A60" s="574" t="inlineStr">
        <is>
          <t>2. Продукция</t>
        </is>
      </c>
      <c r="B60" s="575" t="inlineStr">
        <is>
          <t>1-0072</t>
        </is>
      </c>
      <c r="C60" s="576" t="n"/>
      <c r="D60" s="577" t="n"/>
      <c r="E60" s="574" t="inlineStr">
        <is>
          <t xml:space="preserve">2. Текуща част от нетекущите задължения </t>
        </is>
      </c>
      <c r="F60" s="578" t="inlineStr">
        <is>
          <t>1-0510-2</t>
        </is>
      </c>
      <c r="G60" s="576" t="n"/>
      <c r="H60" s="577" t="n"/>
      <c r="M60" s="622" t="n"/>
    </row>
    <row r="61" ht="15" customHeight="1" s="500">
      <c r="A61" s="574" t="inlineStr">
        <is>
          <t>3. Стоки</t>
        </is>
      </c>
      <c r="B61" s="575" t="inlineStr">
        <is>
          <t>1-0073</t>
        </is>
      </c>
      <c r="C61" s="576" t="n"/>
      <c r="D61" s="577" t="n"/>
      <c r="E61" s="581" t="inlineStr">
        <is>
          <t xml:space="preserve">3. Текущи задължения, в т.ч.:  </t>
        </is>
      </c>
      <c r="F61" s="578" t="inlineStr">
        <is>
          <t>1-0630</t>
        </is>
      </c>
      <c r="G61" s="569">
        <f>SUM(G62:G68)</f>
        <v/>
      </c>
      <c r="H61" s="570">
        <f>SUM(H62:H68)</f>
        <v/>
      </c>
    </row>
    <row r="62" ht="15" customHeight="1" s="500">
      <c r="A62" s="574" t="inlineStr">
        <is>
          <t>4. Незавършено производство</t>
        </is>
      </c>
      <c r="B62" s="575" t="inlineStr">
        <is>
          <t>1-0076</t>
        </is>
      </c>
      <c r="C62" s="576" t="n"/>
      <c r="D62" s="577" t="n"/>
      <c r="E62" s="581" t="inlineStr">
        <is>
          <t>задължения към свързани предприятия</t>
        </is>
      </c>
      <c r="F62" s="578" t="inlineStr">
        <is>
          <t>1-0611</t>
        </is>
      </c>
      <c r="G62" s="576" t="n"/>
      <c r="H62" s="577" t="n"/>
      <c r="M62" s="622" t="n"/>
    </row>
    <row r="63" ht="15" customHeight="1" s="500">
      <c r="A63" s="574" t="inlineStr">
        <is>
          <t xml:space="preserve">5. Биологични активи </t>
        </is>
      </c>
      <c r="B63" s="575" t="inlineStr">
        <is>
          <t>1-0074</t>
        </is>
      </c>
      <c r="C63" s="576" t="n"/>
      <c r="D63" s="577" t="n"/>
      <c r="E63" s="574" t="inlineStr">
        <is>
          <t xml:space="preserve">задължения по получени търговски заеми </t>
        </is>
      </c>
      <c r="F63" s="578" t="inlineStr">
        <is>
          <t>1-0614</t>
        </is>
      </c>
      <c r="G63" s="576" t="n"/>
      <c r="H63" s="577" t="n"/>
    </row>
    <row r="64" ht="15" customHeight="1" s="500">
      <c r="A64" s="574" t="inlineStr">
        <is>
          <t>6. Други</t>
        </is>
      </c>
      <c r="B64" s="575" t="inlineStr">
        <is>
          <t>1-0077</t>
        </is>
      </c>
      <c r="C64" s="576" t="n"/>
      <c r="D64" s="577" t="n"/>
      <c r="E64" s="574" t="inlineStr">
        <is>
          <t xml:space="preserve">задължения към доставчици и клиенти </t>
        </is>
      </c>
      <c r="F64" s="578" t="inlineStr">
        <is>
          <t>1-0613</t>
        </is>
      </c>
      <c r="G64" s="576" t="n">
        <v>22</v>
      </c>
      <c r="H64" s="577" t="n">
        <v>22</v>
      </c>
      <c r="M64" s="622" t="n"/>
    </row>
    <row r="65" ht="15" customHeight="1" s="500">
      <c r="A65" s="589" t="inlineStr">
        <is>
          <t>Общо за група I:</t>
        </is>
      </c>
      <c r="B65" s="590" t="inlineStr">
        <is>
          <t>1-0070</t>
        </is>
      </c>
      <c r="C65" s="591">
        <f>SUM(C59:C64)</f>
        <v/>
      </c>
      <c r="D65" s="592">
        <f>SUM(D59:D64)</f>
        <v/>
      </c>
      <c r="E65" s="574" t="inlineStr">
        <is>
          <t>получени аванси</t>
        </is>
      </c>
      <c r="F65" s="578" t="inlineStr">
        <is>
          <t>1-0613-1</t>
        </is>
      </c>
      <c r="G65" s="576" t="n"/>
      <c r="H65" s="577" t="n"/>
    </row>
    <row r="66" ht="15" customHeight="1" s="500">
      <c r="A66" s="574" t="n"/>
      <c r="B66" s="590" t="n"/>
      <c r="C66" s="569" t="n"/>
      <c r="D66" s="570" t="n"/>
      <c r="E66" s="574" t="inlineStr">
        <is>
          <t>задължения към персонала</t>
        </is>
      </c>
      <c r="F66" s="578" t="inlineStr">
        <is>
          <t>1-0615</t>
        </is>
      </c>
      <c r="G66" s="579" t="n">
        <v>18</v>
      </c>
      <c r="H66" s="580" t="n">
        <v>18</v>
      </c>
    </row>
    <row r="67" ht="15" customHeight="1" s="500">
      <c r="A67" s="567" t="inlineStr">
        <is>
          <t>II. Търговски и  други вземания</t>
        </is>
      </c>
      <c r="B67" s="615" t="n"/>
      <c r="C67" s="587" t="n"/>
      <c r="D67" s="588" t="n"/>
      <c r="E67" s="574" t="inlineStr">
        <is>
          <t>задължения към осигурителни предприятия</t>
        </is>
      </c>
      <c r="F67" s="578" t="inlineStr">
        <is>
          <t>1-0616</t>
        </is>
      </c>
      <c r="G67" s="576" t="n">
        <v>15</v>
      </c>
      <c r="H67" s="577" t="n">
        <v>15</v>
      </c>
    </row>
    <row r="68" ht="15" customHeight="1" s="500">
      <c r="A68" s="574" t="inlineStr">
        <is>
          <t xml:space="preserve">1. Вземания от свързани предприятия </t>
        </is>
      </c>
      <c r="B68" s="575" t="inlineStr">
        <is>
          <t>1-0081</t>
        </is>
      </c>
      <c r="C68" s="576" t="n"/>
      <c r="D68" s="577" t="n"/>
      <c r="E68" s="574" t="inlineStr">
        <is>
          <t>данъчни задължения</t>
        </is>
      </c>
      <c r="F68" s="578" t="inlineStr">
        <is>
          <t>1-0617</t>
        </is>
      </c>
      <c r="G68" s="579" t="n"/>
      <c r="H68" s="580" t="n"/>
    </row>
    <row r="69" ht="15" customHeight="1" s="500">
      <c r="A69" s="574" t="inlineStr">
        <is>
          <t>2. Вземания от клиенти и доставчици</t>
        </is>
      </c>
      <c r="B69" s="575" t="inlineStr">
        <is>
          <t>1-0082</t>
        </is>
      </c>
      <c r="C69" s="579" t="n"/>
      <c r="D69" s="580" t="n"/>
      <c r="E69" s="597" t="inlineStr">
        <is>
          <t xml:space="preserve">4. Други </t>
        </is>
      </c>
      <c r="F69" s="578" t="inlineStr">
        <is>
          <t>1-0618</t>
        </is>
      </c>
      <c r="G69" s="576" t="n"/>
      <c r="H69" s="577" t="n"/>
    </row>
    <row r="70" ht="15" customHeight="1" s="500">
      <c r="A70" s="574" t="inlineStr">
        <is>
          <t xml:space="preserve">3. Предоставени аванси </t>
        </is>
      </c>
      <c r="B70" s="575" t="inlineStr">
        <is>
          <t>1-0086-1</t>
        </is>
      </c>
      <c r="C70" s="576" t="n"/>
      <c r="D70" s="577" t="n"/>
      <c r="E70" s="574" t="inlineStr">
        <is>
          <t xml:space="preserve">5. Провизии </t>
        </is>
      </c>
      <c r="F70" s="578" t="inlineStr">
        <is>
          <t>1-0619</t>
        </is>
      </c>
      <c r="G70" s="576" t="n"/>
      <c r="H70" s="577" t="n"/>
    </row>
    <row r="71" ht="15" customHeight="1" s="500">
      <c r="A71" s="574" t="inlineStr">
        <is>
          <t>4. Вземания по предоставени търговски заеми</t>
        </is>
      </c>
      <c r="B71" s="575" t="inlineStr">
        <is>
          <t>1-0083</t>
        </is>
      </c>
      <c r="C71" s="576" t="n"/>
      <c r="D71" s="577" t="n"/>
      <c r="E71" s="626" t="inlineStr">
        <is>
          <t>Общо за група І:</t>
        </is>
      </c>
      <c r="F71" s="586" t="inlineStr">
        <is>
          <t>1-0610</t>
        </is>
      </c>
      <c r="G71" s="591">
        <f>G59+G60+G61+G69+G70</f>
        <v/>
      </c>
      <c r="H71" s="592">
        <f>H59+H60+H61+H69+H70</f>
        <v/>
      </c>
    </row>
    <row r="72" ht="15" customHeight="1" s="500">
      <c r="A72" s="574" t="inlineStr">
        <is>
          <t>5. Съдебни и присъдени вземания</t>
        </is>
      </c>
      <c r="B72" s="575" t="inlineStr">
        <is>
          <t>1-0084</t>
        </is>
      </c>
      <c r="C72" s="579" t="n"/>
      <c r="D72" s="580" t="n"/>
      <c r="E72" s="581" t="n"/>
      <c r="F72" s="578" t="n"/>
      <c r="G72" s="569" t="n"/>
      <c r="H72" s="570" t="n"/>
    </row>
    <row r="73" ht="15" customHeight="1" s="500">
      <c r="A73" s="574" t="inlineStr">
        <is>
          <t>6. Данъци за възстановяване</t>
        </is>
      </c>
      <c r="B73" s="575" t="inlineStr">
        <is>
          <t>1-0085</t>
        </is>
      </c>
      <c r="C73" s="576" t="n"/>
      <c r="D73" s="577" t="n"/>
      <c r="E73" s="614" t="inlineStr">
        <is>
          <t xml:space="preserve">II. Други текущи пасиви </t>
        </is>
      </c>
      <c r="F73" s="586" t="inlineStr">
        <is>
          <t>1-0610-1</t>
        </is>
      </c>
      <c r="G73" s="616" t="n"/>
      <c r="H73" s="617" t="n"/>
    </row>
    <row r="74" ht="15" customHeight="1" s="500">
      <c r="A74" s="574" t="inlineStr">
        <is>
          <t xml:space="preserve">7. Вземания от персонала </t>
        </is>
      </c>
      <c r="B74" s="575" t="inlineStr">
        <is>
          <t>1-0086-2</t>
        </is>
      </c>
      <c r="C74" s="576" t="n"/>
      <c r="D74" s="577" t="n"/>
      <c r="E74" s="627" t="n"/>
      <c r="F74" s="628" t="n"/>
      <c r="G74" s="569" t="n"/>
      <c r="H74" s="629" t="n"/>
    </row>
    <row r="75" ht="15" customHeight="1" s="500">
      <c r="A75" s="574" t="inlineStr">
        <is>
          <t>8. Други</t>
        </is>
      </c>
      <c r="B75" s="575" t="inlineStr">
        <is>
          <t>1-0086</t>
        </is>
      </c>
      <c r="C75" s="576" t="n">
        <v>50</v>
      </c>
      <c r="D75" s="577" t="n">
        <v>50</v>
      </c>
      <c r="E75" s="630" t="inlineStr">
        <is>
          <t xml:space="preserve">III. Приходи за бъдещи периоди </t>
        </is>
      </c>
      <c r="F75" s="586" t="inlineStr">
        <is>
          <t>1-0700</t>
        </is>
      </c>
      <c r="G75" s="616" t="n"/>
      <c r="H75" s="617" t="n"/>
    </row>
    <row r="76" ht="15" customHeight="1" s="500">
      <c r="A76" s="589" t="inlineStr">
        <is>
          <t>Общо за група II:</t>
        </is>
      </c>
      <c r="B76" s="590" t="inlineStr">
        <is>
          <t>1-0080</t>
        </is>
      </c>
      <c r="C76" s="591">
        <f>SUM(C68:C75)</f>
        <v/>
      </c>
      <c r="D76" s="592">
        <f>SUM(D68:D75)</f>
        <v/>
      </c>
      <c r="E76" s="627" t="n"/>
      <c r="F76" s="628" t="n"/>
      <c r="G76" s="569" t="n"/>
      <c r="H76" s="629" t="n"/>
    </row>
    <row r="77" ht="15" customHeight="1" s="500">
      <c r="A77" s="574" t="n"/>
      <c r="B77" s="575" t="n"/>
      <c r="C77" s="569" t="n"/>
      <c r="D77" s="570" t="n"/>
      <c r="E77" s="614" t="inlineStr">
        <is>
          <t xml:space="preserve">IV. Финансирания </t>
        </is>
      </c>
      <c r="F77" s="586" t="inlineStr">
        <is>
          <t>1-0700-1</t>
        </is>
      </c>
      <c r="G77" s="616" t="n"/>
      <c r="H77" s="617" t="n"/>
    </row>
    <row r="78" ht="15" customHeight="1" s="500">
      <c r="A78" s="567" t="inlineStr">
        <is>
          <t xml:space="preserve">III.Финансови активи </t>
        </is>
      </c>
      <c r="B78" s="615" t="n"/>
      <c r="C78" s="587" t="n"/>
      <c r="D78" s="588" t="n"/>
      <c r="E78" s="574" t="n"/>
      <c r="F78" s="601" t="n"/>
      <c r="G78" s="569" t="n"/>
      <c r="H78" s="570" t="n"/>
      <c r="M78" s="622" t="n"/>
    </row>
    <row r="79" ht="15" customHeight="1" s="500">
      <c r="A79" s="574" t="inlineStr">
        <is>
          <t>1. Финансови активи, държани за търгуване в т. ч.</t>
        </is>
      </c>
      <c r="B79" s="575" t="inlineStr">
        <is>
          <t>1-0093</t>
        </is>
      </c>
      <c r="C79" s="569">
        <f>SUM(C80:C82)</f>
        <v/>
      </c>
      <c r="D79" s="570">
        <f>SUM(D80:D82)</f>
        <v/>
      </c>
      <c r="E79" s="631" t="inlineStr">
        <is>
          <t xml:space="preserve"> ОБЩО  ЗА РАЗДЕЛ "Г" (I+II+III+IV):</t>
        </is>
      </c>
      <c r="F79" s="600" t="inlineStr">
        <is>
          <t>1-0750</t>
        </is>
      </c>
      <c r="G79" s="587">
        <f>G71+G73+G75+G77</f>
        <v/>
      </c>
      <c r="H79" s="588">
        <f>H71+H73+H75+H77</f>
        <v/>
      </c>
    </row>
    <row r="80" ht="15" customHeight="1" s="500">
      <c r="A80" s="574" t="inlineStr">
        <is>
          <t xml:space="preserve">дългови ценни книжа </t>
        </is>
      </c>
      <c r="B80" s="575" t="inlineStr">
        <is>
          <t>1-0093-1</t>
        </is>
      </c>
      <c r="C80" s="576" t="n"/>
      <c r="D80" s="577" t="n"/>
      <c r="E80" s="627" t="n"/>
      <c r="F80" s="628" t="n"/>
      <c r="G80" s="569" t="n"/>
      <c r="H80" s="629" t="n"/>
    </row>
    <row r="81" ht="15" customHeight="1" s="500">
      <c r="A81" s="574" t="inlineStr">
        <is>
          <t>дeривативи</t>
        </is>
      </c>
      <c r="B81" s="575" t="inlineStr">
        <is>
          <t>1-0093-2</t>
        </is>
      </c>
      <c r="C81" s="576" t="n"/>
      <c r="D81" s="577" t="n"/>
      <c r="E81" s="574" t="n"/>
      <c r="F81" s="632" t="n"/>
      <c r="G81" s="633" t="n"/>
      <c r="H81" s="629" t="n"/>
    </row>
    <row r="82" ht="15" customHeight="1" s="500">
      <c r="A82" s="574" t="inlineStr">
        <is>
          <t xml:space="preserve">други </t>
        </is>
      </c>
      <c r="B82" s="575" t="inlineStr">
        <is>
          <t>1-0093-3</t>
        </is>
      </c>
      <c r="C82" s="576" t="n"/>
      <c r="D82" s="577" t="n"/>
      <c r="E82" s="598" t="n"/>
      <c r="F82" s="634" t="n"/>
      <c r="G82" s="633" t="n"/>
      <c r="H82" s="629" t="n"/>
    </row>
    <row r="83" ht="15" customHeight="1" s="500">
      <c r="A83" s="574" t="inlineStr">
        <is>
          <t xml:space="preserve">2. Финансови активи, обявени за продажба  </t>
        </is>
      </c>
      <c r="B83" s="575" t="inlineStr">
        <is>
          <t>1-0093-4</t>
        </is>
      </c>
      <c r="C83" s="576" t="n"/>
      <c r="D83" s="577" t="n"/>
      <c r="E83" s="581" t="n"/>
      <c r="F83" s="634" t="n"/>
      <c r="G83" s="633" t="n"/>
      <c r="H83" s="629" t="n"/>
    </row>
    <row r="84" ht="15" customHeight="1" s="500">
      <c r="A84" s="574" t="inlineStr">
        <is>
          <t xml:space="preserve">3. Други </t>
        </is>
      </c>
      <c r="B84" s="575" t="inlineStr">
        <is>
          <t>1-0095</t>
        </is>
      </c>
      <c r="C84" s="576" t="n"/>
      <c r="D84" s="577" t="n"/>
      <c r="E84" s="598" t="n"/>
      <c r="F84" s="634" t="n"/>
      <c r="G84" s="633" t="n"/>
      <c r="H84" s="629" t="n"/>
    </row>
    <row r="85" ht="15" customHeight="1" s="500">
      <c r="A85" s="589" t="inlineStr">
        <is>
          <t xml:space="preserve">Общо за група III: </t>
        </is>
      </c>
      <c r="B85" s="590" t="inlineStr">
        <is>
          <t>1-0090</t>
        </is>
      </c>
      <c r="C85" s="591">
        <f>C84+C83+C79</f>
        <v/>
      </c>
      <c r="D85" s="592">
        <f>D84+D83+D79</f>
        <v/>
      </c>
      <c r="E85" s="581" t="n"/>
      <c r="F85" s="634" t="n"/>
      <c r="G85" s="633" t="n"/>
      <c r="H85" s="629" t="n"/>
    </row>
    <row r="86" ht="15" customHeight="1" s="500">
      <c r="A86" s="574" t="n"/>
      <c r="B86" s="590" t="n"/>
      <c r="C86" s="569" t="n"/>
      <c r="D86" s="570" t="n"/>
      <c r="E86" s="598" t="n"/>
      <c r="F86" s="634" t="n"/>
      <c r="G86" s="633" t="n"/>
      <c r="H86" s="629" t="n"/>
      <c r="M86" s="622" t="n"/>
    </row>
    <row r="87" ht="15" customHeight="1" s="500">
      <c r="A87" s="567" t="inlineStr">
        <is>
          <t>IV. Парични средства и парични еквиваленти</t>
        </is>
      </c>
      <c r="B87" s="575" t="n"/>
      <c r="C87" s="569" t="n"/>
      <c r="D87" s="570" t="n"/>
      <c r="E87" s="581" t="n"/>
      <c r="F87" s="634" t="n"/>
      <c r="G87" s="633" t="n"/>
      <c r="H87" s="629" t="n"/>
    </row>
    <row r="88" ht="15" customHeight="1" s="500">
      <c r="A88" s="574" t="inlineStr">
        <is>
          <t>1. Парични средства в брой</t>
        </is>
      </c>
      <c r="B88" s="575" t="inlineStr">
        <is>
          <t>1-0151</t>
        </is>
      </c>
      <c r="C88" s="576" t="n"/>
      <c r="D88" s="577" t="n"/>
      <c r="E88" s="598" t="n"/>
      <c r="F88" s="634" t="n"/>
      <c r="G88" s="633" t="n"/>
      <c r="H88" s="629" t="n"/>
      <c r="M88" s="622" t="n"/>
    </row>
    <row r="89" ht="15" customHeight="1" s="500">
      <c r="A89" s="574" t="inlineStr">
        <is>
          <t>2. Парични средства в безсрочни депозити</t>
        </is>
      </c>
      <c r="B89" s="575" t="inlineStr">
        <is>
          <t>1-0153</t>
        </is>
      </c>
      <c r="C89" s="579" t="n"/>
      <c r="D89" s="580" t="n"/>
      <c r="E89" s="581" t="n"/>
      <c r="F89" s="634" t="n"/>
      <c r="G89" s="633" t="n"/>
      <c r="H89" s="629" t="n"/>
    </row>
    <row r="90" ht="15" customHeight="1" s="500">
      <c r="A90" s="574" t="inlineStr">
        <is>
          <t xml:space="preserve">3. Блокирани парични средства </t>
        </is>
      </c>
      <c r="B90" s="575" t="inlineStr">
        <is>
          <t>1-0155</t>
        </is>
      </c>
      <c r="C90" s="576" t="n"/>
      <c r="D90" s="577" t="n"/>
      <c r="E90" s="581" t="n"/>
      <c r="F90" s="634" t="n"/>
      <c r="G90" s="633" t="n"/>
      <c r="H90" s="629" t="n"/>
      <c r="M90" s="622" t="n"/>
    </row>
    <row r="91" ht="15" customHeight="1" s="500">
      <c r="A91" s="574" t="inlineStr">
        <is>
          <t>4. Парични еквиваленти</t>
        </is>
      </c>
      <c r="B91" s="575" t="inlineStr">
        <is>
          <t>1-0157</t>
        </is>
      </c>
      <c r="C91" s="576" t="n"/>
      <c r="D91" s="577" t="n"/>
      <c r="E91" s="581" t="n"/>
      <c r="F91" s="634" t="n"/>
      <c r="G91" s="633" t="n"/>
      <c r="H91" s="629" t="n"/>
    </row>
    <row r="92" ht="15" customHeight="1" s="500">
      <c r="A92" s="589" t="inlineStr">
        <is>
          <t>Общо за група  IV:</t>
        </is>
      </c>
      <c r="B92" s="590" t="inlineStr">
        <is>
          <t>1-0150</t>
        </is>
      </c>
      <c r="C92" s="591">
        <f>SUM(C88:C91)</f>
        <v/>
      </c>
      <c r="D92" s="592">
        <f>SUM(D88:D91)</f>
        <v/>
      </c>
      <c r="E92" s="581" t="n"/>
      <c r="F92" s="634" t="n"/>
      <c r="G92" s="633" t="n"/>
      <c r="H92" s="629" t="n"/>
      <c r="M92" s="622" t="n"/>
    </row>
    <row r="93" ht="15" customHeight="1" s="500">
      <c r="A93" s="614" t="inlineStr">
        <is>
          <t xml:space="preserve">V. Разходи за бъдещи периоди </t>
        </is>
      </c>
      <c r="B93" s="590" t="inlineStr">
        <is>
          <t>1-0160</t>
        </is>
      </c>
      <c r="C93" s="616" t="n"/>
      <c r="D93" s="617" t="n"/>
      <c r="E93" s="581" t="n"/>
      <c r="F93" s="634" t="n"/>
      <c r="G93" s="633" t="n"/>
      <c r="H93" s="629" t="n"/>
    </row>
    <row r="94" ht="15.75" customHeight="1" s="500">
      <c r="A94" s="618" t="inlineStr">
        <is>
          <t>ОБЩО  ЗА РАЗДЕЛ "Б"(I+II+III+IV+V)</t>
        </is>
      </c>
      <c r="B94" s="619" t="inlineStr">
        <is>
          <t>1-0200</t>
        </is>
      </c>
      <c r="C94" s="620">
        <f>C65+C76+C85+C92+C93</f>
        <v/>
      </c>
      <c r="D94" s="621">
        <f>D65+D76+D85+D92+D93</f>
        <v/>
      </c>
      <c r="E94" s="635" t="n"/>
      <c r="F94" s="636" t="n"/>
      <c r="G94" s="637" t="n"/>
      <c r="H94" s="638" t="n"/>
      <c r="M94" s="622" t="n"/>
    </row>
    <row r="95" ht="30" customHeight="1" s="500">
      <c r="A95" s="639" t="inlineStr">
        <is>
          <t>ОБЩО АКТИВИ (А + Б):</t>
        </is>
      </c>
      <c r="B95" s="640" t="inlineStr">
        <is>
          <t>1-0300</t>
        </is>
      </c>
      <c r="C95" s="641">
        <f>C94+C56</f>
        <v/>
      </c>
      <c r="D95" s="642">
        <f>D94+D56</f>
        <v/>
      </c>
      <c r="E95" s="643" t="inlineStr">
        <is>
          <t>СОБСТВЕН КАПИТАЛ, МАЛЦИНСТВЕНО УЧАСТИЕ И ПАСИВИ (А+Б+В+Г):</t>
        </is>
      </c>
      <c r="F95" s="644" t="inlineStr">
        <is>
          <t>1-0800</t>
        </is>
      </c>
      <c r="G95" s="641">
        <f>G37+G40+G56+G79</f>
        <v/>
      </c>
      <c r="H95" s="642">
        <f>H37+H40+H56+H79</f>
        <v/>
      </c>
    </row>
    <row r="96" ht="15" customHeight="1" s="500">
      <c r="A96" s="645" t="n"/>
      <c r="B96" s="646" t="n"/>
      <c r="C96" s="645" t="n"/>
      <c r="D96" s="645" t="n"/>
      <c r="E96" s="647" t="n"/>
      <c r="M96" s="622" t="n"/>
    </row>
    <row r="97" ht="15" customHeight="1" s="500">
      <c r="A97" s="648" t="n"/>
      <c r="B97" s="646" t="n"/>
      <c r="C97" s="645" t="n"/>
      <c r="D97" s="645" t="n"/>
      <c r="E97" s="647" t="n"/>
      <c r="M97" s="622" t="n"/>
    </row>
    <row r="98" ht="15" customHeight="1" s="500">
      <c r="A98" s="649" t="inlineStr">
        <is>
          <t>Дата на съставяне:</t>
        </is>
      </c>
      <c r="B98" s="650">
        <f>pdeReportingDate</f>
        <v/>
      </c>
      <c r="M98" s="622" t="n"/>
    </row>
    <row r="99" ht="15" customHeight="1" s="500">
      <c r="A99" s="649" t="n"/>
      <c r="B99" s="650" t="n"/>
      <c r="C99" s="650" t="n"/>
      <c r="D99" s="650" t="n"/>
      <c r="E99" s="650" t="n"/>
      <c r="F99" s="650" t="n"/>
      <c r="G99" s="650" t="n"/>
      <c r="H99" s="650" t="n"/>
      <c r="M99" s="622" t="n"/>
    </row>
    <row r="100" ht="15" customHeight="1" s="500">
      <c r="A100" s="651" t="inlineStr">
        <is>
          <t>Съставител:</t>
        </is>
      </c>
      <c r="B100" s="547">
        <f>authorName</f>
        <v/>
      </c>
    </row>
    <row r="101" ht="15" customHeight="1" s="500">
      <c r="A101" s="651" t="n"/>
      <c r="B101" s="547" t="n"/>
      <c r="C101" s="547" t="n"/>
      <c r="D101" s="547" t="n"/>
      <c r="E101" s="547" t="n"/>
      <c r="F101" s="547" t="n"/>
      <c r="G101" s="547" t="n"/>
      <c r="H101" s="547" t="n"/>
    </row>
    <row r="102" ht="15" customHeight="1" s="500">
      <c r="A102" s="651" t="inlineStr">
        <is>
          <t>Представляващ/и:</t>
        </is>
      </c>
      <c r="B102" s="652" t="n"/>
    </row>
    <row r="103" ht="21.75" customHeight="1" s="500">
      <c r="A103" s="653" t="n"/>
      <c r="B103" s="653" t="inlineStr">
        <is>
          <t>.........................</t>
        </is>
      </c>
      <c r="C103" s="654" t="n"/>
      <c r="D103" s="654" t="n"/>
      <c r="E103" s="654" t="n"/>
      <c r="M103" s="622" t="n"/>
    </row>
    <row r="104" ht="21.75" customHeight="1" s="500">
      <c r="A104" s="653" t="n"/>
      <c r="B104" s="653" t="inlineStr">
        <is>
          <t>.........................</t>
        </is>
      </c>
      <c r="C104" s="654" t="n"/>
      <c r="D104" s="654" t="n"/>
      <c r="E104" s="654" t="n"/>
    </row>
    <row r="105" ht="21.75" customHeight="1" s="500">
      <c r="A105" s="653" t="n"/>
      <c r="B105" s="653" t="inlineStr">
        <is>
          <t>.........................</t>
        </is>
      </c>
      <c r="C105" s="654" t="n"/>
      <c r="D105" s="654" t="n"/>
      <c r="E105" s="654" t="n"/>
      <c r="M105" s="622" t="n"/>
    </row>
    <row r="106" ht="21.75" customHeight="1" s="500">
      <c r="A106" s="653" t="n"/>
      <c r="B106" s="653" t="inlineStr">
        <is>
          <t>.........................</t>
        </is>
      </c>
      <c r="C106" s="654" t="n"/>
      <c r="D106" s="654" t="n"/>
      <c r="E106" s="654" t="n"/>
    </row>
    <row r="107" ht="21.75" customHeight="1" s="500">
      <c r="A107" s="653" t="n"/>
      <c r="B107" s="653" t="n"/>
      <c r="C107" s="654" t="n"/>
      <c r="D107" s="654" t="n"/>
      <c r="E107" s="654" t="n"/>
      <c r="M107" s="622" t="n"/>
    </row>
    <row r="108" ht="21.75" customHeight="1" s="500">
      <c r="A108" s="653" t="n"/>
      <c r="B108" s="653" t="n"/>
      <c r="C108" s="654" t="n"/>
      <c r="D108" s="654" t="n"/>
      <c r="E108" s="654" t="n"/>
    </row>
    <row r="109" ht="21.75" customHeight="1" s="500">
      <c r="A109" s="653" t="n"/>
      <c r="B109" s="653" t="n"/>
      <c r="C109" s="654" t="n"/>
      <c r="D109" s="654" t="n"/>
      <c r="E109" s="654" t="n"/>
      <c r="M109" s="622" t="n"/>
    </row>
    <row r="117" ht="15" customHeight="1" s="500">
      <c r="E117" s="647" t="n"/>
    </row>
    <row r="119" ht="15" customHeight="1" s="500">
      <c r="E119" s="647" t="n"/>
      <c r="M119" s="622" t="n"/>
    </row>
    <row r="121" ht="15" customHeight="1" s="500">
      <c r="E121" s="647" t="n"/>
      <c r="M121" s="622" t="n"/>
    </row>
    <row r="123" ht="15" customHeight="1" s="500">
      <c r="E123" s="647" t="n"/>
    </row>
    <row r="125" ht="15" customHeight="1" s="500">
      <c r="E125" s="647" t="n"/>
      <c r="M125" s="622" t="n"/>
    </row>
    <row r="127" ht="15" customHeight="1" s="500">
      <c r="E127" s="647" t="n"/>
      <c r="M127" s="622" t="n"/>
    </row>
    <row r="129" ht="15" customHeight="1" s="500">
      <c r="M129" s="622" t="n"/>
    </row>
    <row r="131" ht="15" customHeight="1" s="500">
      <c r="M131" s="622" t="n"/>
    </row>
    <row r="133" ht="15" customHeight="1" s="500">
      <c r="M133" s="622" t="n"/>
    </row>
    <row r="135" ht="15" customHeight="1" s="500">
      <c r="E135" s="647" t="n"/>
      <c r="M135" s="622" t="n"/>
    </row>
    <row r="137" ht="15" customHeight="1" s="500">
      <c r="E137" s="647" t="n"/>
      <c r="M137" s="622" t="n"/>
    </row>
    <row r="139" ht="15" customHeight="1" s="500">
      <c r="E139" s="647" t="n"/>
      <c r="M139" s="622" t="n"/>
    </row>
    <row r="141" ht="15" customHeight="1" s="500">
      <c r="E141" s="647" t="n"/>
      <c r="M141" s="622" t="n"/>
    </row>
    <row r="143" ht="15" customHeight="1" s="500">
      <c r="E143" s="647" t="n"/>
    </row>
    <row r="145" ht="15" customHeight="1" s="500">
      <c r="E145" s="647" t="n"/>
    </row>
    <row r="147" ht="15" customHeight="1" s="500">
      <c r="E147" s="647" t="n"/>
    </row>
    <row r="149" ht="15" customHeight="1" s="500">
      <c r="E149" s="647" t="n"/>
      <c r="M149" s="622" t="n"/>
    </row>
    <row r="151" ht="15" customHeight="1" s="500">
      <c r="M151" s="622" t="n"/>
    </row>
    <row r="153" ht="15" customHeight="1" s="500">
      <c r="M153" s="622" t="n"/>
    </row>
    <row r="159" ht="15" customHeight="1" s="500">
      <c r="E159" s="647" t="n"/>
    </row>
    <row r="161" ht="15" customFormat="1" customHeight="1" s="534">
      <c r="A161" s="533" t="n"/>
      <c r="B161" s="533" t="n"/>
      <c r="C161" s="533" t="n"/>
      <c r="D161" s="533" t="n"/>
      <c r="E161" s="647" t="n"/>
      <c r="G161" s="533" t="n"/>
      <c r="H161" s="535" t="n"/>
      <c r="I161" s="535" t="n"/>
      <c r="J161" s="535" t="n"/>
      <c r="K161" s="535" t="n"/>
      <c r="L161" s="535" t="n"/>
      <c r="M161" s="535" t="n"/>
      <c r="N161" s="535" t="n"/>
      <c r="O161" s="535" t="n"/>
      <c r="P161" s="535" t="n"/>
      <c r="Q161" s="535" t="n"/>
      <c r="R161" s="535" t="n"/>
    </row>
    <row r="163" ht="15" customFormat="1" customHeight="1" s="534">
      <c r="A163" s="533" t="n"/>
      <c r="B163" s="533" t="n"/>
      <c r="C163" s="533" t="n"/>
      <c r="D163" s="533" t="n"/>
      <c r="E163" s="647" t="n"/>
      <c r="G163" s="533" t="n"/>
      <c r="H163" s="535" t="n"/>
      <c r="I163" s="535" t="n"/>
      <c r="J163" s="535" t="n"/>
      <c r="K163" s="535" t="n"/>
      <c r="L163" s="535" t="n"/>
      <c r="M163" s="535" t="n"/>
      <c r="N163" s="535" t="n"/>
      <c r="O163" s="535" t="n"/>
      <c r="P163" s="535" t="n"/>
      <c r="Q163" s="535" t="n"/>
      <c r="R163" s="535" t="n"/>
    </row>
    <row r="165" ht="15" customFormat="1" customHeight="1" s="534">
      <c r="A165" s="533" t="n"/>
      <c r="B165" s="533" t="n"/>
      <c r="C165" s="533" t="n"/>
      <c r="D165" s="533" t="n"/>
      <c r="E165" s="647" t="n"/>
      <c r="G165" s="533" t="n"/>
      <c r="H165" s="535" t="n"/>
      <c r="I165" s="535" t="n"/>
      <c r="J165" s="535" t="n"/>
      <c r="K165" s="535" t="n"/>
      <c r="L165" s="535" t="n"/>
      <c r="M165" s="535" t="n"/>
      <c r="N165" s="535" t="n"/>
      <c r="O165" s="535" t="n"/>
      <c r="P165" s="535" t="n"/>
      <c r="Q165" s="535" t="n"/>
      <c r="R165" s="535" t="n"/>
    </row>
    <row r="167" ht="15" customFormat="1" customHeight="1" s="534">
      <c r="A167" s="533" t="n"/>
      <c r="B167" s="533" t="n"/>
      <c r="C167" s="533" t="n"/>
      <c r="D167" s="533" t="n"/>
      <c r="E167" s="647" t="n"/>
      <c r="G167" s="533" t="n"/>
      <c r="H167" s="535" t="n"/>
      <c r="I167" s="535" t="n"/>
      <c r="J167" s="535" t="n"/>
      <c r="K167" s="535" t="n"/>
      <c r="L167" s="535" t="n"/>
      <c r="M167" s="535" t="n"/>
      <c r="N167" s="535" t="n"/>
      <c r="O167" s="535" t="n"/>
      <c r="P167" s="535" t="n"/>
      <c r="Q167" s="535" t="n"/>
      <c r="R167" s="535" t="n"/>
    </row>
    <row r="175" ht="15" customFormat="1" customHeight="1" s="534">
      <c r="A175" s="533" t="n"/>
      <c r="B175" s="533" t="n"/>
      <c r="C175" s="533" t="n"/>
      <c r="D175" s="533" t="n"/>
      <c r="E175" s="647" t="n"/>
      <c r="G175" s="533" t="n"/>
      <c r="H175" s="535" t="n"/>
      <c r="I175" s="535" t="n"/>
      <c r="J175" s="535" t="n"/>
      <c r="K175" s="535" t="n"/>
      <c r="L175" s="535" t="n"/>
      <c r="M175" s="535" t="n"/>
      <c r="N175" s="535" t="n"/>
      <c r="O175" s="535" t="n"/>
      <c r="P175" s="535" t="n"/>
      <c r="Q175" s="535" t="n"/>
      <c r="R175" s="535" t="n"/>
    </row>
    <row r="177" ht="15" customFormat="1" customHeight="1" s="534">
      <c r="A177" s="533" t="n"/>
      <c r="B177" s="533" t="n"/>
      <c r="C177" s="533" t="n"/>
      <c r="D177" s="533" t="n"/>
      <c r="E177" s="647" t="n"/>
      <c r="G177" s="533" t="n"/>
      <c r="H177" s="535" t="n"/>
      <c r="I177" s="535" t="n"/>
      <c r="J177" s="535" t="n"/>
      <c r="K177" s="535" t="n"/>
      <c r="L177" s="535" t="n"/>
      <c r="M177" s="535" t="n"/>
      <c r="N177" s="535" t="n"/>
      <c r="O177" s="535" t="n"/>
      <c r="P177" s="535" t="n"/>
      <c r="Q177" s="535" t="n"/>
      <c r="R177" s="535" t="n"/>
    </row>
    <row r="179" ht="15" customFormat="1" customHeight="1" s="534">
      <c r="A179" s="533" t="n"/>
      <c r="B179" s="533" t="n"/>
      <c r="C179" s="533" t="n"/>
      <c r="D179" s="533" t="n"/>
      <c r="E179" s="647" t="n"/>
      <c r="G179" s="533" t="n"/>
      <c r="H179" s="535" t="n"/>
      <c r="I179" s="535" t="n"/>
      <c r="J179" s="535" t="n"/>
      <c r="K179" s="535" t="n"/>
      <c r="L179" s="535" t="n"/>
      <c r="M179" s="535" t="n"/>
      <c r="N179" s="535" t="n"/>
      <c r="O179" s="535" t="n"/>
      <c r="P179" s="535" t="n"/>
      <c r="Q179" s="535" t="n"/>
      <c r="R179" s="535" t="n"/>
    </row>
    <row r="181" ht="15" customFormat="1" customHeight="1" s="534">
      <c r="A181" s="533" t="n"/>
      <c r="B181" s="533" t="n"/>
      <c r="C181" s="533" t="n"/>
      <c r="D181" s="533" t="n"/>
      <c r="E181" s="647" t="n"/>
      <c r="G181" s="533" t="n"/>
      <c r="H181" s="535" t="n"/>
      <c r="I181" s="535" t="n"/>
      <c r="J181" s="535" t="n"/>
      <c r="K181" s="535" t="n"/>
      <c r="L181" s="535" t="n"/>
      <c r="M181" s="535" t="n"/>
      <c r="N181" s="535" t="n"/>
      <c r="O181" s="535" t="n"/>
      <c r="P181" s="535" t="n"/>
      <c r="Q181" s="535" t="n"/>
      <c r="R181" s="535" t="n"/>
    </row>
    <row r="185" ht="15" customFormat="1" customHeight="1" s="534">
      <c r="A185" s="533" t="n"/>
      <c r="B185" s="533" t="n"/>
      <c r="C185" s="533" t="n"/>
      <c r="D185" s="533" t="n"/>
      <c r="E185" s="647" t="n"/>
      <c r="G185" s="533" t="n"/>
      <c r="H185" s="535" t="n"/>
      <c r="I185" s="535" t="n"/>
      <c r="J185" s="535" t="n"/>
      <c r="K185" s="535" t="n"/>
      <c r="L185" s="535" t="n"/>
      <c r="M185" s="535" t="n"/>
      <c r="N185" s="535" t="n"/>
      <c r="O185" s="535" t="n"/>
      <c r="P185" s="535" t="n"/>
      <c r="Q185" s="535" t="n"/>
      <c r="R185" s="535" t="n"/>
    </row>
  </sheetData>
  <mergeCells count="15">
    <mergeCell ref="B108:E108"/>
    <mergeCell ref="A1:D1"/>
    <mergeCell ref="A5:D5"/>
    <mergeCell ref="A6:D6"/>
    <mergeCell ref="B102:H102"/>
    <mergeCell ref="B105:E105"/>
    <mergeCell ref="B106:E106"/>
    <mergeCell ref="A4:D4"/>
    <mergeCell ref="B100:H100"/>
    <mergeCell ref="B104:E104"/>
    <mergeCell ref="B109:E109"/>
    <mergeCell ref="A2:D2"/>
    <mergeCell ref="B103:E103"/>
    <mergeCell ref="B107:E107"/>
    <mergeCell ref="B98:H98"/>
  </mergeCells>
  <dataValidations count="4">
    <dataValidation sqref="C12:D19 C21:D22 C24:D27 C31:D31 C36:D39 C41:D45 C48:D51 C54:D55 G59:H60 G62:H70 G73:H73 G75:H75 G77:H77" showDropDown="0" showInputMessage="1" showErrorMessage="1" allowBlank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type="decimal" errorStyle="stop" operator="between">
      <formula1>0</formula1>
      <formula2>9.99999999999999E+015</formula2>
    </dataValidation>
    <dataValidation sqref="G21:H21 G40:H40" showDropDown="0" showInputMessage="1" showErrorMessage="1" allowBlank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type="decimal" errorStyle="stop" operator="between">
      <formula1>-999999999999990</formula1>
      <formula2>9.99999999999999E+015</formula2>
    </dataValidation>
    <dataValidation sqref="G31:H31" showDropDown="0" showInputMessage="1" showErrorMessage="1" allowBlank="1" errorTitle="Невалиден формат" error="Стойността в клетката трябва да съдържа число.&#10;&#10;За да коригирате натиснете Retry. За да се откажете натиснете Cancel." type="decimal" errorStyle="stop" operator="between">
      <formula1>-999999999999999</formula1>
      <formula2>999999999</formula2>
    </dataValidation>
    <dataValidation sqref="C32:D32 G15:H17 G30:H30 G33:H33" showDropDown="0" showInputMessage="1" showErrorMessage="1" allowBlank="1" errorTitle="Невалиден формат" error="Стойността в клетката може да съдържа само отрицателно число.&#10;&#10;За да коригирате натиснете Retry. За да се откажете натиснете Cancel." type="decimal" errorStyle="stop" operator="between">
      <formula1>-99999999999</formula1>
      <formula2>0</formula2>
    </dataValidation>
  </dataValidations>
  <printOptions horizontalCentered="1" verticalCentered="1" headings="0" gridLines="0" gridLinesSet="1"/>
  <pageMargins left="0.236111111111111" right="0.236111111111111" top="0.39375" bottom="0.39375" header="0.511811023622047" footer="0.511811023622047"/>
  <pageSetup orientation="landscape" paperSize="9" scale="59" fitToHeight="1" fitToWidth="1" pageOrder="downThenOver" blackAndWhite="0" draft="0" horizontalDpi="300" verticalDpi="300" copies="1"/>
  <rowBreaks count="1" manualBreakCount="1">
    <brk id="56" min="0" max="16383" man="1"/>
  </rowBreaks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1"/>
  </sheetPr>
  <dimension ref="A1:M103"/>
  <sheetViews>
    <sheetView showFormulas="0" showGridLines="1" showRowColHeaders="1" showZeros="1" rightToLeft="0" tabSelected="0" showOutlineSymbols="1" defaultGridColor="1" view="pageBreakPreview" topLeftCell="B28" colorId="64" zoomScale="130" zoomScaleNormal="70" zoomScalePageLayoutView="130" workbookViewId="0">
      <selection pane="topLeft" activeCell="D22" activeCellId="0" sqref="D22"/>
    </sheetView>
  </sheetViews>
  <sheetFormatPr baseColWidth="8" defaultColWidth="9.2734375" defaultRowHeight="15" customHeight="1" zeroHeight="0" outlineLevelRow="0"/>
  <cols>
    <col width="50.73" customWidth="1" style="532" min="1" max="1"/>
    <col width="10.73" customWidth="1" style="532" min="2" max="2"/>
    <col width="15.73" customWidth="1" style="507" min="3" max="4"/>
    <col width="50.73" customWidth="1" style="532" min="5" max="5"/>
    <col width="10.73" customWidth="1" style="532" min="6" max="6"/>
    <col width="15.73" customWidth="1" style="507" min="7" max="8"/>
    <col width="9.27" customWidth="1" style="507" min="9" max="16384"/>
  </cols>
  <sheetData>
    <row r="1" ht="15" customHeight="1" s="500">
      <c r="A1" s="536" t="inlineStr">
        <is>
          <t>ОТЧЕТ ЗА ДОХОДИТЕ</t>
        </is>
      </c>
      <c r="E1" s="655" t="n"/>
      <c r="F1" s="656" t="n"/>
    </row>
    <row r="2" ht="15" customHeight="1" s="500">
      <c r="A2" s="538">
        <f>CONCATENATE("(",LOWER(reportConsolidation),")")</f>
        <v/>
      </c>
      <c r="E2" s="655" t="n"/>
      <c r="F2" s="656" t="n"/>
    </row>
    <row r="3" ht="15" customHeight="1" s="500">
      <c r="A3" s="541" t="n"/>
      <c r="B3" s="542" t="n"/>
      <c r="C3" s="542" t="n"/>
      <c r="D3" s="542" t="n"/>
      <c r="E3" s="655" t="n"/>
      <c r="F3" s="539" t="n"/>
    </row>
    <row r="4" ht="15" customHeight="1" s="500">
      <c r="A4" s="545">
        <f>CONCATENATE("на ",UPPER(pdeName))</f>
        <v/>
      </c>
      <c r="B4" s="546" t="n"/>
      <c r="C4" s="546" t="n"/>
      <c r="D4" s="546" t="n"/>
      <c r="E4" s="655" t="n"/>
      <c r="F4" s="657" t="n"/>
      <c r="G4" s="658" t="n"/>
      <c r="H4" s="659" t="n"/>
    </row>
    <row r="5" ht="15" customFormat="1" customHeight="1" s="507">
      <c r="A5" s="545">
        <f>CONCATENATE("ЕИК по БУЛСТАТ: ", pdeBulstat)</f>
        <v/>
      </c>
      <c r="B5" s="546" t="n"/>
      <c r="C5" s="546" t="n"/>
      <c r="D5" s="546" t="n"/>
      <c r="F5" s="660" t="n"/>
      <c r="G5" s="547" t="n"/>
    </row>
    <row r="6" ht="15" customFormat="1" customHeight="1" s="507">
      <c r="A6" s="545">
        <f>CONCATENATE("към ",TEXT(endDate,"dd.mm.yyyy")," г.")</f>
        <v/>
      </c>
      <c r="B6" s="546" t="n"/>
      <c r="C6" s="546" t="n"/>
      <c r="D6" s="546" t="n"/>
      <c r="F6" s="660" t="n"/>
      <c r="G6" s="652" t="n"/>
    </row>
    <row r="7" ht="15.75" customHeight="1" s="500">
      <c r="A7" s="549" t="n"/>
      <c r="B7" s="507" t="n"/>
      <c r="H7" s="550" t="inlineStr">
        <is>
          <t>(в хил. евро)</t>
        </is>
      </c>
    </row>
    <row r="8" ht="30" customHeight="1" s="500">
      <c r="A8" s="661" t="inlineStr">
        <is>
          <t xml:space="preserve">РАЗХОДИ </t>
        </is>
      </c>
      <c r="B8" s="662" t="inlineStr">
        <is>
          <t xml:space="preserve">Код на реда </t>
        </is>
      </c>
      <c r="C8" s="662" t="inlineStr">
        <is>
          <t xml:space="preserve">Текущ период </t>
        </is>
      </c>
      <c r="D8" s="663" t="inlineStr">
        <is>
          <t>Предходен период</t>
        </is>
      </c>
      <c r="E8" s="661" t="inlineStr">
        <is>
          <t xml:space="preserve">ПРИХОДИ </t>
        </is>
      </c>
      <c r="F8" s="662" t="inlineStr">
        <is>
          <t xml:space="preserve">Код на реда </t>
        </is>
      </c>
      <c r="G8" s="662" t="inlineStr">
        <is>
          <t xml:space="preserve">Текущ период </t>
        </is>
      </c>
      <c r="H8" s="663" t="inlineStr">
        <is>
          <t>Предходен период</t>
        </is>
      </c>
    </row>
    <row r="9" ht="15.75" customHeight="1" s="500">
      <c r="A9" s="556" t="inlineStr">
        <is>
          <t>а</t>
        </is>
      </c>
      <c r="B9" s="501" t="inlineStr">
        <is>
          <t>б</t>
        </is>
      </c>
      <c r="C9" s="501" t="n">
        <v>1</v>
      </c>
      <c r="D9" s="664" t="n">
        <v>2</v>
      </c>
      <c r="E9" s="556" t="inlineStr">
        <is>
          <t>а</t>
        </is>
      </c>
      <c r="F9" s="501" t="inlineStr">
        <is>
          <t>б</t>
        </is>
      </c>
      <c r="G9" s="501" t="n">
        <v>1</v>
      </c>
      <c r="H9" s="664" t="n">
        <v>2</v>
      </c>
    </row>
    <row r="10" ht="15" customHeight="1" s="500">
      <c r="A10" s="665" t="inlineStr">
        <is>
          <t>А. Разходи за дейността</t>
        </is>
      </c>
      <c r="B10" s="666" t="n"/>
      <c r="C10" s="667" t="n"/>
      <c r="D10" s="668" t="n"/>
      <c r="E10" s="665" t="inlineStr">
        <is>
          <t>А. Приходи от дейността</t>
        </is>
      </c>
      <c r="F10" s="669" t="n"/>
      <c r="G10" s="670" t="n"/>
      <c r="H10" s="671" t="n"/>
      <c r="I10" s="509" t="n"/>
    </row>
    <row r="11" ht="15" customHeight="1" s="500">
      <c r="A11" s="672" t="inlineStr">
        <is>
          <t>I. Разходи по икономически елементи</t>
        </is>
      </c>
      <c r="B11" s="673" t="n"/>
      <c r="C11" s="674" t="n"/>
      <c r="D11" s="675" t="n"/>
      <c r="E11" s="672" t="inlineStr">
        <is>
          <t>I. Нетни приходи от продажби на:</t>
        </is>
      </c>
      <c r="F11" s="676" t="n"/>
      <c r="G11" s="674" t="n"/>
      <c r="H11" s="675" t="n"/>
    </row>
    <row r="12" ht="15" customHeight="1" s="500">
      <c r="A12" s="677" t="inlineStr">
        <is>
          <t>1. Разходи за материали</t>
        </is>
      </c>
      <c r="B12" s="678" t="inlineStr">
        <is>
          <t>2-1120</t>
        </is>
      </c>
      <c r="C12" s="679" t="n">
        <v>0</v>
      </c>
      <c r="D12" s="680" t="n">
        <v>0</v>
      </c>
      <c r="E12" s="677" t="inlineStr">
        <is>
          <t>1. Продукция</t>
        </is>
      </c>
      <c r="F12" s="681" t="inlineStr">
        <is>
          <t>2-1551</t>
        </is>
      </c>
      <c r="G12" s="679" t="n">
        <v>0</v>
      </c>
      <c r="H12" s="680" t="n">
        <v>0</v>
      </c>
    </row>
    <row r="13" ht="15" customHeight="1" s="500">
      <c r="A13" s="677" t="inlineStr">
        <is>
          <t xml:space="preserve">2. Разходи за външни услуги </t>
        </is>
      </c>
      <c r="B13" s="678" t="inlineStr">
        <is>
          <t>2-1130</t>
        </is>
      </c>
      <c r="C13" s="679" t="n">
        <v>0</v>
      </c>
      <c r="D13" s="680" t="n">
        <v>0</v>
      </c>
      <c r="E13" s="677" t="inlineStr">
        <is>
          <t>2. Стоки</t>
        </is>
      </c>
      <c r="F13" s="681" t="inlineStr">
        <is>
          <t>2-1552</t>
        </is>
      </c>
      <c r="G13" s="679" t="n">
        <v>0</v>
      </c>
      <c r="H13" s="680" t="n">
        <v>0</v>
      </c>
    </row>
    <row r="14" ht="15" customHeight="1" s="500">
      <c r="A14" s="677" t="inlineStr">
        <is>
          <t>3. Разходи за амортизации</t>
        </is>
      </c>
      <c r="B14" s="678" t="inlineStr">
        <is>
          <t>2-1160</t>
        </is>
      </c>
      <c r="C14" s="679" t="n">
        <v>0</v>
      </c>
      <c r="D14" s="680" t="n">
        <v>0</v>
      </c>
      <c r="E14" s="677" t="inlineStr">
        <is>
          <t>3. Услуги</t>
        </is>
      </c>
      <c r="F14" s="681" t="inlineStr">
        <is>
          <t>2-1560</t>
        </is>
      </c>
      <c r="G14" s="679" t="n">
        <v>0</v>
      </c>
      <c r="H14" s="680" t="n">
        <v>0</v>
      </c>
    </row>
    <row r="15" ht="15" customHeight="1" s="500">
      <c r="A15" s="677" t="inlineStr">
        <is>
          <t>4. Разходи за възнаграждения</t>
        </is>
      </c>
      <c r="B15" s="678" t="inlineStr">
        <is>
          <t>2-1140</t>
        </is>
      </c>
      <c r="C15" s="679" t="n">
        <v>0</v>
      </c>
      <c r="D15" s="680" t="n">
        <v>0</v>
      </c>
      <c r="E15" s="677" t="inlineStr">
        <is>
          <t xml:space="preserve">4. Други </t>
        </is>
      </c>
      <c r="F15" s="681" t="inlineStr">
        <is>
          <t>2-1556</t>
        </is>
      </c>
      <c r="G15" s="679" t="n">
        <v>0</v>
      </c>
      <c r="H15" s="680" t="n">
        <v>0</v>
      </c>
    </row>
    <row r="16" ht="15" customHeight="1" s="500">
      <c r="A16" s="677" t="inlineStr">
        <is>
          <t>5. Разходи за осигуровки</t>
        </is>
      </c>
      <c r="B16" s="678" t="inlineStr">
        <is>
          <t>2-1150</t>
        </is>
      </c>
      <c r="C16" s="679" t="n">
        <v>0</v>
      </c>
      <c r="D16" s="680" t="n">
        <v>0</v>
      </c>
      <c r="E16" s="682" t="inlineStr">
        <is>
          <t>Общо за група I:</t>
        </is>
      </c>
      <c r="F16" s="683" t="inlineStr">
        <is>
          <t>2-1610</t>
        </is>
      </c>
      <c r="G16" s="684">
        <f>SUM(G12:G15)</f>
        <v/>
      </c>
      <c r="H16" s="685">
        <f>SUM(H12:H15)</f>
        <v/>
      </c>
    </row>
    <row r="17" ht="30.75" customHeight="1" s="500">
      <c r="A17" s="677" t="inlineStr">
        <is>
          <t>6. Балансова стойност на продадени активи (без продукция)</t>
        </is>
      </c>
      <c r="B17" s="678" t="inlineStr">
        <is>
          <t>2-1010</t>
        </is>
      </c>
      <c r="C17" s="679" t="n"/>
      <c r="D17" s="680" t="n"/>
      <c r="E17" s="677" t="n"/>
      <c r="F17" s="686" t="n"/>
      <c r="G17" s="687" t="n"/>
      <c r="H17" s="688" t="n"/>
    </row>
    <row r="18" ht="30.75" customHeight="1" s="500">
      <c r="A18" s="677" t="inlineStr">
        <is>
          <t>7. Изменение на запасите от продукция и незавършено производство</t>
        </is>
      </c>
      <c r="B18" s="678" t="inlineStr">
        <is>
          <t>2-1030</t>
        </is>
      </c>
      <c r="C18" s="679" t="n">
        <v>0</v>
      </c>
      <c r="D18" s="680" t="n">
        <v>0</v>
      </c>
      <c r="E18" s="672" t="inlineStr">
        <is>
          <t xml:space="preserve">II. Приходи от финансирания </t>
        </is>
      </c>
      <c r="F18" s="689" t="inlineStr">
        <is>
          <t>2-1620</t>
        </is>
      </c>
      <c r="G18" s="690" t="n">
        <v>0</v>
      </c>
      <c r="H18" s="691" t="n">
        <v>0</v>
      </c>
    </row>
    <row r="19" ht="15" customHeight="1" s="500">
      <c r="A19" s="677" t="inlineStr">
        <is>
          <t xml:space="preserve">8. Други, в т.ч.: </t>
        </is>
      </c>
      <c r="B19" s="678" t="inlineStr">
        <is>
          <t>2-1170</t>
        </is>
      </c>
      <c r="C19" s="679" t="n">
        <v>0</v>
      </c>
      <c r="D19" s="680" t="n">
        <v>0</v>
      </c>
      <c r="E19" s="677" t="inlineStr">
        <is>
          <t xml:space="preserve">в т.ч. от правителството </t>
        </is>
      </c>
      <c r="F19" s="686" t="inlineStr">
        <is>
          <t>2-1621</t>
        </is>
      </c>
      <c r="G19" s="679" t="n">
        <v>0</v>
      </c>
      <c r="H19" s="680" t="n">
        <v>0</v>
      </c>
    </row>
    <row r="20" ht="15" customHeight="1" s="500">
      <c r="A20" s="692" t="inlineStr">
        <is>
          <t xml:space="preserve">обезценка на активи </t>
        </is>
      </c>
      <c r="B20" s="678" t="inlineStr">
        <is>
          <t>2-1171</t>
        </is>
      </c>
      <c r="C20" s="679" t="n"/>
      <c r="D20" s="680" t="n"/>
      <c r="E20" s="672" t="n"/>
      <c r="F20" s="676" t="n"/>
      <c r="G20" s="687" t="n"/>
      <c r="H20" s="688" t="n"/>
    </row>
    <row r="21" ht="15" customHeight="1" s="500">
      <c r="A21" s="692" t="inlineStr">
        <is>
          <t>провизии</t>
        </is>
      </c>
      <c r="B21" s="678" t="inlineStr">
        <is>
          <t>2-1172</t>
        </is>
      </c>
      <c r="C21" s="679" t="n">
        <v>0</v>
      </c>
      <c r="D21" s="680" t="n">
        <v>0</v>
      </c>
      <c r="E21" s="672" t="inlineStr">
        <is>
          <t>III. Финансови   приходи</t>
        </is>
      </c>
      <c r="F21" s="676" t="n"/>
      <c r="G21" s="687" t="n"/>
      <c r="H21" s="688" t="n"/>
    </row>
    <row r="22" ht="15" customHeight="1" s="500">
      <c r="A22" s="682" t="inlineStr">
        <is>
          <t>Общо за група I:</t>
        </is>
      </c>
      <c r="B22" s="693" t="inlineStr">
        <is>
          <t>2-1100</t>
        </is>
      </c>
      <c r="C22" s="684">
        <f>SUM(C12:C18)+C19</f>
        <v/>
      </c>
      <c r="D22" s="685">
        <f>SUM(D12:D18)+D19</f>
        <v/>
      </c>
      <c r="E22" s="677" t="inlineStr">
        <is>
          <t xml:space="preserve">1. Приходи от лихви </t>
        </is>
      </c>
      <c r="F22" s="686" t="inlineStr">
        <is>
          <t>2-1710</t>
        </is>
      </c>
      <c r="G22" s="679" t="n">
        <v>0</v>
      </c>
      <c r="H22" s="680" t="n">
        <v>0</v>
      </c>
    </row>
    <row r="23" ht="15" customHeight="1" s="500">
      <c r="A23" s="672" t="n"/>
      <c r="B23" s="678" t="n"/>
      <c r="C23" s="687" t="n"/>
      <c r="D23" s="688" t="n"/>
      <c r="E23" s="692" t="inlineStr">
        <is>
          <t xml:space="preserve">2. Приходи от дивиденти </t>
        </is>
      </c>
      <c r="F23" s="686" t="inlineStr">
        <is>
          <t>2-1721</t>
        </is>
      </c>
      <c r="G23" s="679" t="n">
        <v>0</v>
      </c>
      <c r="H23" s="680" t="n">
        <v>0</v>
      </c>
    </row>
    <row r="24" ht="30.75" customHeight="1" s="500">
      <c r="A24" s="672" t="inlineStr">
        <is>
          <t>II. Финансови   разходи</t>
        </is>
      </c>
      <c r="B24" s="686" t="n"/>
      <c r="C24" s="687" t="n"/>
      <c r="D24" s="688" t="n"/>
      <c r="E24" s="677" t="inlineStr">
        <is>
          <t>3. Положителни разлики от операции с финансови активи и инструменти</t>
        </is>
      </c>
      <c r="F24" s="686" t="inlineStr">
        <is>
          <t>2-1730</t>
        </is>
      </c>
      <c r="G24" s="679" t="n">
        <v>0</v>
      </c>
      <c r="H24" s="680" t="n">
        <v>0</v>
      </c>
    </row>
    <row r="25" ht="30.75" customHeight="1" s="500">
      <c r="A25" s="677" t="inlineStr">
        <is>
          <t>1. Разходи за лихви</t>
        </is>
      </c>
      <c r="B25" s="686" t="inlineStr">
        <is>
          <t>2-1210</t>
        </is>
      </c>
      <c r="C25" s="679" t="n">
        <v>0</v>
      </c>
      <c r="D25" s="680" t="n">
        <v>0</v>
      </c>
      <c r="E25" s="677" t="inlineStr">
        <is>
          <t>4. Положителни разлики от промяна на валутни курсове</t>
        </is>
      </c>
      <c r="F25" s="686" t="inlineStr">
        <is>
          <t>2-1740</t>
        </is>
      </c>
      <c r="G25" s="679" t="n">
        <v>0</v>
      </c>
      <c r="H25" s="680" t="n">
        <v>0</v>
      </c>
    </row>
    <row r="26" ht="30.75" customHeight="1" s="500">
      <c r="A26" s="677" t="inlineStr">
        <is>
          <t>2. Отрицателни разлики от операции с финансови активи и инструменти</t>
        </is>
      </c>
      <c r="B26" s="686" t="inlineStr">
        <is>
          <t>2-1220</t>
        </is>
      </c>
      <c r="C26" s="679" t="n">
        <v>0</v>
      </c>
      <c r="D26" s="680" t="n">
        <v>12</v>
      </c>
      <c r="E26" s="677" t="inlineStr">
        <is>
          <t xml:space="preserve">5. Други </t>
        </is>
      </c>
      <c r="F26" s="686" t="inlineStr">
        <is>
          <t>2-1745</t>
        </is>
      </c>
      <c r="G26" s="679" t="n">
        <v>0</v>
      </c>
      <c r="H26" s="680" t="n">
        <v>0</v>
      </c>
    </row>
    <row r="27" ht="30.75" customHeight="1" s="500">
      <c r="A27" s="677" t="inlineStr">
        <is>
          <t>3. Отрицателни разлики от промяна на валутни курсове</t>
        </is>
      </c>
      <c r="B27" s="686" t="inlineStr">
        <is>
          <t>2-1230</t>
        </is>
      </c>
      <c r="C27" s="679" t="n">
        <v>0</v>
      </c>
      <c r="D27" s="680" t="n">
        <v>0</v>
      </c>
      <c r="E27" s="682" t="inlineStr">
        <is>
          <t>Общо за група III:</t>
        </is>
      </c>
      <c r="F27" s="689" t="inlineStr">
        <is>
          <t>2-1700</t>
        </is>
      </c>
      <c r="G27" s="684">
        <f>SUM(G22:G26)</f>
        <v/>
      </c>
      <c r="H27" s="685">
        <f>SUM(H22:H26)</f>
        <v/>
      </c>
    </row>
    <row r="28" ht="15" customHeight="1" s="500">
      <c r="A28" s="677" t="inlineStr">
        <is>
          <t xml:space="preserve">4. Други </t>
        </is>
      </c>
      <c r="B28" s="686" t="inlineStr">
        <is>
          <t>2-1240</t>
        </is>
      </c>
      <c r="C28" s="679" t="n">
        <v>0</v>
      </c>
      <c r="D28" s="680" t="n">
        <v>0</v>
      </c>
      <c r="E28" s="692" t="n"/>
      <c r="F28" s="676" t="n"/>
      <c r="G28" s="687" t="n"/>
      <c r="H28" s="688" t="n"/>
    </row>
    <row r="29" ht="15" customHeight="1" s="500">
      <c r="A29" s="682" t="inlineStr">
        <is>
          <t>Общо за група II:</t>
        </is>
      </c>
      <c r="B29" s="689" t="inlineStr">
        <is>
          <t>2-1200</t>
        </is>
      </c>
      <c r="C29" s="684">
        <f>SUM(C25:C28)</f>
        <v/>
      </c>
      <c r="D29" s="685">
        <f>SUM(D25:D28)</f>
        <v/>
      </c>
      <c r="E29" s="677" t="n"/>
      <c r="F29" s="676" t="n"/>
      <c r="G29" s="687" t="n"/>
      <c r="H29" s="688" t="n"/>
    </row>
    <row r="30" ht="15.75" customHeight="1" s="500">
      <c r="A30" s="694" t="n"/>
      <c r="B30" s="695" t="n"/>
      <c r="C30" s="696" t="n"/>
      <c r="D30" s="697" t="n"/>
      <c r="E30" s="698" t="n"/>
      <c r="F30" s="699" t="n"/>
      <c r="G30" s="700" t="n"/>
      <c r="H30" s="701" t="n"/>
    </row>
    <row r="31" ht="30" customHeight="1" s="500">
      <c r="A31" s="665" t="inlineStr">
        <is>
          <t>Б. Общо разходи за дейността (I + II)</t>
        </is>
      </c>
      <c r="B31" s="662" t="inlineStr">
        <is>
          <t>2-1300</t>
        </is>
      </c>
      <c r="C31" s="667">
        <f>C29+C22</f>
        <v/>
      </c>
      <c r="D31" s="668">
        <f>D29+D22</f>
        <v/>
      </c>
      <c r="E31" s="665" t="inlineStr">
        <is>
          <t>Б.   Общо приходи от дейността 
(I + II + III):</t>
        </is>
      </c>
      <c r="F31" s="702" t="inlineStr">
        <is>
          <t>2-1600</t>
        </is>
      </c>
      <c r="G31" s="667">
        <f>G16+G18+G27</f>
        <v/>
      </c>
      <c r="H31" s="668">
        <f>H16+H18+H27</f>
        <v/>
      </c>
    </row>
    <row r="32" ht="15" customHeight="1" s="500">
      <c r="A32" s="703" t="n"/>
      <c r="B32" s="704" t="n"/>
      <c r="C32" s="705" t="n"/>
      <c r="D32" s="706" t="n"/>
      <c r="E32" s="703" t="n"/>
      <c r="F32" s="686" t="n"/>
      <c r="G32" s="687" t="n"/>
      <c r="H32" s="688" t="n"/>
    </row>
    <row r="33" ht="15" customHeight="1" s="500">
      <c r="A33" s="703" t="inlineStr">
        <is>
          <t>В.  Печалба от дейността</t>
        </is>
      </c>
      <c r="B33" s="704" t="inlineStr">
        <is>
          <t>2-1310</t>
        </is>
      </c>
      <c r="C33" s="707">
        <f>IF((G31-C31)&gt;0,G31-C31,0)</f>
        <v/>
      </c>
      <c r="D33" s="708">
        <f>IF((H31-D31)&gt;0,H31-D31,0)</f>
        <v/>
      </c>
      <c r="E33" s="703" t="inlineStr">
        <is>
          <t>В. Загуба от дейността</t>
        </is>
      </c>
      <c r="F33" s="689" t="inlineStr">
        <is>
          <t>2-1810</t>
        </is>
      </c>
      <c r="G33" s="684">
        <f>IF((C31-G31)&gt;0,C31-G31,0)</f>
        <v/>
      </c>
      <c r="H33" s="685">
        <f>IF((D31-H31)&gt;0,D31-H31,0)</f>
        <v/>
      </c>
    </row>
    <row r="34" ht="30.75" customHeight="1" s="500">
      <c r="A34" s="709" t="inlineStr">
        <is>
          <t>III. Дял от печалбата на асоциирани и съвместни предприятия</t>
        </is>
      </c>
      <c r="B34" s="689" t="inlineStr">
        <is>
          <t>2-1250-1</t>
        </is>
      </c>
      <c r="C34" s="679" t="n">
        <v>0</v>
      </c>
      <c r="D34" s="680" t="n">
        <v>0</v>
      </c>
      <c r="E34" s="672" t="inlineStr">
        <is>
          <t>IV. Дял от загубата на асоциирани и съвместни предприятия</t>
        </is>
      </c>
      <c r="F34" s="686" t="inlineStr">
        <is>
          <t>2-1810-1</t>
        </is>
      </c>
      <c r="G34" s="679" t="n">
        <v>0</v>
      </c>
      <c r="H34" s="680" t="n">
        <v>0</v>
      </c>
    </row>
    <row r="35" ht="15" customHeight="1" s="500">
      <c r="A35" s="672" t="inlineStr">
        <is>
          <t>IV. Извънредни разходи</t>
        </is>
      </c>
      <c r="B35" s="689" t="inlineStr">
        <is>
          <t>2-1250</t>
        </is>
      </c>
      <c r="C35" s="679" t="n">
        <v>0</v>
      </c>
      <c r="D35" s="680" t="n">
        <v>0</v>
      </c>
      <c r="E35" s="672" t="inlineStr">
        <is>
          <t xml:space="preserve">V. Извънредни приходи </t>
        </is>
      </c>
      <c r="F35" s="686" t="inlineStr">
        <is>
          <t>2-1750</t>
        </is>
      </c>
      <c r="G35" s="679" t="n">
        <v>0</v>
      </c>
      <c r="H35" s="680" t="n">
        <v>0</v>
      </c>
    </row>
    <row r="36" ht="15.75" customHeight="1" s="500">
      <c r="A36" s="710" t="inlineStr">
        <is>
          <t>Г. Общо разходи  (Б+ III +IV)</t>
        </is>
      </c>
      <c r="B36" s="695" t="inlineStr">
        <is>
          <t>2-1350</t>
        </is>
      </c>
      <c r="C36" s="711">
        <f>C31-C34+C35</f>
        <v/>
      </c>
      <c r="D36" s="712">
        <f>D31-D34+D35</f>
        <v/>
      </c>
      <c r="E36" s="713" t="inlineStr">
        <is>
          <t>Г. Общо приходи   (Б + IV + V)</t>
        </is>
      </c>
      <c r="F36" s="695" t="inlineStr">
        <is>
          <t>2-1800</t>
        </is>
      </c>
      <c r="G36" s="714">
        <f>G35-G34+G31</f>
        <v/>
      </c>
      <c r="H36" s="715">
        <f>H35-H34+H31</f>
        <v/>
      </c>
    </row>
    <row r="37" ht="15" customHeight="1" s="500">
      <c r="A37" s="716" t="inlineStr">
        <is>
          <t>Д. Печалба преди облагане с данъци</t>
        </is>
      </c>
      <c r="B37" s="662" t="inlineStr">
        <is>
          <t>2-1400</t>
        </is>
      </c>
      <c r="C37" s="667">
        <f>IF((G36-C36)&gt;0,G36-C36,0)</f>
        <v/>
      </c>
      <c r="D37" s="668">
        <f>IF((H36-D36)&gt;0,H36-D36,0)</f>
        <v/>
      </c>
      <c r="E37" s="716" t="inlineStr">
        <is>
          <t xml:space="preserve">Д. Загуба преди облагане с данъци </t>
        </is>
      </c>
      <c r="F37" s="702" t="inlineStr">
        <is>
          <t>2-1850</t>
        </is>
      </c>
      <c r="G37" s="667">
        <f>IF((C36-G36)&gt;0,C36-G36,0)</f>
        <v/>
      </c>
      <c r="H37" s="668">
        <f>IF((D36-H36)&gt;0,D36-H36,0)</f>
        <v/>
      </c>
    </row>
    <row r="38" ht="15" customHeight="1" s="500">
      <c r="A38" s="672" t="inlineStr">
        <is>
          <t>V. Разходи за данъци</t>
        </is>
      </c>
      <c r="B38" s="689" t="inlineStr">
        <is>
          <t>2-1450</t>
        </is>
      </c>
      <c r="C38" s="684">
        <f>C39+C40+C41</f>
        <v/>
      </c>
      <c r="D38" s="685">
        <f>D39+D40+D41</f>
        <v/>
      </c>
      <c r="E38" s="717" t="n"/>
      <c r="F38" s="676" t="n"/>
      <c r="G38" s="687" t="n"/>
      <c r="H38" s="688" t="n"/>
    </row>
    <row r="39" ht="30.75" customHeight="1" s="500">
      <c r="A39" s="677" t="inlineStr">
        <is>
          <t xml:space="preserve">1.Разходи за текущи корпоративни данъци върху печалбата </t>
        </is>
      </c>
      <c r="B39" s="686" t="inlineStr">
        <is>
          <t>2-1451</t>
        </is>
      </c>
      <c r="C39" s="679" t="n">
        <v>0</v>
      </c>
      <c r="D39" s="680" t="n">
        <v>0</v>
      </c>
      <c r="E39" s="717" t="n"/>
      <c r="F39" s="676" t="n"/>
      <c r="G39" s="687" t="n"/>
      <c r="H39" s="688" t="n"/>
    </row>
    <row r="40" ht="30.75" customHeight="1" s="500">
      <c r="A40" s="677" t="inlineStr">
        <is>
          <t xml:space="preserve">2. Разход /(икономия) на отсрочени корпоративни данъци върху печалбата  </t>
        </is>
      </c>
      <c r="B40" s="681" t="inlineStr">
        <is>
          <t>2-1452</t>
        </is>
      </c>
      <c r="C40" s="679" t="n">
        <v>0</v>
      </c>
      <c r="D40" s="680" t="n">
        <v>0</v>
      </c>
      <c r="E40" s="717" t="n"/>
      <c r="F40" s="686" t="n"/>
      <c r="G40" s="687" t="n"/>
      <c r="H40" s="688" t="n"/>
    </row>
    <row r="41" ht="15" customHeight="1" s="500">
      <c r="A41" s="677" t="inlineStr">
        <is>
          <t>3. Други</t>
        </is>
      </c>
      <c r="B41" s="681" t="inlineStr">
        <is>
          <t>2-1453</t>
        </is>
      </c>
      <c r="C41" s="679" t="n">
        <v>0</v>
      </c>
      <c r="D41" s="680" t="n">
        <v>0</v>
      </c>
      <c r="E41" s="717" t="n"/>
      <c r="F41" s="686" t="n"/>
      <c r="G41" s="687" t="n"/>
      <c r="H41" s="688" t="n"/>
    </row>
    <row r="42" ht="15" customHeight="1" s="500">
      <c r="A42" s="703" t="inlineStr">
        <is>
          <t>E. Печалба след облагане с данъци (Д - V)</t>
        </is>
      </c>
      <c r="B42" s="718" t="inlineStr">
        <is>
          <t>2-0454</t>
        </is>
      </c>
      <c r="C42" s="707">
        <f>+IF((G36-C36-C38)&gt;0,G36-C36-C38,0)</f>
        <v/>
      </c>
      <c r="D42" s="708">
        <f>+IF((H36-D36-D38)&gt;0,H36-D36-D38,0)</f>
        <v/>
      </c>
      <c r="E42" s="719" t="inlineStr">
        <is>
          <t>E. Загуба след облагане с данъци (Д + V)</t>
        </is>
      </c>
      <c r="F42" s="718" t="inlineStr">
        <is>
          <t>2-0455</t>
        </is>
      </c>
      <c r="G42" s="707">
        <f>IF(G37&gt;0,IF(C38+G37&lt;0,0,C38+G37),IF(C37-C38&lt;0,C38-C37,0))</f>
        <v/>
      </c>
      <c r="H42" s="708">
        <f>IF(H37&gt;0,IF(D38+H37&lt;0,0,D38+H37),IF(D37-D38&lt;0,D38-D37,0))</f>
        <v/>
      </c>
    </row>
    <row r="43" ht="15" customHeight="1" s="500">
      <c r="A43" s="703" t="inlineStr">
        <is>
          <t xml:space="preserve">в т.ч. за малцинствено участие </t>
        </is>
      </c>
      <c r="B43" s="704" t="inlineStr">
        <is>
          <t>2-0454-1</t>
        </is>
      </c>
      <c r="C43" s="679" t="n">
        <v>0</v>
      </c>
      <c r="D43" s="680" t="n">
        <v>0</v>
      </c>
      <c r="E43" s="703" t="inlineStr">
        <is>
          <t xml:space="preserve">в т.ч. за малцинствено участие </t>
        </is>
      </c>
      <c r="F43" s="718" t="inlineStr">
        <is>
          <t>2-0455-1</t>
        </is>
      </c>
      <c r="G43" s="720" t="n">
        <v>0</v>
      </c>
      <c r="H43" s="721" t="n">
        <v>0</v>
      </c>
    </row>
    <row r="44" ht="15.75" customHeight="1" s="500">
      <c r="A44" s="713" t="inlineStr">
        <is>
          <t xml:space="preserve">Ж. Нетна печалба за периода </t>
        </is>
      </c>
      <c r="B44" s="501" t="inlineStr">
        <is>
          <t>2-0454-2</t>
        </is>
      </c>
      <c r="C44" s="714">
        <f>IF(G42=0,IF(C42-C43&gt;0,C42-C43+G43,0),IF(G42-G43&lt;0,G43-G42+C42,0))</f>
        <v/>
      </c>
      <c r="D44" s="715">
        <f>IF(H42=0,IF(D42-D43&gt;0,D42-D43+H43,0),IF(H42-H43&lt;0,H43-H42+D42,0))</f>
        <v/>
      </c>
      <c r="E44" s="713" t="inlineStr">
        <is>
          <t xml:space="preserve">Ж. Нетна загуба за периода </t>
        </is>
      </c>
      <c r="F44" s="722" t="inlineStr">
        <is>
          <t>2-0455-2</t>
        </is>
      </c>
      <c r="G44" s="714">
        <f>IF(C42=0,IF(G42-G43&gt;0,G42-G43+C43,0),IF(C42-C43&lt;0,C43-C42+G43,0))</f>
        <v/>
      </c>
      <c r="H44" s="715">
        <f>IF(D42=0,IF(H42-H43&gt;0,H42-H43+D43,0),IF(D42-D43&lt;0,D43-D42+H43,0))</f>
        <v/>
      </c>
    </row>
    <row r="45" ht="15.75" customHeight="1" s="500">
      <c r="A45" s="723" t="inlineStr">
        <is>
          <t>Всичко (Г+ V + Е):</t>
        </is>
      </c>
      <c r="B45" s="724" t="inlineStr">
        <is>
          <t>2-1500</t>
        </is>
      </c>
      <c r="C45" s="725">
        <f>C36+C38+C42</f>
        <v/>
      </c>
      <c r="D45" s="726">
        <f>D36+D38+D42</f>
        <v/>
      </c>
      <c r="E45" s="723" t="inlineStr">
        <is>
          <t>Всичко (Г + E):</t>
        </is>
      </c>
      <c r="F45" s="727" t="inlineStr">
        <is>
          <t>2-1900</t>
        </is>
      </c>
      <c r="G45" s="725">
        <f>G42+G36</f>
        <v/>
      </c>
      <c r="H45" s="726">
        <f>H42+H36</f>
        <v/>
      </c>
    </row>
    <row r="46" ht="15" customHeight="1" s="500">
      <c r="B46" s="728" t="n"/>
      <c r="C46" s="729" t="n"/>
      <c r="D46" s="729" t="n"/>
      <c r="E46" s="730" t="n"/>
      <c r="G46" s="729" t="n"/>
      <c r="H46" s="729" t="n"/>
    </row>
    <row r="47" ht="15" customHeight="1" s="500">
      <c r="A47" s="731" t="inlineStr">
        <is>
          <t>Забележка:  Справка № 2 - Отчет за доходите се изготвя само с натрупване.</t>
        </is>
      </c>
      <c r="G47" s="729" t="n"/>
      <c r="H47" s="729" t="n"/>
    </row>
    <row r="48" ht="15" customHeight="1" s="500">
      <c r="B48" s="728" t="n"/>
      <c r="C48" s="729" t="n"/>
      <c r="D48" s="729" t="n"/>
      <c r="E48" s="730" t="n"/>
      <c r="G48" s="729" t="n"/>
      <c r="H48" s="729" t="n"/>
    </row>
    <row r="49" ht="15" customHeight="1" s="500">
      <c r="C49" s="729" t="n"/>
      <c r="D49" s="729" t="n"/>
      <c r="G49" s="729" t="n"/>
      <c r="H49" s="729" t="n"/>
    </row>
    <row r="50" ht="15" customFormat="1" customHeight="1" s="535">
      <c r="A50" s="649" t="inlineStr">
        <is>
          <t>Дата на съставяне:</t>
        </is>
      </c>
      <c r="B50" s="650">
        <f>pdeReportingDate</f>
        <v/>
      </c>
      <c r="M50" s="622" t="n"/>
    </row>
    <row r="51" ht="15" customFormat="1" customHeight="1" s="535">
      <c r="A51" s="649" t="n"/>
      <c r="B51" s="650" t="n"/>
      <c r="C51" s="650" t="n"/>
      <c r="D51" s="650" t="n"/>
      <c r="E51" s="650" t="n"/>
      <c r="F51" s="650" t="n"/>
      <c r="G51" s="650" t="n"/>
      <c r="H51" s="650" t="n"/>
      <c r="M51" s="622" t="n"/>
    </row>
    <row r="52" ht="15" customFormat="1" customHeight="1" s="535">
      <c r="A52" s="651" t="inlineStr">
        <is>
          <t>Съставител:</t>
        </is>
      </c>
      <c r="B52" s="547">
        <f>authorName</f>
        <v/>
      </c>
    </row>
    <row r="53" ht="15" customFormat="1" customHeight="1" s="535">
      <c r="A53" s="651" t="n"/>
      <c r="B53" s="547" t="n"/>
      <c r="C53" s="547" t="n"/>
      <c r="D53" s="547" t="n"/>
      <c r="E53" s="547" t="n"/>
      <c r="F53" s="547" t="n"/>
      <c r="G53" s="547" t="n"/>
      <c r="H53" s="547" t="n"/>
    </row>
    <row r="54" ht="15" customFormat="1" customHeight="1" s="535">
      <c r="A54" s="651" t="inlineStr">
        <is>
          <t>Представляващ/и:</t>
        </is>
      </c>
      <c r="B54" s="652" t="n"/>
    </row>
    <row r="55" ht="15.75" customHeight="1" s="500">
      <c r="A55" s="653" t="n"/>
      <c r="B55" s="653" t="inlineStr">
        <is>
          <t>.........................</t>
        </is>
      </c>
      <c r="C55" s="654" t="n"/>
      <c r="D55" s="654" t="n"/>
      <c r="E55" s="654" t="n"/>
      <c r="F55" s="534" t="n"/>
      <c r="G55" s="533" t="n"/>
      <c r="H55" s="535" t="n"/>
    </row>
    <row r="56" ht="15.75" customHeight="1" s="500">
      <c r="A56" s="653" t="n"/>
      <c r="B56" s="653" t="inlineStr">
        <is>
          <t>.........................</t>
        </is>
      </c>
      <c r="C56" s="654" t="n"/>
      <c r="D56" s="654" t="n"/>
      <c r="E56" s="654" t="n"/>
      <c r="F56" s="534" t="n"/>
      <c r="G56" s="533" t="n"/>
      <c r="H56" s="535" t="n"/>
    </row>
    <row r="57" ht="15.75" customHeight="1" s="500">
      <c r="A57" s="653" t="n"/>
      <c r="B57" s="653" t="inlineStr">
        <is>
          <t>.........................</t>
        </is>
      </c>
      <c r="C57" s="654" t="n"/>
      <c r="D57" s="654" t="n"/>
      <c r="E57" s="654" t="n"/>
      <c r="F57" s="534" t="n"/>
      <c r="G57" s="533" t="n"/>
      <c r="H57" s="535" t="n"/>
    </row>
    <row r="58" ht="15.75" customHeight="1" s="500">
      <c r="A58" s="653" t="n"/>
      <c r="B58" s="653" t="inlineStr">
        <is>
          <t>.........................</t>
        </is>
      </c>
      <c r="C58" s="654" t="n"/>
      <c r="D58" s="654" t="n"/>
      <c r="E58" s="654" t="n"/>
      <c r="F58" s="534" t="n"/>
      <c r="G58" s="533" t="n"/>
      <c r="H58" s="535" t="n"/>
    </row>
    <row r="59" ht="15" customHeight="1" s="500">
      <c r="A59" s="653" t="n"/>
      <c r="B59" s="653" t="n"/>
      <c r="C59" s="654" t="n"/>
      <c r="D59" s="654" t="n"/>
      <c r="E59" s="654" t="n"/>
      <c r="F59" s="534" t="n"/>
      <c r="G59" s="533" t="n"/>
      <c r="H59" s="535" t="n"/>
    </row>
    <row r="60" ht="15" customHeight="1" s="500">
      <c r="A60" s="653" t="n"/>
      <c r="B60" s="653" t="n"/>
      <c r="C60" s="654" t="n"/>
      <c r="D60" s="654" t="n"/>
      <c r="E60" s="654" t="n"/>
      <c r="F60" s="534" t="n"/>
      <c r="G60" s="533" t="n"/>
      <c r="H60" s="535" t="n"/>
    </row>
    <row r="61" ht="15" customHeight="1" s="500">
      <c r="A61" s="653" t="n"/>
      <c r="B61" s="653" t="n"/>
      <c r="C61" s="654" t="n"/>
      <c r="D61" s="654" t="n"/>
      <c r="E61" s="654" t="n"/>
      <c r="F61" s="534" t="n"/>
      <c r="G61" s="533" t="n"/>
      <c r="H61" s="535" t="n"/>
    </row>
    <row r="62" ht="15" customHeight="1" s="500">
      <c r="C62" s="729" t="n"/>
      <c r="D62" s="729" t="n"/>
      <c r="G62" s="729" t="n"/>
      <c r="H62" s="729" t="n"/>
    </row>
    <row r="63" ht="15" customHeight="1" s="500">
      <c r="C63" s="729" t="n"/>
      <c r="D63" s="729" t="n"/>
      <c r="G63" s="729" t="n"/>
      <c r="H63" s="729" t="n"/>
    </row>
    <row r="64" ht="15" customHeight="1" s="500">
      <c r="C64" s="729" t="n"/>
      <c r="D64" s="729" t="n"/>
      <c r="G64" s="729" t="n"/>
      <c r="H64" s="729" t="n"/>
    </row>
    <row r="65" ht="15" customHeight="1" s="500">
      <c r="C65" s="729" t="n"/>
      <c r="D65" s="729" t="n"/>
      <c r="G65" s="729" t="n"/>
      <c r="H65" s="729" t="n"/>
    </row>
    <row r="66" ht="15" customHeight="1" s="500">
      <c r="C66" s="729" t="n"/>
      <c r="D66" s="729" t="n"/>
      <c r="G66" s="729" t="n"/>
      <c r="H66" s="729" t="n"/>
    </row>
    <row r="67" ht="15" customHeight="1" s="500">
      <c r="C67" s="729" t="n"/>
      <c r="D67" s="729" t="n"/>
      <c r="G67" s="729" t="n"/>
      <c r="H67" s="729" t="n"/>
    </row>
    <row r="68" ht="15" customHeight="1" s="500">
      <c r="C68" s="729" t="n"/>
      <c r="D68" s="729" t="n"/>
      <c r="G68" s="729" t="n"/>
      <c r="H68" s="729" t="n"/>
    </row>
    <row r="69" ht="15" customHeight="1" s="500">
      <c r="C69" s="729" t="n"/>
      <c r="D69" s="729" t="n"/>
      <c r="G69" s="729" t="n"/>
      <c r="H69" s="729" t="n"/>
    </row>
    <row r="70" ht="15" customHeight="1" s="500">
      <c r="C70" s="729" t="n"/>
      <c r="D70" s="729" t="n"/>
      <c r="G70" s="729" t="n"/>
      <c r="H70" s="729" t="n"/>
    </row>
    <row r="71" ht="15" customHeight="1" s="500">
      <c r="C71" s="729" t="n"/>
      <c r="D71" s="729" t="n"/>
      <c r="G71" s="729" t="n"/>
      <c r="H71" s="729" t="n"/>
    </row>
    <row r="72" ht="15" customHeight="1" s="500">
      <c r="C72" s="729" t="n"/>
      <c r="D72" s="729" t="n"/>
      <c r="G72" s="729" t="n"/>
      <c r="H72" s="729" t="n"/>
    </row>
    <row r="73" ht="15" customHeight="1" s="500">
      <c r="C73" s="729" t="n"/>
      <c r="D73" s="729" t="n"/>
      <c r="G73" s="729" t="n"/>
      <c r="H73" s="729" t="n"/>
    </row>
    <row r="74" ht="15" customHeight="1" s="500">
      <c r="C74" s="729" t="n"/>
      <c r="D74" s="729" t="n"/>
      <c r="G74" s="729" t="n"/>
      <c r="H74" s="729" t="n"/>
    </row>
    <row r="75" ht="15" customHeight="1" s="500">
      <c r="C75" s="729" t="n"/>
      <c r="D75" s="729" t="n"/>
      <c r="G75" s="729" t="n"/>
      <c r="H75" s="729" t="n"/>
    </row>
    <row r="76" ht="15" customHeight="1" s="500">
      <c r="C76" s="729" t="n"/>
      <c r="D76" s="729" t="n"/>
      <c r="G76" s="729" t="n"/>
      <c r="H76" s="729" t="n"/>
    </row>
    <row r="77" ht="15" customHeight="1" s="500">
      <c r="C77" s="729" t="n"/>
      <c r="D77" s="729" t="n"/>
      <c r="G77" s="729" t="n"/>
      <c r="H77" s="729" t="n"/>
    </row>
    <row r="78" ht="15" customHeight="1" s="500">
      <c r="C78" s="729" t="n"/>
      <c r="D78" s="729" t="n"/>
      <c r="G78" s="729" t="n"/>
      <c r="H78" s="729" t="n"/>
    </row>
    <row r="79" ht="15" customHeight="1" s="500">
      <c r="C79" s="729" t="n"/>
      <c r="D79" s="729" t="n"/>
      <c r="G79" s="729" t="n"/>
      <c r="H79" s="729" t="n"/>
    </row>
    <row r="80" ht="15" customHeight="1" s="500">
      <c r="C80" s="729" t="n"/>
      <c r="D80" s="729" t="n"/>
      <c r="G80" s="729" t="n"/>
      <c r="H80" s="729" t="n"/>
    </row>
    <row r="81" ht="15" customHeight="1" s="500">
      <c r="C81" s="729" t="n"/>
      <c r="D81" s="729" t="n"/>
      <c r="G81" s="729" t="n"/>
      <c r="H81" s="729" t="n"/>
    </row>
    <row r="82" ht="15" customHeight="1" s="500">
      <c r="C82" s="729" t="n"/>
      <c r="D82" s="729" t="n"/>
      <c r="G82" s="729" t="n"/>
      <c r="H82" s="729" t="n"/>
    </row>
    <row r="83" ht="15" customHeight="1" s="500">
      <c r="C83" s="729" t="n"/>
      <c r="D83" s="729" t="n"/>
      <c r="G83" s="729" t="n"/>
      <c r="H83" s="729" t="n"/>
    </row>
    <row r="84" ht="15" customHeight="1" s="500">
      <c r="C84" s="729" t="n"/>
      <c r="D84" s="729" t="n"/>
      <c r="G84" s="729" t="n"/>
      <c r="H84" s="729" t="n"/>
    </row>
    <row r="85" ht="15" customHeight="1" s="500">
      <c r="C85" s="729" t="n"/>
      <c r="D85" s="729" t="n"/>
      <c r="G85" s="729" t="n"/>
      <c r="H85" s="729" t="n"/>
    </row>
    <row r="86" ht="15" customHeight="1" s="500">
      <c r="C86" s="729" t="n"/>
      <c r="D86" s="729" t="n"/>
      <c r="G86" s="729" t="n"/>
      <c r="H86" s="729" t="n"/>
    </row>
    <row r="87" ht="15" customHeight="1" s="500">
      <c r="C87" s="729" t="n"/>
      <c r="D87" s="729" t="n"/>
      <c r="G87" s="729" t="n"/>
      <c r="H87" s="729" t="n"/>
    </row>
    <row r="88" ht="15" customHeight="1" s="500">
      <c r="C88" s="729" t="n"/>
      <c r="D88" s="729" t="n"/>
      <c r="G88" s="729" t="n"/>
      <c r="H88" s="729" t="n"/>
    </row>
    <row r="89" ht="15" customHeight="1" s="500">
      <c r="C89" s="729" t="n"/>
      <c r="D89" s="729" t="n"/>
      <c r="G89" s="729" t="n"/>
      <c r="H89" s="729" t="n"/>
    </row>
    <row r="90" ht="15" customHeight="1" s="500">
      <c r="C90" s="729" t="n"/>
      <c r="D90" s="729" t="n"/>
      <c r="G90" s="729" t="n"/>
      <c r="H90" s="729" t="n"/>
    </row>
    <row r="91" ht="15" customHeight="1" s="500">
      <c r="C91" s="729" t="n"/>
      <c r="D91" s="729" t="n"/>
      <c r="G91" s="729" t="n"/>
      <c r="H91" s="729" t="n"/>
    </row>
    <row r="92" ht="15" customHeight="1" s="500">
      <c r="C92" s="729" t="n"/>
      <c r="D92" s="729" t="n"/>
      <c r="G92" s="729" t="n"/>
      <c r="H92" s="729" t="n"/>
    </row>
    <row r="93" ht="15" customHeight="1" s="500">
      <c r="C93" s="729" t="n"/>
      <c r="D93" s="729" t="n"/>
      <c r="G93" s="729" t="n"/>
      <c r="H93" s="729" t="n"/>
    </row>
    <row r="94" ht="15" customHeight="1" s="500">
      <c r="C94" s="729" t="n"/>
      <c r="D94" s="729" t="n"/>
      <c r="G94" s="729" t="n"/>
      <c r="H94" s="729" t="n"/>
    </row>
    <row r="95" ht="15" customHeight="1" s="500">
      <c r="C95" s="729" t="n"/>
      <c r="D95" s="729" t="n"/>
      <c r="G95" s="729" t="n"/>
      <c r="H95" s="729" t="n"/>
    </row>
    <row r="96" ht="15" customHeight="1" s="500">
      <c r="C96" s="729" t="n"/>
      <c r="D96" s="729" t="n"/>
      <c r="G96" s="729" t="n"/>
      <c r="H96" s="729" t="n"/>
    </row>
    <row r="97" ht="15" customHeight="1" s="500">
      <c r="C97" s="729" t="n"/>
      <c r="D97" s="729" t="n"/>
      <c r="G97" s="729" t="n"/>
      <c r="H97" s="729" t="n"/>
    </row>
    <row r="98" ht="15" customHeight="1" s="500">
      <c r="C98" s="729" t="n"/>
      <c r="D98" s="729" t="n"/>
      <c r="G98" s="729" t="n"/>
      <c r="H98" s="729" t="n"/>
    </row>
    <row r="99" ht="15" customHeight="1" s="500">
      <c r="C99" s="729" t="n"/>
      <c r="D99" s="729" t="n"/>
      <c r="G99" s="729" t="n"/>
      <c r="H99" s="729" t="n"/>
    </row>
    <row r="100" ht="15" customHeight="1" s="500">
      <c r="C100" s="729" t="n"/>
      <c r="D100" s="729" t="n"/>
      <c r="G100" s="729" t="n"/>
      <c r="H100" s="729" t="n"/>
    </row>
    <row r="101" ht="15" customHeight="1" s="500">
      <c r="C101" s="729" t="n"/>
      <c r="D101" s="729" t="n"/>
      <c r="G101" s="729" t="n"/>
      <c r="H101" s="729" t="n"/>
    </row>
    <row r="102" ht="15" customHeight="1" s="500">
      <c r="C102" s="729" t="n"/>
      <c r="D102" s="729" t="n"/>
      <c r="G102" s="729" t="n"/>
      <c r="H102" s="729" t="n"/>
    </row>
    <row r="103" ht="15" customHeight="1" s="500">
      <c r="C103" s="729" t="n"/>
      <c r="D103" s="729" t="n"/>
      <c r="G103" s="729" t="n"/>
      <c r="H103" s="729" t="n"/>
    </row>
  </sheetData>
  <mergeCells count="16">
    <mergeCell ref="A1:D1"/>
    <mergeCell ref="A5:D5"/>
    <mergeCell ref="B56:E56"/>
    <mergeCell ref="B57:E57"/>
    <mergeCell ref="B50:H50"/>
    <mergeCell ref="B61:E61"/>
    <mergeCell ref="A6:D6"/>
    <mergeCell ref="B52:H52"/>
    <mergeCell ref="A4:D4"/>
    <mergeCell ref="B58:E58"/>
    <mergeCell ref="A47:E47"/>
    <mergeCell ref="B54:H54"/>
    <mergeCell ref="B55:E55"/>
    <mergeCell ref="B59:E59"/>
    <mergeCell ref="A2:D2"/>
    <mergeCell ref="B60:E60"/>
  </mergeCells>
  <dataValidations count="2">
    <dataValidation sqref="C12:D17 C41:D41 C43:D43 G12:H15 G18:H19 G22:H26 G34:H35 G43:H43" showDropDown="0" showInputMessage="1" showErrorMessage="1" allowBlank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type="decimal" errorStyle="stop" operator="between">
      <formula1>0</formula1>
      <formula2>9.99999999999999E+015</formula2>
    </dataValidation>
    <dataValidation sqref="C18:D19 C40:D40" showDropDown="0" showInputMessage="1" showErrorMessage="1" allowBlank="1" errorTitle="Невалиден формат" error="Стойността в клетката трябва да съдържа число.&#10;&#10;За да коригирате натиснете Retry. За да се откажете натиснете Cancel." type="decimal" errorStyle="stop" operator="between">
      <formula1>-999999999999999</formula1>
      <formula2>999999999</formula2>
    </dataValidation>
  </dataValidations>
  <printOptions horizontalCentered="1" verticalCentered="1" headings="0" gridLines="0" gridLinesSet="1"/>
  <pageMargins left="0.315277777777778" right="0.236111111111111" top="0.590277777777778" bottom="0.39375" header="0.511811023622047" footer="0.511811023622047"/>
  <pageSetup orientation="landscape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M101"/>
  <sheetViews>
    <sheetView showFormulas="0" showGridLines="1" showRowColHeaders="1" showZeros="1" rightToLeft="0" tabSelected="0" showOutlineSymbols="1" defaultGridColor="1" view="pageBreakPreview" topLeftCell="A1" colorId="64" zoomScale="80" zoomScaleNormal="100" zoomScalePageLayoutView="80" workbookViewId="0">
      <selection pane="topLeft" activeCell="F13" activeCellId="0" sqref="F13"/>
    </sheetView>
  </sheetViews>
  <sheetFormatPr baseColWidth="8" defaultColWidth="9.2734375" defaultRowHeight="15" customHeight="1" zeroHeight="0" outlineLevelRow="0"/>
  <cols>
    <col width="69.81999999999999" customWidth="1" style="532" min="1" max="1"/>
    <col width="11.82" customWidth="1" style="532" min="2" max="2"/>
    <col width="22.73" customWidth="1" style="532" min="3" max="4"/>
    <col width="10.18" customWidth="1" style="532" min="5" max="5"/>
    <col width="12" customWidth="1" style="532" min="6" max="6"/>
    <col width="12.18" customWidth="1" style="532" min="7" max="7"/>
    <col width="9.27" customWidth="1" style="532" min="8" max="16384"/>
  </cols>
  <sheetData>
    <row r="1" ht="15" customHeight="1" s="500">
      <c r="A1" s="536" t="inlineStr">
        <is>
          <t xml:space="preserve"> ОТЧЕТ ЗА ПАРИЧНИТЕ ПОТОЦИ ПО ПРЕКИЯ МЕТОД</t>
        </is>
      </c>
      <c r="C1" s="656" t="n"/>
      <c r="D1" s="547" t="n"/>
      <c r="E1" s="656" t="n"/>
      <c r="F1" s="656" t="n"/>
      <c r="G1" s="547" t="n"/>
      <c r="H1" s="732" t="n"/>
    </row>
    <row r="2" ht="15" customHeight="1" s="500">
      <c r="A2" s="538">
        <f>CONCATENATE("(",LOWER(reportConsolidation),")")</f>
        <v/>
      </c>
      <c r="C2" s="656" t="n"/>
      <c r="D2" s="547" t="n"/>
      <c r="E2" s="656" t="n"/>
      <c r="F2" s="656" t="n"/>
      <c r="G2" s="535" t="n"/>
      <c r="H2" s="732" t="n"/>
    </row>
    <row r="3" ht="15" customHeight="1" s="500">
      <c r="A3" s="733" t="n"/>
      <c r="B3" s="540" t="n"/>
      <c r="C3" s="656" t="n"/>
      <c r="D3" s="656" t="n"/>
      <c r="E3" s="656" t="n"/>
      <c r="F3" s="507" t="n"/>
      <c r="G3" s="507" t="n"/>
      <c r="H3" s="507" t="n"/>
    </row>
    <row r="4" ht="15" customHeight="1" s="500">
      <c r="A4" s="545">
        <f>CONCATENATE("на ",UPPER(pdeName))</f>
        <v/>
      </c>
      <c r="B4" s="546" t="n"/>
      <c r="C4" s="657" t="n"/>
      <c r="D4" s="734" t="n"/>
      <c r="E4" s="507" t="n"/>
    </row>
    <row r="5" ht="15" customHeight="1" s="500">
      <c r="A5" s="545">
        <f>CONCATENATE("ЕИК по БУЛСТАТ: ", pdeBulstat)</f>
        <v/>
      </c>
      <c r="B5" s="546" t="n"/>
      <c r="C5" s="660" t="n"/>
      <c r="D5" s="547" t="n"/>
      <c r="E5" s="732" t="n"/>
    </row>
    <row r="6" ht="15" customHeight="1" s="500">
      <c r="A6" s="545">
        <f>CONCATENATE("към ",TEXT(endDate,"dd.mm.yyyy")," г.")</f>
        <v/>
      </c>
      <c r="B6" s="546" t="n"/>
      <c r="C6" s="660" t="n"/>
      <c r="D6" s="652" t="n"/>
      <c r="E6" s="732" t="n"/>
    </row>
    <row r="7" ht="15.75" customHeight="1" s="500">
      <c r="A7" s="645" t="n"/>
      <c r="B7" s="507" t="n"/>
      <c r="C7" s="645" t="n"/>
      <c r="D7" s="550" t="inlineStr">
        <is>
          <t>(в хил. евро)</t>
        </is>
      </c>
      <c r="E7" s="735" t="n"/>
      <c r="F7" s="732" t="n"/>
      <c r="G7" s="732" t="n"/>
    </row>
    <row r="8" ht="33.75" customHeight="1" s="500">
      <c r="A8" s="661" t="inlineStr">
        <is>
          <t>ПАРИЧНИ ПОТОЦИ</t>
        </is>
      </c>
      <c r="B8" s="662" t="inlineStr">
        <is>
          <t xml:space="preserve">Код на реда </t>
        </is>
      </c>
      <c r="C8" s="553" t="inlineStr">
        <is>
          <t xml:space="preserve">Текущ период </t>
        </is>
      </c>
      <c r="D8" s="554" t="inlineStr">
        <is>
          <t>Предходен период</t>
        </is>
      </c>
      <c r="E8" s="733" t="n"/>
      <c r="F8" s="733" t="n"/>
    </row>
    <row r="9" ht="15.75" customHeight="1" s="500">
      <c r="A9" s="556" t="inlineStr">
        <is>
          <t>а</t>
        </is>
      </c>
      <c r="B9" s="501" t="inlineStr">
        <is>
          <t>б</t>
        </is>
      </c>
      <c r="C9" s="722" t="n">
        <v>1</v>
      </c>
      <c r="D9" s="736" t="n">
        <v>2</v>
      </c>
      <c r="E9" s="733" t="n"/>
      <c r="F9" s="733" t="n"/>
    </row>
    <row r="10" ht="15" customHeight="1" s="500">
      <c r="A10" s="737" t="inlineStr">
        <is>
          <t>А. Парични потоци от оперативна дейност</t>
        </is>
      </c>
      <c r="B10" s="738" t="n"/>
      <c r="C10" s="739" t="n"/>
      <c r="D10" s="740" t="n"/>
      <c r="E10" s="509" t="n"/>
    </row>
    <row r="11" ht="15" customHeight="1" s="500">
      <c r="A11" s="741" t="inlineStr">
        <is>
          <t xml:space="preserve">1. Постъпления от клиенти </t>
        </is>
      </c>
      <c r="B11" s="742" t="inlineStr">
        <is>
          <t>3-2201</t>
        </is>
      </c>
      <c r="C11" s="579" t="n">
        <v>0</v>
      </c>
      <c r="D11" s="580" t="n">
        <v>0</v>
      </c>
    </row>
    <row r="12" ht="15" customHeight="1" s="500">
      <c r="A12" s="741" t="inlineStr">
        <is>
          <t>2. Плащания на доставчици</t>
        </is>
      </c>
      <c r="B12" s="742" t="inlineStr">
        <is>
          <t>3-2201-1</t>
        </is>
      </c>
      <c r="C12" s="579" t="n">
        <v>0</v>
      </c>
      <c r="D12" s="580" t="n">
        <v>0</v>
      </c>
      <c r="E12" s="743" t="n"/>
      <c r="F12" s="743" t="n"/>
      <c r="G12" s="743" t="n"/>
      <c r="H12" s="743" t="n"/>
      <c r="I12" s="743" t="n"/>
      <c r="J12" s="743" t="n"/>
      <c r="K12" s="743" t="n"/>
      <c r="L12" s="743" t="n"/>
      <c r="M12" s="743" t="n"/>
    </row>
    <row r="13" ht="30.75" customHeight="1" s="500">
      <c r="A13" s="741" t="inlineStr">
        <is>
          <t xml:space="preserve">3. Плащания/постъпления, свързани с финансови активи, държани с цел търговия </t>
        </is>
      </c>
      <c r="B13" s="742" t="inlineStr">
        <is>
          <t>3-2202</t>
        </is>
      </c>
      <c r="C13" s="579" t="n">
        <v>0</v>
      </c>
      <c r="D13" s="580" t="n">
        <v>0</v>
      </c>
      <c r="E13" s="743" t="n"/>
      <c r="F13" s="743" t="n"/>
      <c r="G13" s="743" t="n"/>
      <c r="H13" s="743" t="n"/>
      <c r="I13" s="743" t="n"/>
      <c r="J13" s="743" t="n"/>
      <c r="K13" s="743" t="n"/>
      <c r="L13" s="743" t="n"/>
      <c r="M13" s="743" t="n"/>
    </row>
    <row r="14" ht="15" customHeight="1" s="500">
      <c r="A14" s="741" t="inlineStr">
        <is>
          <t>4. Плащания, свързани с възнаграждения</t>
        </is>
      </c>
      <c r="B14" s="742" t="inlineStr">
        <is>
          <t>3-2203</t>
        </is>
      </c>
      <c r="C14" s="579" t="n">
        <v>0</v>
      </c>
      <c r="D14" s="580" t="n">
        <v>0</v>
      </c>
      <c r="E14" s="743" t="n"/>
      <c r="F14" s="743" t="n"/>
      <c r="G14" s="743" t="n"/>
      <c r="H14" s="743" t="n"/>
      <c r="I14" s="743" t="n"/>
      <c r="J14" s="743" t="n"/>
      <c r="K14" s="743" t="n"/>
      <c r="L14" s="743" t="n"/>
      <c r="M14" s="743" t="n"/>
    </row>
    <row r="15" ht="14.25" customHeight="1" s="500">
      <c r="A15" s="741" t="inlineStr">
        <is>
          <t>5. Платени /възстановени данъци (без корпоративен данък върху печалбата)</t>
        </is>
      </c>
      <c r="B15" s="742" t="inlineStr">
        <is>
          <t>3-2206</t>
        </is>
      </c>
      <c r="C15" s="579" t="n">
        <v>0</v>
      </c>
      <c r="D15" s="580" t="n">
        <v>0</v>
      </c>
      <c r="E15" s="743" t="n"/>
      <c r="F15" s="743" t="n"/>
      <c r="G15" s="743" t="n"/>
      <c r="H15" s="743" t="n"/>
      <c r="I15" s="743" t="n"/>
      <c r="J15" s="743" t="n"/>
      <c r="K15" s="743" t="n"/>
      <c r="L15" s="743" t="n"/>
      <c r="M15" s="743" t="n"/>
    </row>
    <row r="16" ht="15" customHeight="1" s="500">
      <c r="A16" s="741" t="inlineStr">
        <is>
          <t>6. Платени корпоративни данъци върху печалбата</t>
        </is>
      </c>
      <c r="B16" s="742" t="inlineStr">
        <is>
          <t>3-2206-1</t>
        </is>
      </c>
      <c r="C16" s="579" t="n">
        <v>0</v>
      </c>
      <c r="D16" s="580" t="n">
        <v>0</v>
      </c>
      <c r="E16" s="743" t="n"/>
      <c r="F16" s="743" t="n"/>
      <c r="G16" s="743" t="n"/>
      <c r="H16" s="743" t="n"/>
      <c r="I16" s="743" t="n"/>
      <c r="J16" s="743" t="n"/>
      <c r="K16" s="743" t="n"/>
      <c r="L16" s="743" t="n"/>
      <c r="M16" s="743" t="n"/>
    </row>
    <row r="17" ht="15" customHeight="1" s="500">
      <c r="A17" s="741" t="inlineStr">
        <is>
          <t xml:space="preserve">7. Получени лихви </t>
        </is>
      </c>
      <c r="B17" s="742" t="inlineStr">
        <is>
          <t>3-2204</t>
        </is>
      </c>
      <c r="C17" s="579" t="n">
        <v>0</v>
      </c>
      <c r="D17" s="580" t="n">
        <v>0</v>
      </c>
      <c r="E17" s="743" t="n"/>
      <c r="F17" s="743" t="n"/>
      <c r="G17" s="743" t="n"/>
      <c r="H17" s="743" t="n"/>
      <c r="I17" s="743" t="n"/>
      <c r="J17" s="743" t="n"/>
      <c r="K17" s="743" t="n"/>
      <c r="L17" s="743" t="n"/>
      <c r="M17" s="743" t="n"/>
    </row>
    <row r="18" ht="30.75" customHeight="1" s="500">
      <c r="A18" s="741" t="inlineStr">
        <is>
          <t xml:space="preserve">8. Платени банкови такси и лихви върху краткосрочни заеми за оборотни средства </t>
        </is>
      </c>
      <c r="B18" s="742" t="inlineStr">
        <is>
          <t>3-2204-1</t>
        </is>
      </c>
      <c r="C18" s="579" t="n">
        <v>0</v>
      </c>
      <c r="D18" s="580" t="n">
        <v>0</v>
      </c>
      <c r="E18" s="743" t="n"/>
      <c r="F18" s="743" t="n"/>
      <c r="G18" s="743" t="n"/>
      <c r="H18" s="743" t="n"/>
      <c r="I18" s="743" t="n"/>
      <c r="J18" s="743" t="n"/>
      <c r="K18" s="743" t="n"/>
      <c r="L18" s="743" t="n"/>
      <c r="M18" s="743" t="n"/>
    </row>
    <row r="19" ht="15" customHeight="1" s="500">
      <c r="A19" s="741" t="inlineStr">
        <is>
          <t>9. Курсови разлики</t>
        </is>
      </c>
      <c r="B19" s="742" t="inlineStr">
        <is>
          <t>3-2205</t>
        </is>
      </c>
      <c r="C19" s="579" t="n">
        <v>0</v>
      </c>
      <c r="D19" s="580" t="n">
        <v>0</v>
      </c>
      <c r="E19" s="743" t="n"/>
      <c r="F19" s="743" t="n"/>
      <c r="G19" s="743" t="n"/>
      <c r="H19" s="743" t="n"/>
      <c r="I19" s="743" t="n"/>
      <c r="J19" s="743" t="n"/>
      <c r="K19" s="743" t="n"/>
      <c r="L19" s="743" t="n"/>
      <c r="M19" s="743" t="n"/>
    </row>
    <row r="20" ht="15" customHeight="1" s="500">
      <c r="A20" s="741" t="inlineStr">
        <is>
          <t>10. Други постъпления /плащания от оперативна дейност</t>
        </is>
      </c>
      <c r="B20" s="742" t="inlineStr">
        <is>
          <t>3-2208</t>
        </is>
      </c>
      <c r="C20" s="579" t="n">
        <v>0</v>
      </c>
      <c r="D20" s="580" t="n">
        <v>0</v>
      </c>
      <c r="E20" s="743" t="n"/>
      <c r="F20" s="743" t="n"/>
      <c r="G20" s="743" t="n"/>
      <c r="H20" s="743" t="n"/>
      <c r="I20" s="743" t="n"/>
      <c r="J20" s="743" t="n"/>
      <c r="K20" s="743" t="n"/>
      <c r="L20" s="743" t="n"/>
      <c r="M20" s="743" t="n"/>
    </row>
    <row r="21" ht="15.75" customHeight="1" s="500">
      <c r="A21" s="744" t="inlineStr">
        <is>
          <t xml:space="preserve"> Нетен паричен поток от оперативна дейност (А):</t>
        </is>
      </c>
      <c r="B21" s="745" t="inlineStr">
        <is>
          <t>3-2200</t>
        </is>
      </c>
      <c r="C21" s="746">
        <f>SUM(C11:C20)</f>
        <v/>
      </c>
      <c r="D21" s="747">
        <f>SUM(D11:D20)</f>
        <v/>
      </c>
      <c r="E21" s="743" t="n"/>
      <c r="F21" s="743" t="n"/>
      <c r="G21" s="743" t="n"/>
      <c r="H21" s="743" t="n"/>
      <c r="I21" s="743" t="n"/>
      <c r="J21" s="743" t="n"/>
      <c r="K21" s="743" t="n"/>
      <c r="L21" s="743" t="n"/>
      <c r="M21" s="743" t="n"/>
    </row>
    <row r="22" ht="15" customHeight="1" s="500">
      <c r="A22" s="737" t="inlineStr">
        <is>
          <t>Б. Парични потоци от инвестиционна дейност</t>
        </is>
      </c>
      <c r="B22" s="748" t="n"/>
      <c r="C22" s="739" t="n">
        <v>0</v>
      </c>
      <c r="D22" s="740" t="n">
        <v>0</v>
      </c>
      <c r="E22" s="743" t="n"/>
      <c r="F22" s="743" t="n"/>
      <c r="G22" s="743" t="n"/>
      <c r="H22" s="743" t="n"/>
      <c r="I22" s="743" t="n"/>
      <c r="J22" s="743" t="n"/>
      <c r="K22" s="743" t="n"/>
      <c r="L22" s="743" t="n"/>
      <c r="M22" s="743" t="n"/>
    </row>
    <row r="23" ht="15" customHeight="1" s="500">
      <c r="A23" s="741" t="inlineStr">
        <is>
          <t xml:space="preserve">1. Покупка на дълготрайни активи </t>
        </is>
      </c>
      <c r="B23" s="742" t="inlineStr">
        <is>
          <t>3-2301</t>
        </is>
      </c>
      <c r="C23" s="579" t="n">
        <v>0</v>
      </c>
      <c r="D23" s="580" t="n">
        <v>0</v>
      </c>
      <c r="E23" s="743" t="n"/>
      <c r="F23" s="743" t="n"/>
      <c r="G23" s="743" t="n"/>
      <c r="H23" s="743" t="n"/>
      <c r="I23" s="743" t="n"/>
      <c r="J23" s="743" t="n"/>
      <c r="K23" s="743" t="n"/>
      <c r="L23" s="743" t="n"/>
      <c r="M23" s="743" t="n"/>
    </row>
    <row r="24" ht="15" customHeight="1" s="500">
      <c r="A24" s="741" t="inlineStr">
        <is>
          <t>2. Постъпления от  продажба на дълготрайни активи</t>
        </is>
      </c>
      <c r="B24" s="742" t="inlineStr">
        <is>
          <t>3-2301-1</t>
        </is>
      </c>
      <c r="C24" s="579" t="n">
        <v>0</v>
      </c>
      <c r="D24" s="580" t="n">
        <v>0</v>
      </c>
      <c r="E24" s="743" t="n"/>
      <c r="F24" s="743" t="n"/>
      <c r="G24" s="743" t="n"/>
      <c r="H24" s="743" t="n"/>
      <c r="I24" s="743" t="n"/>
      <c r="J24" s="743" t="n"/>
      <c r="K24" s="743" t="n"/>
      <c r="L24" s="743" t="n"/>
      <c r="M24" s="743" t="n"/>
    </row>
    <row r="25" ht="15" customHeight="1" s="500">
      <c r="A25" s="741" t="inlineStr">
        <is>
          <t>3. Предоставени заеми</t>
        </is>
      </c>
      <c r="B25" s="742" t="inlineStr">
        <is>
          <t>3-2302</t>
        </is>
      </c>
      <c r="C25" s="579" t="n">
        <v>0</v>
      </c>
      <c r="D25" s="580" t="n">
        <v>0</v>
      </c>
      <c r="E25" s="743" t="n"/>
      <c r="F25" s="743" t="n"/>
      <c r="G25" s="743" t="n"/>
      <c r="H25" s="743" t="n"/>
      <c r="I25" s="743" t="n"/>
      <c r="J25" s="743" t="n"/>
      <c r="K25" s="743" t="n"/>
      <c r="L25" s="743" t="n"/>
      <c r="M25" s="743" t="n"/>
    </row>
    <row r="26" ht="13.5" customHeight="1" s="500">
      <c r="A26" s="741" t="inlineStr">
        <is>
          <t>4. Възстановени (платени) предоставени заеми, в т.ч. по финансов  лизинг</t>
        </is>
      </c>
      <c r="B26" s="742" t="inlineStr">
        <is>
          <t>3-2302-1</t>
        </is>
      </c>
      <c r="C26" s="579" t="n">
        <v>0</v>
      </c>
      <c r="D26" s="580" t="n">
        <v>0</v>
      </c>
      <c r="E26" s="743" t="n"/>
      <c r="F26" s="743" t="n"/>
      <c r="G26" s="743" t="n"/>
      <c r="H26" s="743" t="n"/>
      <c r="I26" s="743" t="n"/>
      <c r="J26" s="743" t="n"/>
      <c r="K26" s="743" t="n"/>
      <c r="L26" s="743" t="n"/>
      <c r="M26" s="743" t="n"/>
    </row>
    <row r="27" ht="15" customHeight="1" s="500">
      <c r="A27" s="741" t="inlineStr">
        <is>
          <t xml:space="preserve">5. Получени лихви по предоставени заеми </t>
        </is>
      </c>
      <c r="B27" s="742" t="inlineStr">
        <is>
          <t>3-2302-2</t>
        </is>
      </c>
      <c r="C27" s="579" t="n">
        <v>0</v>
      </c>
      <c r="D27" s="580" t="n">
        <v>0</v>
      </c>
      <c r="E27" s="743" t="n"/>
      <c r="F27" s="743" t="n"/>
      <c r="G27" s="743" t="n"/>
      <c r="H27" s="743" t="n"/>
      <c r="I27" s="743" t="n"/>
      <c r="J27" s="743" t="n"/>
      <c r="K27" s="743" t="n"/>
      <c r="L27" s="743" t="n"/>
      <c r="M27" s="743" t="n"/>
    </row>
    <row r="28" ht="15" customHeight="1" s="500">
      <c r="A28" s="741" t="inlineStr">
        <is>
          <t xml:space="preserve">6. Покупка на инвестиции </t>
        </is>
      </c>
      <c r="B28" s="742" t="inlineStr">
        <is>
          <t>3-2302-3</t>
        </is>
      </c>
      <c r="C28" s="579" t="n">
        <v>0</v>
      </c>
      <c r="D28" s="580" t="n">
        <v>0</v>
      </c>
      <c r="E28" s="743" t="n"/>
      <c r="F28" s="743" t="n"/>
      <c r="G28" s="743" t="n"/>
      <c r="H28" s="743" t="n"/>
      <c r="I28" s="743" t="n"/>
      <c r="J28" s="743" t="n"/>
      <c r="K28" s="743" t="n"/>
      <c r="L28" s="743" t="n"/>
      <c r="M28" s="743" t="n"/>
    </row>
    <row r="29" ht="15" customHeight="1" s="500">
      <c r="A29" s="741" t="inlineStr">
        <is>
          <t>7. Постъпления от продажба на инвестиции</t>
        </is>
      </c>
      <c r="B29" s="742" t="inlineStr">
        <is>
          <t>3-2302-4</t>
        </is>
      </c>
      <c r="C29" s="579" t="n">
        <v>0</v>
      </c>
      <c r="D29" s="580" t="n">
        <v>0</v>
      </c>
      <c r="E29" s="743" t="n"/>
      <c r="F29" s="743" t="n"/>
      <c r="G29" s="743" t="n"/>
      <c r="H29" s="743" t="n"/>
      <c r="I29" s="743" t="n"/>
      <c r="J29" s="743" t="n"/>
      <c r="K29" s="743" t="n"/>
      <c r="L29" s="743" t="n"/>
      <c r="M29" s="743" t="n"/>
    </row>
    <row r="30" ht="15" customHeight="1" s="500">
      <c r="A30" s="741" t="inlineStr">
        <is>
          <t xml:space="preserve">8. Получени дивиденти от инвестиции </t>
        </is>
      </c>
      <c r="B30" s="742" t="inlineStr">
        <is>
          <t>3-2303</t>
        </is>
      </c>
      <c r="C30" s="579" t="n">
        <v>0</v>
      </c>
      <c r="D30" s="580" t="n">
        <v>0</v>
      </c>
      <c r="E30" s="743" t="n"/>
      <c r="F30" s="743" t="n"/>
      <c r="G30" s="743" t="n"/>
      <c r="H30" s="743" t="n"/>
      <c r="I30" s="743" t="n"/>
      <c r="J30" s="743" t="n"/>
      <c r="K30" s="743" t="n"/>
      <c r="L30" s="743" t="n"/>
      <c r="M30" s="743" t="n"/>
    </row>
    <row r="31" ht="15" customHeight="1" s="500">
      <c r="A31" s="741" t="inlineStr">
        <is>
          <t>9. Курсови разлики</t>
        </is>
      </c>
      <c r="B31" s="742" t="inlineStr">
        <is>
          <t>3-2305</t>
        </is>
      </c>
      <c r="C31" s="579" t="n">
        <v>0</v>
      </c>
      <c r="D31" s="580" t="n">
        <v>0</v>
      </c>
      <c r="E31" s="743" t="n"/>
      <c r="F31" s="743" t="n"/>
      <c r="G31" s="743" t="n"/>
      <c r="H31" s="743" t="n"/>
      <c r="I31" s="743" t="n"/>
      <c r="J31" s="743" t="n"/>
      <c r="K31" s="743" t="n"/>
      <c r="L31" s="743" t="n"/>
      <c r="M31" s="743" t="n"/>
    </row>
    <row r="32" ht="15" customHeight="1" s="500">
      <c r="A32" s="741" t="inlineStr">
        <is>
          <t>10. Други постъпления/ плащания от инвестиционна дейност</t>
        </is>
      </c>
      <c r="B32" s="742" t="inlineStr">
        <is>
          <t>3-2306</t>
        </is>
      </c>
      <c r="C32" s="579" t="n">
        <v>0</v>
      </c>
      <c r="D32" s="580" t="n">
        <v>0</v>
      </c>
      <c r="E32" s="743" t="n"/>
      <c r="F32" s="743" t="n"/>
      <c r="G32" s="743" t="n"/>
      <c r="H32" s="743" t="n"/>
      <c r="I32" s="743" t="n"/>
      <c r="J32" s="743" t="n"/>
      <c r="K32" s="743" t="n"/>
      <c r="L32" s="743" t="n"/>
      <c r="M32" s="743" t="n"/>
    </row>
    <row r="33" ht="15.75" customHeight="1" s="500">
      <c r="A33" s="744" t="inlineStr">
        <is>
          <t>Нетен поток от инвестиционна дейност (Б):</t>
        </is>
      </c>
      <c r="B33" s="745" t="inlineStr">
        <is>
          <t>3-2300</t>
        </is>
      </c>
      <c r="C33" s="746">
        <f>SUM(C23:C32)</f>
        <v/>
      </c>
      <c r="D33" s="747">
        <f>SUM(D23:D32)</f>
        <v/>
      </c>
      <c r="E33" s="743" t="n"/>
      <c r="F33" s="743" t="n"/>
      <c r="G33" s="743" t="n"/>
      <c r="H33" s="743" t="n"/>
      <c r="I33" s="743" t="n"/>
      <c r="J33" s="743" t="n"/>
      <c r="K33" s="743" t="n"/>
      <c r="L33" s="743" t="n"/>
      <c r="M33" s="743" t="n"/>
    </row>
    <row r="34" ht="15" customHeight="1" s="500">
      <c r="A34" s="749" t="inlineStr">
        <is>
          <t>В. Парични потоци от финансова дейност</t>
        </is>
      </c>
      <c r="B34" s="750" t="n"/>
      <c r="C34" s="751" t="n">
        <v>0</v>
      </c>
      <c r="D34" s="752" t="n">
        <v>0</v>
      </c>
    </row>
    <row r="35" ht="15" customHeight="1" s="500">
      <c r="A35" s="741" t="inlineStr">
        <is>
          <t>1. Постъпления от емитиране на ценни книжа</t>
        </is>
      </c>
      <c r="B35" s="742" t="inlineStr">
        <is>
          <t>3-2401</t>
        </is>
      </c>
      <c r="C35" s="579" t="n">
        <v>0</v>
      </c>
      <c r="D35" s="580" t="n">
        <v>0</v>
      </c>
    </row>
    <row r="36" ht="15" customHeight="1" s="500">
      <c r="A36" s="741" t="inlineStr">
        <is>
          <t>2. Плащания при обратно придобиване на ценни книжа</t>
        </is>
      </c>
      <c r="B36" s="742" t="inlineStr">
        <is>
          <t>3-2401-1</t>
        </is>
      </c>
      <c r="C36" s="579" t="n">
        <v>0</v>
      </c>
      <c r="D36" s="580" t="n">
        <v>0</v>
      </c>
    </row>
    <row r="37" ht="15" customHeight="1" s="500">
      <c r="A37" s="741" t="inlineStr">
        <is>
          <t xml:space="preserve">3. Постъпления от заеми </t>
        </is>
      </c>
      <c r="B37" s="742" t="inlineStr">
        <is>
          <t>3-2403</t>
        </is>
      </c>
      <c r="C37" s="579" t="n">
        <v>0</v>
      </c>
      <c r="D37" s="580" t="n">
        <v>0</v>
      </c>
    </row>
    <row r="38" ht="15" customHeight="1" s="500">
      <c r="A38" s="741" t="inlineStr">
        <is>
          <t xml:space="preserve">4. Платени  заеми </t>
        </is>
      </c>
      <c r="B38" s="742" t="inlineStr">
        <is>
          <t>3-2403-1</t>
        </is>
      </c>
      <c r="C38" s="579" t="n">
        <v>0</v>
      </c>
      <c r="D38" s="580" t="n">
        <v>0</v>
      </c>
    </row>
    <row r="39" ht="15" customHeight="1" s="500">
      <c r="A39" s="741" t="inlineStr">
        <is>
          <t>5. Платени задължения по лизингови договори</t>
        </is>
      </c>
      <c r="B39" s="742" t="inlineStr">
        <is>
          <t>3-2405</t>
        </is>
      </c>
      <c r="C39" s="579" t="n">
        <v>0</v>
      </c>
      <c r="D39" s="580" t="n">
        <v>0</v>
      </c>
    </row>
    <row r="40" ht="30.75" customHeight="1" s="500">
      <c r="A40" s="741" t="inlineStr">
        <is>
          <t xml:space="preserve">6. Платени  лихви, такси, комисиони по заеми с инвестиционно предназначение </t>
        </is>
      </c>
      <c r="B40" s="742" t="inlineStr">
        <is>
          <t>3-2404</t>
        </is>
      </c>
      <c r="C40" s="579" t="n">
        <v>0</v>
      </c>
      <c r="D40" s="580" t="n">
        <v>0</v>
      </c>
    </row>
    <row r="41" ht="15" customHeight="1" s="500">
      <c r="A41" s="741" t="inlineStr">
        <is>
          <t>7 . Изплатени дивиденти</t>
        </is>
      </c>
      <c r="B41" s="742" t="inlineStr">
        <is>
          <t>3-2404-1</t>
        </is>
      </c>
      <c r="C41" s="579" t="n">
        <v>0</v>
      </c>
      <c r="D41" s="580" t="n">
        <v>0</v>
      </c>
    </row>
    <row r="42" ht="15" customHeight="1" s="500">
      <c r="A42" s="741" t="inlineStr">
        <is>
          <t>8. Други постъпления/ плащания от финансова дейност</t>
        </is>
      </c>
      <c r="B42" s="742" t="inlineStr">
        <is>
          <t>3-2407</t>
        </is>
      </c>
      <c r="C42" s="579" t="n">
        <v>0</v>
      </c>
      <c r="D42" s="580" t="n">
        <v>0</v>
      </c>
      <c r="G42" s="743" t="n"/>
      <c r="H42" s="743" t="n"/>
    </row>
    <row r="43" ht="15.75" customHeight="1" s="500">
      <c r="A43" s="753" t="inlineStr">
        <is>
          <t>Нетен паричен поток от финансова дейност (В):</t>
        </is>
      </c>
      <c r="B43" s="754" t="inlineStr">
        <is>
          <t>3-2400</t>
        </is>
      </c>
      <c r="C43" s="755">
        <f>SUM(C35:C42)</f>
        <v/>
      </c>
      <c r="D43" s="756">
        <f>SUM(D35:D42)</f>
        <v/>
      </c>
      <c r="G43" s="743" t="n"/>
      <c r="H43" s="743" t="n"/>
    </row>
    <row r="44" ht="15.75" customHeight="1" s="500">
      <c r="A44" s="757" t="inlineStr">
        <is>
          <t>Г. Изменения на паричните средства през периода (А+Б+В):</t>
        </is>
      </c>
      <c r="B44" s="758" t="inlineStr">
        <is>
          <t>3-2500</t>
        </is>
      </c>
      <c r="C44" s="759">
        <f>C43+C33+C21</f>
        <v/>
      </c>
      <c r="D44" s="760">
        <f>D43+D33+D21</f>
        <v/>
      </c>
      <c r="G44" s="743" t="n"/>
      <c r="H44" s="743" t="n"/>
    </row>
    <row r="45" ht="15.75" customHeight="1" s="500">
      <c r="A45" s="761" t="inlineStr">
        <is>
          <t>Д. Парични средства в началото на периода</t>
        </is>
      </c>
      <c r="B45" s="762" t="inlineStr">
        <is>
          <t>3-2600</t>
        </is>
      </c>
      <c r="C45" s="763" t="n">
        <v>0</v>
      </c>
      <c r="D45" s="764" t="n">
        <v>0</v>
      </c>
      <c r="G45" s="743" t="n"/>
      <c r="H45" s="743" t="n"/>
    </row>
    <row r="46" ht="15.75" customHeight="1" s="500">
      <c r="A46" s="765" t="inlineStr">
        <is>
          <t xml:space="preserve">Е. Парични средства в края на периода, в т.ч.: </t>
        </is>
      </c>
      <c r="B46" s="766" t="inlineStr">
        <is>
          <t>3-2700</t>
        </is>
      </c>
      <c r="C46" s="767" t="n">
        <v>0</v>
      </c>
      <c r="D46" s="768">
        <f>D45+D44</f>
        <v/>
      </c>
      <c r="G46" s="743" t="n"/>
      <c r="H46" s="743" t="n"/>
    </row>
    <row r="47" ht="15" customHeight="1" s="500">
      <c r="A47" s="769" t="inlineStr">
        <is>
          <t xml:space="preserve">наличност в касата и по банкови сметки </t>
        </is>
      </c>
      <c r="B47" s="770" t="inlineStr">
        <is>
          <t>3-2700-1</t>
        </is>
      </c>
      <c r="C47" s="771" t="n"/>
      <c r="D47" s="772" t="n"/>
      <c r="G47" s="743" t="n"/>
      <c r="H47" s="743" t="n"/>
    </row>
    <row r="48" ht="15.75" customHeight="1" s="500">
      <c r="A48" s="773" t="inlineStr">
        <is>
          <t xml:space="preserve">блокирани парични средства  </t>
        </is>
      </c>
      <c r="B48" s="774" t="inlineStr">
        <is>
          <t>3-2700-2</t>
        </is>
      </c>
      <c r="C48" s="775" t="n"/>
      <c r="D48" s="776" t="n"/>
      <c r="G48" s="743" t="n"/>
      <c r="H48" s="743" t="n"/>
    </row>
    <row r="49" ht="15" customHeight="1" s="500">
      <c r="B49" s="777" t="n"/>
      <c r="C49" s="743" t="n"/>
      <c r="D49" s="743" t="n"/>
      <c r="G49" s="743" t="n"/>
      <c r="H49" s="743" t="n"/>
    </row>
    <row r="50" ht="15" customHeight="1" s="500">
      <c r="A50" s="778" t="inlineStr">
        <is>
          <t>Забележка:</t>
        </is>
      </c>
      <c r="G50" s="743" t="n"/>
      <c r="H50" s="743" t="n"/>
    </row>
    <row r="51" ht="15" customHeight="1" s="500">
      <c r="A51" s="779" t="inlineStr">
        <is>
          <t>В клетката "Парични средства в началото на периода" се поставя стойността на на паричните средства в началото на съответната година.</t>
        </is>
      </c>
      <c r="G51" s="743" t="n"/>
      <c r="H51" s="743" t="n"/>
    </row>
    <row r="52" ht="15" customHeight="1" s="500">
      <c r="A52" s="779" t="n"/>
      <c r="B52" s="779" t="n"/>
      <c r="C52" s="779" t="n"/>
      <c r="D52" s="779" t="n"/>
      <c r="G52" s="743" t="n"/>
      <c r="H52" s="743" t="n"/>
    </row>
    <row r="53" ht="15" customHeight="1" s="500">
      <c r="A53" s="779" t="n"/>
      <c r="B53" s="779" t="n"/>
      <c r="C53" s="779" t="n"/>
      <c r="D53" s="779" t="n"/>
      <c r="G53" s="743" t="n"/>
      <c r="H53" s="743" t="n"/>
    </row>
    <row r="54" ht="15" customFormat="1" customHeight="1" s="535">
      <c r="A54" s="649" t="inlineStr">
        <is>
          <t>Дата на съставяне:</t>
        </is>
      </c>
      <c r="B54" s="650">
        <f>pdeReportingDate</f>
        <v/>
      </c>
      <c r="F54" s="780" t="n"/>
      <c r="G54" s="780" t="n"/>
      <c r="H54" s="780" t="n"/>
      <c r="M54" s="622" t="n"/>
    </row>
    <row r="55" ht="15" customFormat="1" customHeight="1" s="535">
      <c r="A55" s="649" t="n"/>
      <c r="B55" s="650" t="n"/>
      <c r="F55" s="650" t="n"/>
      <c r="G55" s="650" t="n"/>
      <c r="H55" s="650" t="n"/>
      <c r="M55" s="622" t="n"/>
    </row>
    <row r="56" ht="15" customFormat="1" customHeight="1" s="535">
      <c r="A56" s="651" t="inlineStr">
        <is>
          <t>Съставител:</t>
        </is>
      </c>
      <c r="B56" s="547">
        <f>authorName</f>
        <v/>
      </c>
      <c r="F56" s="547" t="n"/>
      <c r="G56" s="547" t="n"/>
      <c r="H56" s="547" t="n"/>
    </row>
    <row r="57" ht="15" customFormat="1" customHeight="1" s="535">
      <c r="A57" s="651" t="n"/>
      <c r="B57" s="547" t="n"/>
      <c r="F57" s="547" t="n"/>
      <c r="G57" s="547" t="n"/>
      <c r="H57" s="547" t="n"/>
    </row>
    <row r="58" ht="15" customFormat="1" customHeight="1" s="535">
      <c r="A58" s="651" t="inlineStr">
        <is>
          <t>Представляващ/и:</t>
        </is>
      </c>
      <c r="B58" s="547" t="n"/>
      <c r="F58" s="547" t="n"/>
      <c r="G58" s="547" t="n"/>
      <c r="H58" s="547" t="n"/>
    </row>
    <row r="59" ht="15" customFormat="1" customHeight="1" s="507">
      <c r="A59" s="653" t="n"/>
      <c r="B59" s="653" t="inlineStr">
        <is>
          <t>.........................</t>
        </is>
      </c>
      <c r="C59" s="654" t="n"/>
      <c r="D59" s="654" t="n"/>
      <c r="E59" s="654" t="n"/>
      <c r="F59" s="534" t="n"/>
      <c r="G59" s="533" t="n"/>
      <c r="H59" s="535" t="n"/>
    </row>
    <row r="60" ht="15" customHeight="1" s="500">
      <c r="A60" s="653" t="n"/>
      <c r="B60" s="653" t="inlineStr">
        <is>
          <t>.........................</t>
        </is>
      </c>
      <c r="C60" s="654" t="n"/>
      <c r="D60" s="654" t="n"/>
      <c r="E60" s="654" t="n"/>
      <c r="F60" s="534" t="n"/>
      <c r="G60" s="533" t="n"/>
      <c r="H60" s="535" t="n"/>
    </row>
    <row r="61" ht="15" customHeight="1" s="500">
      <c r="A61" s="653" t="n"/>
      <c r="B61" s="653" t="inlineStr">
        <is>
          <t>.........................</t>
        </is>
      </c>
      <c r="C61" s="654" t="n"/>
      <c r="D61" s="654" t="n"/>
      <c r="E61" s="654" t="n"/>
      <c r="F61" s="534" t="n"/>
      <c r="G61" s="533" t="n"/>
      <c r="H61" s="535" t="n"/>
    </row>
    <row r="62" ht="15" customHeight="1" s="500">
      <c r="A62" s="653" t="n"/>
      <c r="B62" s="653" t="inlineStr">
        <is>
          <t>.........................</t>
        </is>
      </c>
      <c r="C62" s="654" t="n"/>
      <c r="D62" s="654" t="n"/>
      <c r="E62" s="654" t="n"/>
      <c r="F62" s="534" t="n"/>
      <c r="G62" s="533" t="n"/>
      <c r="H62" s="535" t="n"/>
    </row>
    <row r="63" ht="15" customHeight="1" s="500">
      <c r="A63" s="653" t="n"/>
      <c r="B63" s="653" t="n"/>
      <c r="C63" s="654" t="n"/>
      <c r="D63" s="654" t="n"/>
      <c r="E63" s="654" t="n"/>
      <c r="F63" s="534" t="n"/>
      <c r="G63" s="533" t="n"/>
      <c r="H63" s="535" t="n"/>
    </row>
    <row r="64" ht="15" customHeight="1" s="500">
      <c r="A64" s="653" t="n"/>
      <c r="B64" s="653" t="n"/>
      <c r="C64" s="654" t="n"/>
      <c r="D64" s="654" t="n"/>
      <c r="E64" s="654" t="n"/>
      <c r="F64" s="534" t="n"/>
      <c r="G64" s="533" t="n"/>
      <c r="H64" s="535" t="n"/>
    </row>
    <row r="65" ht="15" customHeight="1" s="500">
      <c r="A65" s="653" t="n"/>
      <c r="B65" s="653" t="n"/>
      <c r="C65" s="654" t="n"/>
      <c r="D65" s="654" t="n"/>
      <c r="E65" s="654" t="n"/>
      <c r="F65" s="534" t="n"/>
      <c r="G65" s="533" t="n"/>
      <c r="H65" s="535" t="n"/>
    </row>
    <row r="66" ht="15" customHeight="1" s="500">
      <c r="G66" s="743" t="n"/>
      <c r="H66" s="743" t="n"/>
    </row>
    <row r="67" ht="15" customHeight="1" s="500">
      <c r="G67" s="743" t="n"/>
      <c r="H67" s="743" t="n"/>
    </row>
    <row r="68" ht="15" customHeight="1" s="500">
      <c r="G68" s="743" t="n"/>
      <c r="H68" s="743" t="n"/>
    </row>
    <row r="69" ht="15" customHeight="1" s="500">
      <c r="G69" s="743" t="n"/>
      <c r="H69" s="743" t="n"/>
    </row>
    <row r="70" ht="15" customHeight="1" s="500">
      <c r="G70" s="743" t="n"/>
      <c r="H70" s="743" t="n"/>
    </row>
    <row r="71" ht="15" customHeight="1" s="500">
      <c r="G71" s="743" t="n"/>
      <c r="H71" s="743" t="n"/>
    </row>
    <row r="72" ht="15" customHeight="1" s="500">
      <c r="G72" s="743" t="n"/>
      <c r="H72" s="743" t="n"/>
    </row>
    <row r="73" ht="15" customHeight="1" s="500">
      <c r="G73" s="743" t="n"/>
      <c r="H73" s="743" t="n"/>
    </row>
    <row r="74" ht="15" customHeight="1" s="500">
      <c r="G74" s="743" t="n"/>
      <c r="H74" s="743" t="n"/>
    </row>
    <row r="75" ht="15" customHeight="1" s="500">
      <c r="G75" s="743" t="n"/>
      <c r="H75" s="743" t="n"/>
    </row>
    <row r="76" ht="15" customHeight="1" s="500">
      <c r="G76" s="743" t="n"/>
      <c r="H76" s="743" t="n"/>
    </row>
    <row r="77" ht="15" customHeight="1" s="500">
      <c r="G77" s="743" t="n"/>
      <c r="H77" s="743" t="n"/>
    </row>
    <row r="78" ht="15" customHeight="1" s="500">
      <c r="G78" s="743" t="n"/>
      <c r="H78" s="743" t="n"/>
    </row>
    <row r="79" ht="15" customHeight="1" s="500">
      <c r="G79" s="743" t="n"/>
      <c r="H79" s="743" t="n"/>
    </row>
    <row r="80" ht="15" customHeight="1" s="500">
      <c r="G80" s="743" t="n"/>
      <c r="H80" s="743" t="n"/>
    </row>
    <row r="81" ht="15" customHeight="1" s="500">
      <c r="G81" s="743" t="n"/>
      <c r="H81" s="743" t="n"/>
    </row>
    <row r="82" ht="15" customHeight="1" s="500">
      <c r="G82" s="743" t="n"/>
      <c r="H82" s="743" t="n"/>
    </row>
    <row r="83" ht="15" customHeight="1" s="500">
      <c r="G83" s="743" t="n"/>
      <c r="H83" s="743" t="n"/>
    </row>
    <row r="84" ht="15" customHeight="1" s="500">
      <c r="G84" s="743" t="n"/>
      <c r="H84" s="743" t="n"/>
    </row>
    <row r="85" ht="15" customHeight="1" s="500">
      <c r="G85" s="743" t="n"/>
      <c r="H85" s="743" t="n"/>
    </row>
    <row r="86" ht="15" customHeight="1" s="500">
      <c r="G86" s="743" t="n"/>
      <c r="H86" s="743" t="n"/>
    </row>
    <row r="87" ht="15" customHeight="1" s="500">
      <c r="G87" s="743" t="n"/>
      <c r="H87" s="743" t="n"/>
    </row>
    <row r="88" ht="15" customHeight="1" s="500">
      <c r="G88" s="743" t="n"/>
      <c r="H88" s="743" t="n"/>
    </row>
    <row r="89" ht="15" customHeight="1" s="500">
      <c r="G89" s="743" t="n"/>
      <c r="H89" s="743" t="n"/>
    </row>
    <row r="90" ht="15" customHeight="1" s="500">
      <c r="G90" s="743" t="n"/>
      <c r="H90" s="743" t="n"/>
    </row>
    <row r="91" ht="15" customHeight="1" s="500">
      <c r="G91" s="743" t="n"/>
      <c r="H91" s="743" t="n"/>
    </row>
    <row r="92" ht="15" customHeight="1" s="500">
      <c r="G92" s="743" t="n"/>
      <c r="H92" s="743" t="n"/>
    </row>
    <row r="93" ht="15" customHeight="1" s="500">
      <c r="G93" s="743" t="n"/>
      <c r="H93" s="743" t="n"/>
    </row>
    <row r="94" ht="15" customHeight="1" s="500">
      <c r="G94" s="743" t="n"/>
      <c r="H94" s="743" t="n"/>
    </row>
    <row r="95" ht="15" customHeight="1" s="500">
      <c r="G95" s="743" t="n"/>
      <c r="H95" s="743" t="n"/>
    </row>
    <row r="96" ht="15" customHeight="1" s="500">
      <c r="G96" s="743" t="n"/>
      <c r="H96" s="743" t="n"/>
    </row>
    <row r="97" ht="15" customHeight="1" s="500">
      <c r="G97" s="743" t="n"/>
      <c r="H97" s="743" t="n"/>
    </row>
    <row r="98" ht="15" customHeight="1" s="500">
      <c r="G98" s="743" t="n"/>
      <c r="H98" s="743" t="n"/>
    </row>
    <row r="99" ht="15" customHeight="1" s="500">
      <c r="G99" s="743" t="n"/>
      <c r="H99" s="743" t="n"/>
    </row>
    <row r="100" ht="15" customHeight="1" s="500">
      <c r="G100" s="743" t="n"/>
      <c r="H100" s="743" t="n"/>
    </row>
    <row r="101" ht="15" customHeight="1" s="500">
      <c r="G101" s="743" t="n"/>
      <c r="H101" s="743" t="n"/>
    </row>
  </sheetData>
  <mergeCells count="18">
    <mergeCell ref="A4:B4"/>
    <mergeCell ref="B63:E63"/>
    <mergeCell ref="B61:E61"/>
    <mergeCell ref="B56:E56"/>
    <mergeCell ref="A2:B2"/>
    <mergeCell ref="B57:E57"/>
    <mergeCell ref="B65:E65"/>
    <mergeCell ref="B58:E58"/>
    <mergeCell ref="A5:B5"/>
    <mergeCell ref="B54:E54"/>
    <mergeCell ref="B62:E62"/>
    <mergeCell ref="B64:E64"/>
    <mergeCell ref="B55:E55"/>
    <mergeCell ref="B59:E59"/>
    <mergeCell ref="A1:B1"/>
    <mergeCell ref="A51:D51"/>
    <mergeCell ref="A6:B6"/>
    <mergeCell ref="B60:E60"/>
  </mergeCells>
  <dataValidations count="2">
    <dataValidation sqref="C45:D45 C47:D48" showDropDown="0" showInputMessage="1" showErrorMessage="1" allowBlank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type="decimal" errorStyle="stop" operator="between">
      <formula1>0</formula1>
      <formula2>9.99999999999999E+015</formula2>
    </dataValidation>
    <dataValidation sqref="C11:D20 C23:D32 C35:D42" showDropDown="0" showInputMessage="1" showErrorMessage="1" allowBlank="1" errorTitle="Невалиден формат" error="Стойността в клетката трябва да съдържа число.&#10;&#10;За да коригирате натиснете Retry. За да се откажете натиснете Cancel." type="decimal" errorStyle="stop" operator="between">
      <formula1>-999999999999999</formula1>
      <formula2>999999999</formula2>
    </dataValidation>
  </dataValidations>
  <printOptions horizontalCentered="1" verticalCentered="1" headings="0" gridLines="0" gridLinesSet="1"/>
  <pageMargins left="0.747916666666667" right="0.747916666666667" top="1.10208333333333" bottom="0.9840277777777779" header="0.511811023622047" footer="0.511811023622047"/>
  <pageSetup orientation="portrait" paperSize="9" scale="67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1"/>
  </sheetPr>
  <dimension ref="A1:N49"/>
  <sheetViews>
    <sheetView showFormulas="0" showGridLines="1" showRowColHeaders="1" showZeros="1" rightToLeft="0" tabSelected="0" showOutlineSymbols="1" defaultGridColor="1" view="pageBreakPreview" topLeftCell="A11" colorId="64" zoomScale="175" zoomScaleNormal="100" zoomScalePageLayoutView="175" workbookViewId="0">
      <selection pane="topLeft" activeCell="M18" activeCellId="0" sqref="M18"/>
    </sheetView>
  </sheetViews>
  <sheetFormatPr baseColWidth="8" defaultColWidth="9.2734375" defaultRowHeight="15" customHeight="1" zeroHeight="0" outlineLevelRow="0"/>
  <cols>
    <col width="50.73" customWidth="1" style="532" min="1" max="1"/>
    <col width="10.73" customWidth="1" style="781" min="2" max="2"/>
    <col width="10.73" customWidth="1" style="507" min="3" max="3"/>
    <col width="12.73" customWidth="1" style="507" min="4" max="4"/>
    <col width="11.73" customWidth="1" style="507" min="5" max="8"/>
    <col width="10.73" customWidth="1" style="507" min="9" max="10"/>
    <col width="11.18" customWidth="1" style="507" min="11" max="11"/>
    <col width="14.73" customWidth="1" style="507" min="12" max="12"/>
    <col width="16.82" customWidth="1" style="507" min="13" max="13"/>
    <col width="11" customWidth="1" style="507" min="14" max="14"/>
    <col width="9.27" customWidth="1" style="507" min="15" max="16384"/>
  </cols>
  <sheetData>
    <row r="1" ht="15" customHeight="1" s="500">
      <c r="A1" s="542" t="inlineStr">
        <is>
          <t>ОТЧЕТ ЗА ИЗМЕНЕНИЯТА В СОБСТВЕНИЯ КАПИТАЛ</t>
        </is>
      </c>
      <c r="B1" s="546" t="n"/>
      <c r="C1" s="546" t="n"/>
      <c r="D1" s="546" t="n"/>
      <c r="E1" s="546" t="n"/>
      <c r="F1" s="546" t="n"/>
      <c r="G1" s="546" t="n"/>
      <c r="H1" s="546" t="n"/>
    </row>
    <row r="2" ht="15" customHeight="1" s="500">
      <c r="A2" s="782">
        <f>CONCATENATE("(",LOWER(reportConsolidation),")")</f>
        <v/>
      </c>
      <c r="B2" s="546" t="n"/>
      <c r="C2" s="546" t="n"/>
      <c r="D2" s="546" t="n"/>
      <c r="E2" s="546" t="n"/>
      <c r="F2" s="546" t="n"/>
      <c r="G2" s="546" t="n"/>
      <c r="H2" s="546" t="n"/>
      <c r="I2" s="728" t="n"/>
    </row>
    <row r="3" ht="15" customHeight="1" s="500">
      <c r="A3" s="536" t="n"/>
      <c r="B3" s="542" t="n"/>
      <c r="C3" s="542" t="n"/>
      <c r="D3" s="542" t="n"/>
      <c r="E3" s="542" t="n"/>
      <c r="F3" s="545" t="n"/>
      <c r="G3" s="541" t="n"/>
      <c r="H3" s="541" t="n"/>
    </row>
    <row r="4" ht="15" customHeight="1" s="500">
      <c r="A4" s="545">
        <f>CONCATENATE("на ",UPPER(pdeName))</f>
        <v/>
      </c>
      <c r="B4" s="546" t="n"/>
      <c r="C4" s="546" t="n"/>
      <c r="D4" s="546" t="n"/>
      <c r="E4" s="546" t="n"/>
      <c r="F4" s="546" t="n"/>
      <c r="G4" s="546" t="n"/>
      <c r="H4" s="546" t="n"/>
      <c r="K4" s="657" t="n"/>
      <c r="L4" s="650" t="n"/>
    </row>
    <row r="5" ht="15" customHeight="1" s="500">
      <c r="A5" s="545">
        <f>CONCATENATE("ЕИК по БУЛСТАТ: ", pdeBulstat)</f>
        <v/>
      </c>
      <c r="B5" s="546" t="n"/>
      <c r="C5" s="546" t="n"/>
      <c r="D5" s="546" t="n"/>
      <c r="E5" s="546" t="n"/>
      <c r="F5" s="546" t="n"/>
      <c r="G5" s="546" t="n"/>
      <c r="H5" s="546" t="n"/>
      <c r="I5" s="532" t="n"/>
      <c r="K5" s="660" t="n"/>
      <c r="L5" s="547" t="n"/>
    </row>
    <row r="6" ht="15" customHeight="1" s="500">
      <c r="A6" s="545">
        <f>CONCATENATE("към ",TEXT(endDate,"dd.mm.yyyy")," г.")</f>
        <v/>
      </c>
      <c r="B6" s="546" t="n"/>
      <c r="C6" s="546" t="n"/>
      <c r="D6" s="546" t="n"/>
      <c r="E6" s="546" t="n"/>
      <c r="F6" s="546" t="n"/>
      <c r="G6" s="546" t="n"/>
      <c r="H6" s="546" t="n"/>
      <c r="I6" s="731" t="n"/>
      <c r="K6" s="660" t="n"/>
      <c r="L6" s="652" t="n"/>
    </row>
    <row r="7" ht="15.75" customFormat="1" customHeight="1" s="507">
      <c r="A7" s="783" t="n"/>
      <c r="C7" s="783" t="n"/>
      <c r="D7" s="783" t="n"/>
      <c r="E7" s="783" t="n"/>
      <c r="F7" s="783" t="n"/>
      <c r="G7" s="783" t="n"/>
      <c r="H7" s="783" t="n"/>
      <c r="M7" s="550" t="inlineStr">
        <is>
          <t>( в хил. евро)</t>
        </is>
      </c>
    </row>
    <row r="8" ht="30" customFormat="1" customHeight="1" s="549">
      <c r="A8" s="661" t="inlineStr">
        <is>
          <t>ПОКАЗАТЕЛИ</t>
        </is>
      </c>
      <c r="B8" s="784" t="inlineStr">
        <is>
          <t>Код на реда</t>
        </is>
      </c>
      <c r="C8" s="662" t="inlineStr">
        <is>
          <t>Основен капитал</t>
        </is>
      </c>
      <c r="D8" s="662" t="inlineStr">
        <is>
          <t>Резерви</t>
        </is>
      </c>
      <c r="E8" s="785" t="n"/>
      <c r="F8" s="785" t="n"/>
      <c r="G8" s="785" t="n"/>
      <c r="H8" s="786" t="n"/>
      <c r="I8" s="662" t="inlineStr">
        <is>
          <t xml:space="preserve">Натрупани печалби/загуби </t>
        </is>
      </c>
      <c r="J8" s="786" t="n"/>
      <c r="K8" s="662" t="inlineStr">
        <is>
          <t>Резерв 
от 
преводи</t>
        </is>
      </c>
      <c r="L8" s="662" t="inlineStr">
        <is>
          <t>Общо собствен капитал</t>
        </is>
      </c>
      <c r="M8" s="787" t="n"/>
    </row>
    <row r="9" ht="30" customFormat="1" customHeight="1" s="549">
      <c r="A9" s="788" t="n"/>
      <c r="B9" s="789" t="n"/>
      <c r="C9" s="789" t="n"/>
      <c r="D9" s="704" t="inlineStr">
        <is>
          <t>премии от
 емисия (премиен резерв)</t>
        </is>
      </c>
      <c r="E9" s="704" t="inlineStr">
        <is>
          <t xml:space="preserve">резерв от последващи 
оценки </t>
        </is>
      </c>
      <c r="F9" s="704" t="inlineStr">
        <is>
          <t>целеви резерви</t>
        </is>
      </c>
      <c r="G9" s="790" t="n"/>
      <c r="H9" s="791" t="n"/>
      <c r="I9" s="704" t="inlineStr">
        <is>
          <t>печалба</t>
        </is>
      </c>
      <c r="J9" s="704" t="inlineStr">
        <is>
          <t>загуба</t>
        </is>
      </c>
      <c r="K9" s="789" t="n"/>
      <c r="L9" s="789" t="n"/>
      <c r="M9" s="792" t="inlineStr">
        <is>
          <t xml:space="preserve">Малцинствено 
участие </t>
        </is>
      </c>
    </row>
    <row r="10" ht="30" customFormat="1" customHeight="1" s="549">
      <c r="A10" s="793" t="n"/>
      <c r="B10" s="794" t="n"/>
      <c r="C10" s="794" t="n"/>
      <c r="D10" s="794" t="n"/>
      <c r="E10" s="794" t="n"/>
      <c r="F10" s="704" t="inlineStr">
        <is>
          <t>общи</t>
        </is>
      </c>
      <c r="G10" s="704" t="inlineStr">
        <is>
          <t>специали
зирани</t>
        </is>
      </c>
      <c r="H10" s="704" t="inlineStr">
        <is>
          <t>други</t>
        </is>
      </c>
      <c r="I10" s="794" t="n"/>
      <c r="J10" s="794" t="n"/>
      <c r="K10" s="794" t="n"/>
      <c r="L10" s="794" t="n"/>
      <c r="M10" s="795" t="n"/>
    </row>
    <row r="11" ht="15" customFormat="1" customHeight="1" s="549">
      <c r="A11" s="796" t="inlineStr">
        <is>
          <t>а</t>
        </is>
      </c>
      <c r="B11" s="797" t="n"/>
      <c r="C11" s="798" t="n">
        <v>1</v>
      </c>
      <c r="D11" s="798" t="n">
        <v>2</v>
      </c>
      <c r="E11" s="798" t="n">
        <v>3</v>
      </c>
      <c r="F11" s="798" t="n">
        <v>4</v>
      </c>
      <c r="G11" s="798" t="n">
        <v>5</v>
      </c>
      <c r="H11" s="798" t="n">
        <v>6</v>
      </c>
      <c r="I11" s="798" t="n">
        <v>7</v>
      </c>
      <c r="J11" s="798" t="n">
        <v>8</v>
      </c>
      <c r="K11" s="798" t="n">
        <v>9</v>
      </c>
      <c r="L11" s="798" t="n">
        <v>10</v>
      </c>
      <c r="M11" s="799" t="n">
        <v>11</v>
      </c>
    </row>
    <row r="12" ht="15" customFormat="1" customHeight="1" s="549">
      <c r="A12" s="661" t="inlineStr">
        <is>
          <t>Код на реда - б</t>
        </is>
      </c>
      <c r="B12" s="784" t="n"/>
      <c r="C12" s="800" t="inlineStr">
        <is>
          <t>1-0410</t>
        </is>
      </c>
      <c r="D12" s="800" t="inlineStr">
        <is>
          <t>1-0410</t>
        </is>
      </c>
      <c r="E12" s="800" t="inlineStr">
        <is>
          <t>1-0422</t>
        </is>
      </c>
      <c r="F12" s="800" t="inlineStr">
        <is>
          <t>1-0424</t>
        </is>
      </c>
      <c r="G12" s="800" t="inlineStr">
        <is>
          <t>1-0425</t>
        </is>
      </c>
      <c r="H12" s="800" t="inlineStr">
        <is>
          <t>1-0426</t>
        </is>
      </c>
      <c r="I12" s="800" t="inlineStr">
        <is>
          <t>1-0452</t>
        </is>
      </c>
      <c r="J12" s="800" t="inlineStr">
        <is>
          <t>1-0453</t>
        </is>
      </c>
      <c r="K12" s="801" t="inlineStr">
        <is>
          <t>4-0426-1</t>
        </is>
      </c>
      <c r="L12" s="784" t="inlineStr">
        <is>
          <t>1-0400</t>
        </is>
      </c>
      <c r="M12" s="802" t="inlineStr">
        <is>
          <t>1-0400-1</t>
        </is>
      </c>
      <c r="N12" s="509" t="n"/>
    </row>
    <row r="13" ht="15" customHeight="1" s="500">
      <c r="A13" s="703" t="inlineStr">
        <is>
          <t xml:space="preserve">Салдо в началото на отчетния период </t>
        </is>
      </c>
      <c r="B13" s="718" t="inlineStr">
        <is>
          <t>4-01</t>
        </is>
      </c>
      <c r="C13" s="707">
        <f>'1-Баланс'!H18</f>
        <v/>
      </c>
      <c r="D13" s="707">
        <f>'1-Баланс'!H20</f>
        <v/>
      </c>
      <c r="E13" s="707">
        <f>'1-Баланс'!H21</f>
        <v/>
      </c>
      <c r="F13" s="707">
        <f>'1-Баланс'!H23</f>
        <v/>
      </c>
      <c r="G13" s="707">
        <f>'1-Баланс'!H24</f>
        <v/>
      </c>
      <c r="H13" s="803" t="n"/>
      <c r="I13" s="707">
        <f>'1-Баланс'!H29+'1-Баланс'!H32</f>
        <v/>
      </c>
      <c r="J13" s="707">
        <f>'1-Баланс'!H30+'1-Баланс'!H33</f>
        <v/>
      </c>
      <c r="K13" s="803" t="n"/>
      <c r="L13" s="707">
        <f>SUM(C13:K13)</f>
        <v/>
      </c>
      <c r="M13" s="708">
        <f>'1-Баланс'!H40</f>
        <v/>
      </c>
      <c r="N13" s="804" t="n"/>
    </row>
    <row r="14" ht="15" customHeight="1" s="500">
      <c r="A14" s="703" t="inlineStr">
        <is>
          <t>Промени в началните салда поради:</t>
        </is>
      </c>
      <c r="B14" s="681" t="inlineStr">
        <is>
          <t>4-15</t>
        </is>
      </c>
      <c r="C14" s="674">
        <f>C15+C16</f>
        <v/>
      </c>
      <c r="D14" s="674">
        <f>D15+D16</f>
        <v/>
      </c>
      <c r="E14" s="674">
        <f>E15+E16</f>
        <v/>
      </c>
      <c r="F14" s="674">
        <f>F15+F16</f>
        <v/>
      </c>
      <c r="G14" s="674">
        <f>G15+G16</f>
        <v/>
      </c>
      <c r="H14" s="674">
        <f>H15+H16</f>
        <v/>
      </c>
      <c r="I14" s="674">
        <f>I15+I16</f>
        <v/>
      </c>
      <c r="J14" s="674">
        <f>J15+J16</f>
        <v/>
      </c>
      <c r="K14" s="674">
        <f>K15+K16</f>
        <v/>
      </c>
      <c r="L14" s="674">
        <f>SUM(C14:K14)</f>
        <v/>
      </c>
      <c r="M14" s="675">
        <f>M15+M16</f>
        <v/>
      </c>
    </row>
    <row r="15" ht="15" customHeight="1" s="500">
      <c r="A15" s="677" t="inlineStr">
        <is>
          <t xml:space="preserve">Ефект от промени в счетоводната политика </t>
        </is>
      </c>
      <c r="B15" s="681" t="inlineStr">
        <is>
          <t>4-15-1</t>
        </is>
      </c>
      <c r="C15" s="805" t="n">
        <v>0</v>
      </c>
      <c r="D15" s="805" t="n">
        <v>0</v>
      </c>
      <c r="E15" s="805" t="n">
        <v>0</v>
      </c>
      <c r="F15" s="805" t="n">
        <v>0</v>
      </c>
      <c r="G15" s="805" t="n">
        <v>0</v>
      </c>
      <c r="H15" s="805" t="n">
        <v>0</v>
      </c>
      <c r="I15" s="805" t="n">
        <v>0</v>
      </c>
      <c r="J15" s="805" t="n">
        <v>0</v>
      </c>
      <c r="K15" s="805" t="n">
        <v>0</v>
      </c>
      <c r="L15" s="707">
        <f>SUM(C15:K15)</f>
        <v/>
      </c>
      <c r="M15" s="806" t="n">
        <v>0</v>
      </c>
    </row>
    <row r="16" ht="15" customHeight="1" s="500">
      <c r="A16" s="677" t="inlineStr">
        <is>
          <t xml:space="preserve">Фундаментални грешки </t>
        </is>
      </c>
      <c r="B16" s="681" t="inlineStr">
        <is>
          <t>4-15-2</t>
        </is>
      </c>
      <c r="C16" s="805" t="n">
        <v>0</v>
      </c>
      <c r="D16" s="805" t="n">
        <v>0</v>
      </c>
      <c r="E16" s="805" t="n">
        <v>0</v>
      </c>
      <c r="F16" s="805" t="n">
        <v>0</v>
      </c>
      <c r="G16" s="805" t="n">
        <v>0</v>
      </c>
      <c r="H16" s="805" t="n">
        <v>0</v>
      </c>
      <c r="I16" s="805" t="n">
        <v>0</v>
      </c>
      <c r="J16" s="805" t="n">
        <v>0</v>
      </c>
      <c r="K16" s="805" t="n">
        <v>0</v>
      </c>
      <c r="L16" s="707">
        <f>SUM(C16:K16)</f>
        <v/>
      </c>
      <c r="M16" s="806" t="n">
        <v>0</v>
      </c>
    </row>
    <row r="17" ht="26.25" customHeight="1" s="500">
      <c r="A17" s="703" t="inlineStr">
        <is>
          <t xml:space="preserve">Коригирано салдо в началото на отчетния период </t>
        </is>
      </c>
      <c r="B17" s="718" t="inlineStr">
        <is>
          <t>4-01-1</t>
        </is>
      </c>
      <c r="C17" s="707">
        <f>C13+C14</f>
        <v/>
      </c>
      <c r="D17" s="707">
        <f>D13+D14</f>
        <v/>
      </c>
      <c r="E17" s="707">
        <f>E13+E14</f>
        <v/>
      </c>
      <c r="F17" s="707">
        <f>F13+F14</f>
        <v/>
      </c>
      <c r="G17" s="707">
        <f>G13+G14</f>
        <v/>
      </c>
      <c r="H17" s="707">
        <f>H13+H14</f>
        <v/>
      </c>
      <c r="I17" s="707">
        <f>I13+I14</f>
        <v/>
      </c>
      <c r="J17" s="707">
        <f>J13+J14</f>
        <v/>
      </c>
      <c r="K17" s="707">
        <f>K13+K14</f>
        <v/>
      </c>
      <c r="L17" s="707">
        <f>SUM(C17:K17)</f>
        <v/>
      </c>
      <c r="M17" s="708">
        <f>M13+M14</f>
        <v/>
      </c>
    </row>
    <row r="18" ht="15" customHeight="1" s="500">
      <c r="A18" s="703" t="inlineStr">
        <is>
          <t xml:space="preserve">Нетна печалба/загуба за периода  </t>
        </is>
      </c>
      <c r="B18" s="718" t="inlineStr">
        <is>
          <t>4-05</t>
        </is>
      </c>
      <c r="C18" s="807" t="n">
        <v>0</v>
      </c>
      <c r="D18" s="807" t="n">
        <v>0</v>
      </c>
      <c r="E18" s="807" t="n">
        <v>0</v>
      </c>
      <c r="F18" s="807" t="n">
        <v>0</v>
      </c>
      <c r="G18" s="807" t="n">
        <v>0</v>
      </c>
      <c r="H18" s="807" t="n">
        <v>0</v>
      </c>
      <c r="I18" s="707">
        <f>+'1-Баланс'!G32</f>
        <v/>
      </c>
      <c r="J18" s="707">
        <f>+'1-Баланс'!G33</f>
        <v/>
      </c>
      <c r="K18" s="803" t="n">
        <v>0</v>
      </c>
      <c r="L18" s="707">
        <f>SUM(C18:K18)</f>
        <v/>
      </c>
      <c r="M18" s="808" t="n">
        <v>0</v>
      </c>
    </row>
    <row r="19" ht="15" customHeight="1" s="500">
      <c r="A19" s="677" t="inlineStr">
        <is>
          <t>1. Разпределение на печалбата за:</t>
        </is>
      </c>
      <c r="B19" s="681" t="inlineStr">
        <is>
          <t>4-06</t>
        </is>
      </c>
      <c r="C19" s="674">
        <f>C20+C21</f>
        <v/>
      </c>
      <c r="D19" s="674">
        <f>D20+D21</f>
        <v/>
      </c>
      <c r="E19" s="674">
        <f>E20+E21</f>
        <v/>
      </c>
      <c r="F19" s="674">
        <f>F20+F21</f>
        <v/>
      </c>
      <c r="G19" s="674">
        <f>G20+G21</f>
        <v/>
      </c>
      <c r="H19" s="674">
        <f>H20+H21</f>
        <v/>
      </c>
      <c r="I19" s="674">
        <f>I20+I21</f>
        <v/>
      </c>
      <c r="J19" s="674">
        <f>J20+J21</f>
        <v/>
      </c>
      <c r="K19" s="674">
        <f>K20+K21</f>
        <v/>
      </c>
      <c r="L19" s="707">
        <f>SUM(C19:K19)</f>
        <v/>
      </c>
      <c r="M19" s="675">
        <f>M20+M21</f>
        <v/>
      </c>
    </row>
    <row r="20" ht="15" customHeight="1" s="500">
      <c r="A20" s="741" t="inlineStr">
        <is>
          <t xml:space="preserve"> дивиденти</t>
        </is>
      </c>
      <c r="B20" s="742" t="inlineStr">
        <is>
          <t>4-07</t>
        </is>
      </c>
      <c r="C20" s="679" t="n">
        <v>0</v>
      </c>
      <c r="D20" s="679" t="n">
        <v>0</v>
      </c>
      <c r="E20" s="679" t="n">
        <v>0</v>
      </c>
      <c r="F20" s="679" t="n">
        <v>0</v>
      </c>
      <c r="G20" s="679" t="n">
        <v>0</v>
      </c>
      <c r="H20" s="679" t="n">
        <v>0</v>
      </c>
      <c r="I20" s="679" t="n">
        <v>0</v>
      </c>
      <c r="J20" s="679" t="n">
        <v>0</v>
      </c>
      <c r="K20" s="679" t="n">
        <v>0</v>
      </c>
      <c r="L20" s="707">
        <f>SUM(C20:K20)</f>
        <v/>
      </c>
      <c r="M20" s="806" t="n">
        <v>0</v>
      </c>
    </row>
    <row r="21" ht="15" customHeight="1" s="500">
      <c r="A21" s="741" t="inlineStr">
        <is>
          <t xml:space="preserve"> други </t>
        </is>
      </c>
      <c r="B21" s="742" t="inlineStr">
        <is>
          <t>4-07-1</t>
        </is>
      </c>
      <c r="C21" s="679" t="n">
        <v>0</v>
      </c>
      <c r="D21" s="679" t="n">
        <v>0</v>
      </c>
      <c r="E21" s="679" t="n">
        <v>0</v>
      </c>
      <c r="F21" s="679" t="n">
        <v>0</v>
      </c>
      <c r="G21" s="679" t="n">
        <v>0</v>
      </c>
      <c r="H21" s="679" t="n">
        <v>0</v>
      </c>
      <c r="I21" s="679" t="n">
        <v>0</v>
      </c>
      <c r="J21" s="679" t="n">
        <v>0</v>
      </c>
      <c r="K21" s="679" t="n">
        <v>0</v>
      </c>
      <c r="L21" s="707">
        <f>SUM(C21:K21)</f>
        <v/>
      </c>
      <c r="M21" s="806" t="n">
        <v>0</v>
      </c>
    </row>
    <row r="22" ht="15" customHeight="1" s="500">
      <c r="A22" s="677" t="inlineStr">
        <is>
          <t>2. Покриване на загуби</t>
        </is>
      </c>
      <c r="B22" s="681" t="inlineStr">
        <is>
          <t>4-08</t>
        </is>
      </c>
      <c r="C22" s="679" t="n">
        <v>0</v>
      </c>
      <c r="D22" s="679" t="n">
        <v>0</v>
      </c>
      <c r="E22" s="679" t="n">
        <v>0</v>
      </c>
      <c r="F22" s="679" t="n">
        <v>0</v>
      </c>
      <c r="G22" s="679" t="n">
        <v>0</v>
      </c>
      <c r="H22" s="679" t="n">
        <v>0</v>
      </c>
      <c r="I22" s="679" t="n">
        <v>0</v>
      </c>
      <c r="J22" s="679" t="n">
        <v>0</v>
      </c>
      <c r="K22" s="679" t="n">
        <v>0</v>
      </c>
      <c r="L22" s="707">
        <f>SUM(C22:K22)</f>
        <v/>
      </c>
      <c r="M22" s="806" t="n">
        <v>0</v>
      </c>
    </row>
    <row r="23" ht="30.75" customHeight="1" s="500">
      <c r="A23" s="677" t="inlineStr">
        <is>
          <t>3. Последващи оценки на дълготрайни материални и нематериални активи, в т.ч.</t>
        </is>
      </c>
      <c r="B23" s="681" t="inlineStr">
        <is>
          <t>4-09</t>
        </is>
      </c>
      <c r="C23" s="674">
        <f>C24-C25</f>
        <v/>
      </c>
      <c r="D23" s="674">
        <f>D24-D25</f>
        <v/>
      </c>
      <c r="E23" s="674">
        <f>E24-E25</f>
        <v/>
      </c>
      <c r="F23" s="674">
        <f>F24-F25</f>
        <v/>
      </c>
      <c r="G23" s="674">
        <f>G24-G25</f>
        <v/>
      </c>
      <c r="H23" s="674">
        <f>H24-H25</f>
        <v/>
      </c>
      <c r="I23" s="674">
        <f>I24-I25</f>
        <v/>
      </c>
      <c r="J23" s="674">
        <f>J24-J25</f>
        <v/>
      </c>
      <c r="K23" s="674">
        <f>K24-K25</f>
        <v/>
      </c>
      <c r="L23" s="707">
        <f>SUM(C23:K23)</f>
        <v/>
      </c>
      <c r="M23" s="675">
        <f>M24-M25</f>
        <v/>
      </c>
    </row>
    <row r="24" ht="15" customHeight="1" s="500">
      <c r="A24" s="677" t="inlineStr">
        <is>
          <t xml:space="preserve">увеличения    </t>
        </is>
      </c>
      <c r="B24" s="681" t="inlineStr">
        <is>
          <t>4-10</t>
        </is>
      </c>
      <c r="C24" s="679" t="n">
        <v>0</v>
      </c>
      <c r="D24" s="679" t="n">
        <v>0</v>
      </c>
      <c r="E24" s="679" t="n">
        <v>0</v>
      </c>
      <c r="F24" s="679" t="n">
        <v>0</v>
      </c>
      <c r="G24" s="679" t="n">
        <v>0</v>
      </c>
      <c r="H24" s="679" t="n">
        <v>0</v>
      </c>
      <c r="I24" s="679" t="n">
        <v>0</v>
      </c>
      <c r="J24" s="679" t="n">
        <v>0</v>
      </c>
      <c r="K24" s="679" t="n">
        <v>0</v>
      </c>
      <c r="L24" s="707">
        <f>SUM(C24:K24)</f>
        <v/>
      </c>
      <c r="M24" s="806" t="n">
        <v>0</v>
      </c>
    </row>
    <row r="25" ht="15" customHeight="1" s="500">
      <c r="A25" s="677" t="inlineStr">
        <is>
          <t>намаления</t>
        </is>
      </c>
      <c r="B25" s="681" t="inlineStr">
        <is>
          <t>4-11</t>
        </is>
      </c>
      <c r="C25" s="679" t="n">
        <v>0</v>
      </c>
      <c r="D25" s="679" t="n">
        <v>0</v>
      </c>
      <c r="E25" s="679" t="n">
        <v>0</v>
      </c>
      <c r="F25" s="679" t="n">
        <v>0</v>
      </c>
      <c r="G25" s="679" t="n">
        <v>0</v>
      </c>
      <c r="H25" s="679" t="n">
        <v>0</v>
      </c>
      <c r="I25" s="679" t="n">
        <v>0</v>
      </c>
      <c r="J25" s="679" t="n">
        <v>0</v>
      </c>
      <c r="K25" s="679" t="n">
        <v>0</v>
      </c>
      <c r="L25" s="707">
        <f>SUM(C25:K25)</f>
        <v/>
      </c>
      <c r="M25" s="806" t="n">
        <v>0</v>
      </c>
    </row>
    <row r="26" ht="30.75" customHeight="1" s="500">
      <c r="A26" s="677" t="inlineStr">
        <is>
          <t>4. Последващи оценки на финансови активи и инструменти, в т.ч.</t>
        </is>
      </c>
      <c r="B26" s="681" t="inlineStr">
        <is>
          <t>4-12</t>
        </is>
      </c>
      <c r="C26" s="674">
        <f>C27-C28</f>
        <v/>
      </c>
      <c r="D26" s="674">
        <f>D27-D28</f>
        <v/>
      </c>
      <c r="E26" s="674">
        <f>E27-E28</f>
        <v/>
      </c>
      <c r="F26" s="674">
        <f>F27-F28</f>
        <v/>
      </c>
      <c r="G26" s="674">
        <f>G27-G28</f>
        <v/>
      </c>
      <c r="H26" s="674">
        <f>H27-H28</f>
        <v/>
      </c>
      <c r="I26" s="674">
        <f>I27-I28</f>
        <v/>
      </c>
      <c r="J26" s="674">
        <f>J27-J28</f>
        <v/>
      </c>
      <c r="K26" s="674">
        <f>K27-K28</f>
        <v/>
      </c>
      <c r="L26" s="707">
        <f>SUM(C26:K26)</f>
        <v/>
      </c>
      <c r="M26" s="675">
        <f>M27-M28</f>
        <v/>
      </c>
    </row>
    <row r="27" ht="15" customHeight="1" s="500">
      <c r="A27" s="677" t="inlineStr">
        <is>
          <t xml:space="preserve">увеличения    </t>
        </is>
      </c>
      <c r="B27" s="681" t="inlineStr">
        <is>
          <t>4-13</t>
        </is>
      </c>
      <c r="C27" s="679" t="n">
        <v>0</v>
      </c>
      <c r="D27" s="679" t="n">
        <v>0</v>
      </c>
      <c r="E27" s="679" t="n">
        <v>0</v>
      </c>
      <c r="F27" s="679" t="n">
        <v>0</v>
      </c>
      <c r="G27" s="679" t="n">
        <v>0</v>
      </c>
      <c r="H27" s="679" t="n">
        <v>0</v>
      </c>
      <c r="I27" s="679" t="n">
        <v>0</v>
      </c>
      <c r="J27" s="679" t="n">
        <v>0</v>
      </c>
      <c r="K27" s="679" t="n">
        <v>0</v>
      </c>
      <c r="L27" s="707">
        <f>SUM(C27:K27)</f>
        <v/>
      </c>
      <c r="M27" s="806" t="n">
        <v>0</v>
      </c>
    </row>
    <row r="28" ht="15" customHeight="1" s="500">
      <c r="A28" s="677" t="inlineStr">
        <is>
          <t>намаления</t>
        </is>
      </c>
      <c r="B28" s="681" t="inlineStr">
        <is>
          <t>4-14</t>
        </is>
      </c>
      <c r="C28" s="679" t="n">
        <v>0</v>
      </c>
      <c r="D28" s="679" t="n">
        <v>0</v>
      </c>
      <c r="E28" s="679" t="n">
        <v>0</v>
      </c>
      <c r="F28" s="679" t="n">
        <v>0</v>
      </c>
      <c r="G28" s="679" t="n">
        <v>0</v>
      </c>
      <c r="H28" s="679" t="n">
        <v>0</v>
      </c>
      <c r="I28" s="679" t="n">
        <v>0</v>
      </c>
      <c r="J28" s="679" t="n">
        <v>0</v>
      </c>
      <c r="K28" s="679" t="n">
        <v>0</v>
      </c>
      <c r="L28" s="707">
        <f>SUM(C28:K28)</f>
        <v/>
      </c>
      <c r="M28" s="806" t="n">
        <v>0</v>
      </c>
    </row>
    <row r="29" ht="15" customHeight="1" s="500">
      <c r="A29" s="677" t="inlineStr">
        <is>
          <t xml:space="preserve">5. Ефект от отсрочени данъци </t>
        </is>
      </c>
      <c r="B29" s="681" t="inlineStr">
        <is>
          <t>4-16-1</t>
        </is>
      </c>
      <c r="C29" s="679" t="n">
        <v>0</v>
      </c>
      <c r="D29" s="679" t="n">
        <v>0</v>
      </c>
      <c r="E29" s="679" t="n">
        <v>0</v>
      </c>
      <c r="F29" s="679" t="n">
        <v>0</v>
      </c>
      <c r="G29" s="679" t="n">
        <v>0</v>
      </c>
      <c r="H29" s="679" t="n">
        <v>0</v>
      </c>
      <c r="I29" s="679" t="n">
        <v>0</v>
      </c>
      <c r="J29" s="679" t="n">
        <v>0</v>
      </c>
      <c r="K29" s="679" t="n">
        <v>0</v>
      </c>
      <c r="L29" s="707">
        <f>SUM(C29:K29)</f>
        <v/>
      </c>
      <c r="M29" s="806" t="n">
        <v>0</v>
      </c>
    </row>
    <row r="30" ht="15" customHeight="1" s="500">
      <c r="A30" s="677" t="inlineStr">
        <is>
          <t>6. Други изменения</t>
        </is>
      </c>
      <c r="B30" s="681" t="inlineStr">
        <is>
          <t>4-16</t>
        </is>
      </c>
      <c r="C30" s="679" t="n">
        <v>0</v>
      </c>
      <c r="D30" s="679" t="n">
        <v>0</v>
      </c>
      <c r="E30" s="679" t="n">
        <v>0</v>
      </c>
      <c r="F30" s="679" t="n">
        <v>0</v>
      </c>
      <c r="G30" s="679" t="n">
        <v>0</v>
      </c>
      <c r="H30" s="679" t="n">
        <v>0</v>
      </c>
      <c r="I30" s="679" t="n">
        <v>0</v>
      </c>
      <c r="J30" s="679" t="n">
        <v>0</v>
      </c>
      <c r="K30" s="679" t="n">
        <v>0</v>
      </c>
      <c r="L30" s="707">
        <f>SUM(C30:K30)</f>
        <v/>
      </c>
      <c r="M30" s="806" t="n">
        <v>0</v>
      </c>
    </row>
    <row r="31" ht="15" customHeight="1" s="500">
      <c r="A31" s="703" t="inlineStr">
        <is>
          <t xml:space="preserve">Салдо към края на отчетния период </t>
        </is>
      </c>
      <c r="B31" s="718" t="inlineStr">
        <is>
          <t>4-17</t>
        </is>
      </c>
      <c r="C31" s="707">
        <f>C19+C22+C23+C26+C30+C29+C17+C18</f>
        <v/>
      </c>
      <c r="D31" s="707">
        <f>D19+D22+D23+D26+D30+D29+D17+D18</f>
        <v/>
      </c>
      <c r="E31" s="707">
        <f>E19+E22+E23+E26+E30+E29+E17+E18</f>
        <v/>
      </c>
      <c r="F31" s="707">
        <f>F19+F22+F23+F26+F30+F29+F17+F18</f>
        <v/>
      </c>
      <c r="G31" s="707">
        <f>G19+G22+G23+G26+G30+G29+G17+G18</f>
        <v/>
      </c>
      <c r="H31" s="707">
        <f>H19+H22+H23+H26+H30+H29+H17+H18</f>
        <v/>
      </c>
      <c r="I31" s="707">
        <f>I19+I22+I23+I26+I30+I29+I17+I18</f>
        <v/>
      </c>
      <c r="J31" s="707">
        <f>J19+J22+J23+J26+J30+J29+J17+J18</f>
        <v/>
      </c>
      <c r="K31" s="707">
        <f>K19+K22+K23+K26+K30+K29+K17+K18</f>
        <v/>
      </c>
      <c r="L31" s="707">
        <f>SUM(C31:K31)</f>
        <v/>
      </c>
      <c r="M31" s="708">
        <f>M19+M22+M23+M26+M30+M29+M17+M18</f>
        <v/>
      </c>
      <c r="N31" s="804" t="n"/>
    </row>
    <row r="32" ht="30.75" customHeight="1" s="500">
      <c r="A32" s="677" t="inlineStr">
        <is>
          <t>7. Промени от преводи на годишни финансови отчети на предприятия в чужбина</t>
        </is>
      </c>
      <c r="B32" s="681" t="inlineStr">
        <is>
          <t>4-18</t>
        </is>
      </c>
      <c r="C32" s="679" t="n">
        <v>0</v>
      </c>
      <c r="D32" s="679" t="n">
        <v>0</v>
      </c>
      <c r="E32" s="679" t="n">
        <v>0</v>
      </c>
      <c r="F32" s="679" t="n">
        <v>0</v>
      </c>
      <c r="G32" s="679" t="n">
        <v>0</v>
      </c>
      <c r="H32" s="679" t="n">
        <v>0</v>
      </c>
      <c r="I32" s="679" t="n">
        <v>0</v>
      </c>
      <c r="J32" s="679" t="n">
        <v>0</v>
      </c>
      <c r="K32" s="679" t="n">
        <v>0</v>
      </c>
      <c r="L32" s="707">
        <f>SUM(C32:K32)</f>
        <v/>
      </c>
      <c r="M32" s="806" t="n">
        <v>0</v>
      </c>
    </row>
    <row r="33" ht="31.5" customHeight="1" s="500">
      <c r="A33" s="698" t="inlineStr">
        <is>
          <t>8. Промени от преизчисляване на финансови отчети при свръхинфлация</t>
        </is>
      </c>
      <c r="B33" s="809" t="inlineStr">
        <is>
          <t>4-19</t>
        </is>
      </c>
      <c r="C33" s="810" t="n">
        <v>0</v>
      </c>
      <c r="D33" s="810" t="n">
        <v>0</v>
      </c>
      <c r="E33" s="810" t="n">
        <v>0</v>
      </c>
      <c r="F33" s="810" t="n">
        <v>0</v>
      </c>
      <c r="G33" s="810" t="n">
        <v>0</v>
      </c>
      <c r="H33" s="810" t="n">
        <v>0</v>
      </c>
      <c r="I33" s="810" t="n">
        <v>0</v>
      </c>
      <c r="J33" s="810" t="n">
        <v>0</v>
      </c>
      <c r="K33" s="810" t="n">
        <v>0</v>
      </c>
      <c r="L33" s="714">
        <f>SUM(C33:K33)</f>
        <v/>
      </c>
      <c r="M33" s="811" t="n">
        <v>0</v>
      </c>
    </row>
    <row r="34" ht="30" customHeight="1" s="500">
      <c r="A34" s="812" t="inlineStr">
        <is>
          <t xml:space="preserve">Собствен капитал 
към края на отчетния период </t>
        </is>
      </c>
      <c r="B34" s="727" t="inlineStr">
        <is>
          <t>4-20</t>
        </is>
      </c>
      <c r="C34" s="725">
        <f>C31+C32+C33</f>
        <v/>
      </c>
      <c r="D34" s="725">
        <f>D31+D32+D33</f>
        <v/>
      </c>
      <c r="E34" s="725">
        <f>E31+E32+E33</f>
        <v/>
      </c>
      <c r="F34" s="725">
        <f>F31+F32+F33</f>
        <v/>
      </c>
      <c r="G34" s="725">
        <f>G31+G32+G33</f>
        <v/>
      </c>
      <c r="H34" s="725">
        <f>H31+H32+H33</f>
        <v/>
      </c>
      <c r="I34" s="725">
        <f>I31+I32+I33</f>
        <v/>
      </c>
      <c r="J34" s="725">
        <f>J31+J32+J33</f>
        <v/>
      </c>
      <c r="K34" s="725">
        <f>K31+K32+K33</f>
        <v/>
      </c>
      <c r="L34" s="725">
        <f>SUM(C34:K34)</f>
        <v/>
      </c>
      <c r="M34" s="726">
        <f>M31+M32+M33</f>
        <v/>
      </c>
    </row>
    <row r="35" ht="15" customHeight="1" s="500">
      <c r="A35" s="656" t="n"/>
      <c r="B35" s="813" t="n"/>
      <c r="C35" s="814" t="n"/>
      <c r="D35" s="814" t="n"/>
      <c r="E35" s="814" t="n"/>
      <c r="F35" s="814" t="n"/>
      <c r="G35" s="814" t="n"/>
      <c r="H35" s="814" t="n"/>
      <c r="I35" s="814" t="n"/>
      <c r="J35" s="814" t="n"/>
      <c r="K35" s="814" t="n"/>
    </row>
    <row r="36" ht="15" customHeight="1" s="500">
      <c r="A36" s="655" t="inlineStr">
        <is>
          <t>Забележка:  На ред "Салдо в началото на отчетния период" се посочва салдото, което е в края на предходната година.</t>
        </is>
      </c>
      <c r="B36" s="548" t="n"/>
      <c r="C36" s="548" t="n"/>
      <c r="D36" s="548" t="n"/>
      <c r="E36" s="548" t="n"/>
      <c r="F36" s="548" t="n"/>
      <c r="G36" s="548" t="n"/>
      <c r="H36" s="548" t="n"/>
      <c r="I36" s="548" t="n"/>
      <c r="J36" s="548" t="n"/>
      <c r="K36" s="814" t="n"/>
    </row>
    <row r="37" ht="15" customHeight="1" s="500">
      <c r="A37" s="656" t="n"/>
      <c r="B37" s="813" t="n"/>
      <c r="C37" s="814" t="n"/>
      <c r="D37" s="814" t="n"/>
      <c r="E37" s="814" t="n"/>
      <c r="F37" s="814" t="n"/>
      <c r="G37" s="814" t="n"/>
      <c r="H37" s="814" t="n"/>
      <c r="I37" s="814" t="n"/>
      <c r="J37" s="814" t="n"/>
      <c r="K37" s="814" t="n"/>
    </row>
    <row r="38" ht="15" customHeight="1" s="500">
      <c r="A38" s="649" t="inlineStr">
        <is>
          <t>Дата на съставяне:</t>
        </is>
      </c>
      <c r="B38" s="650">
        <f>pdeReportingDate</f>
        <v/>
      </c>
    </row>
    <row r="39" ht="15" customHeight="1" s="500">
      <c r="A39" s="649" t="n"/>
      <c r="B39" s="650" t="n"/>
      <c r="C39" s="650" t="n"/>
      <c r="D39" s="650" t="n"/>
      <c r="E39" s="650" t="n"/>
      <c r="F39" s="650" t="n"/>
      <c r="G39" s="650" t="n"/>
      <c r="H39" s="650" t="n"/>
    </row>
    <row r="40" ht="15" customHeight="1" s="500">
      <c r="A40" s="651" t="inlineStr">
        <is>
          <t>Съставител:</t>
        </is>
      </c>
      <c r="B40" s="547">
        <f>authorName</f>
        <v/>
      </c>
    </row>
    <row r="41" ht="15" customHeight="1" s="500">
      <c r="A41" s="651" t="n"/>
      <c r="B41" s="547" t="n"/>
      <c r="C41" s="547" t="n"/>
      <c r="D41" s="547" t="n"/>
      <c r="E41" s="547" t="n"/>
      <c r="F41" s="547" t="n"/>
      <c r="G41" s="547" t="n"/>
      <c r="H41" s="547" t="n"/>
    </row>
    <row r="42" ht="15" customHeight="1" s="500">
      <c r="A42" s="651" t="inlineStr">
        <is>
          <t>Представляващ/и:</t>
        </is>
      </c>
      <c r="B42" s="652" t="n"/>
    </row>
    <row r="43" ht="15" customHeight="1" s="500">
      <c r="A43" s="653" t="n"/>
      <c r="B43" s="653" t="inlineStr">
        <is>
          <t>.........................</t>
        </is>
      </c>
      <c r="C43" s="654" t="n"/>
      <c r="D43" s="654" t="n"/>
      <c r="E43" s="654" t="n"/>
      <c r="F43" s="534" t="n"/>
      <c r="G43" s="533" t="n"/>
      <c r="H43" s="535" t="n"/>
    </row>
    <row r="44" ht="15" customHeight="1" s="500">
      <c r="A44" s="653" t="n"/>
      <c r="B44" s="653" t="inlineStr">
        <is>
          <t>.........................</t>
        </is>
      </c>
      <c r="C44" s="654" t="n"/>
      <c r="D44" s="654" t="n"/>
      <c r="E44" s="654" t="n"/>
      <c r="F44" s="534" t="n"/>
      <c r="G44" s="533" t="n"/>
      <c r="H44" s="535" t="n"/>
    </row>
    <row r="45" ht="15" customHeight="1" s="500">
      <c r="A45" s="653" t="n"/>
      <c r="B45" s="653" t="inlineStr">
        <is>
          <t>.........................</t>
        </is>
      </c>
      <c r="C45" s="654" t="n"/>
      <c r="D45" s="654" t="n"/>
      <c r="E45" s="654" t="n"/>
      <c r="F45" s="534" t="n"/>
      <c r="G45" s="533" t="n"/>
      <c r="H45" s="535" t="n"/>
    </row>
    <row r="46" ht="15" customHeight="1" s="500">
      <c r="A46" s="653" t="n"/>
      <c r="B46" s="653" t="inlineStr">
        <is>
          <t>.........................</t>
        </is>
      </c>
      <c r="C46" s="654" t="n"/>
      <c r="D46" s="654" t="n"/>
      <c r="E46" s="654" t="n"/>
      <c r="F46" s="534" t="n"/>
      <c r="G46" s="533" t="n"/>
      <c r="H46" s="535" t="n"/>
    </row>
    <row r="47" ht="15" customHeight="1" s="500">
      <c r="A47" s="653" t="n"/>
      <c r="B47" s="653" t="n"/>
      <c r="C47" s="654" t="n"/>
      <c r="D47" s="654" t="n"/>
      <c r="E47" s="654" t="n"/>
      <c r="F47" s="534" t="n"/>
      <c r="G47" s="533" t="n"/>
      <c r="H47" s="535" t="n"/>
    </row>
    <row r="48" ht="15" customHeight="1" s="500">
      <c r="A48" s="653" t="n"/>
      <c r="B48" s="653" t="n"/>
      <c r="C48" s="654" t="n"/>
      <c r="D48" s="654" t="n"/>
      <c r="E48" s="654" t="n"/>
      <c r="F48" s="534" t="n"/>
      <c r="G48" s="533" t="n"/>
      <c r="H48" s="535" t="n"/>
    </row>
    <row r="49" ht="15" customHeight="1" s="500">
      <c r="A49" s="653" t="n"/>
      <c r="B49" s="653" t="n"/>
      <c r="C49" s="654" t="n"/>
      <c r="D49" s="654" t="n"/>
      <c r="E49" s="654" t="n"/>
      <c r="F49" s="534" t="n"/>
      <c r="G49" s="533" t="n"/>
      <c r="H49" s="535" t="n"/>
    </row>
  </sheetData>
  <mergeCells count="27">
    <mergeCell ref="B49:E49"/>
    <mergeCell ref="B40:H40"/>
    <mergeCell ref="A8:A10"/>
    <mergeCell ref="J9:J10"/>
    <mergeCell ref="A1:H1"/>
    <mergeCell ref="A6:H6"/>
    <mergeCell ref="B45:E45"/>
    <mergeCell ref="E9:E10"/>
    <mergeCell ref="B47:E47"/>
    <mergeCell ref="F9:H9"/>
    <mergeCell ref="B46:E46"/>
    <mergeCell ref="D9:D10"/>
    <mergeCell ref="B43:E43"/>
    <mergeCell ref="A2:H2"/>
    <mergeCell ref="B48:E48"/>
    <mergeCell ref="B8:B10"/>
    <mergeCell ref="I8:J8"/>
    <mergeCell ref="A5:H5"/>
    <mergeCell ref="B42:H42"/>
    <mergeCell ref="A4:H4"/>
    <mergeCell ref="D8:H8"/>
    <mergeCell ref="I9:I10"/>
    <mergeCell ref="L8:L10"/>
    <mergeCell ref="B44:E44"/>
    <mergeCell ref="B38:H38"/>
    <mergeCell ref="K8:K10"/>
    <mergeCell ref="C8:C10"/>
  </mergeCells>
  <printOptions horizontalCentered="1" verticalCentered="0" headings="0" gridLines="0" gridLinesSet="1"/>
  <pageMargins left="0.354166666666667" right="0.315277777777778" top="0.7875" bottom="0.433333333333333" header="0.511811023622047" footer="0.511811023622047"/>
  <pageSetup orientation="landscape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H162"/>
  <sheetViews>
    <sheetView showFormulas="0" showGridLines="1" showRowColHeaders="1" showZeros="1" rightToLeft="0" tabSelected="0" showOutlineSymbols="1" defaultGridColor="1" view="pageBreakPreview" topLeftCell="A1" colorId="64" zoomScale="100" zoomScaleNormal="70" zoomScalePageLayoutView="100" workbookViewId="0">
      <selection pane="topLeft" activeCell="G22" activeCellId="0" sqref="G22"/>
    </sheetView>
  </sheetViews>
  <sheetFormatPr baseColWidth="8" defaultColWidth="10.73046875" defaultRowHeight="15" customHeight="1" zeroHeight="0" outlineLevelRow="0"/>
  <cols>
    <col width="60.73" customWidth="1" style="507" min="1" max="1"/>
    <col width="10.73" customWidth="1" style="815" min="2" max="2"/>
    <col width="17.73" customWidth="1" style="507" min="3" max="3"/>
    <col width="19.73" customWidth="1" style="507" min="4" max="4"/>
    <col width="21.73" customWidth="1" style="507" min="5" max="6"/>
    <col width="10.73" customWidth="1" style="507" min="7" max="16384"/>
  </cols>
  <sheetData>
    <row r="1" ht="15" customHeight="1" s="500">
      <c r="A1" s="542" t="inlineStr">
        <is>
          <t>СПРАВКА ЗА ИНВЕСТИЦИИТЕ В ДЪЩЕРНИ, СМЕСЕНИ, АСОЦИИРАНИ И ДРУГИ ПРЕДПРИЯТИЯ</t>
        </is>
      </c>
      <c r="B1" s="546" t="n"/>
      <c r="C1" s="546" t="n"/>
      <c r="D1" s="546" t="n"/>
      <c r="E1" s="546" t="n"/>
    </row>
    <row r="2" ht="15" customHeight="1" s="500">
      <c r="B2" s="816" t="n"/>
      <c r="C2" s="543" t="n"/>
      <c r="D2" s="547" t="n"/>
    </row>
    <row r="3" ht="15" customHeight="1" s="500">
      <c r="A3" s="545">
        <f>CONCATENATE("на ",UPPER(pdeName))</f>
        <v/>
      </c>
      <c r="B3" s="546" t="n"/>
      <c r="C3" s="546" t="n"/>
      <c r="D3" s="546" t="n"/>
    </row>
    <row r="4" ht="15" customHeight="1" s="500">
      <c r="A4" s="545">
        <f>CONCATENATE("ЕИК по БУЛСТАТ: ", pdeBulstat)</f>
        <v/>
      </c>
      <c r="B4" s="546" t="n"/>
      <c r="C4" s="546" t="n"/>
      <c r="D4" s="546" t="n"/>
    </row>
    <row r="5" ht="15" customHeight="1" s="500">
      <c r="A5" s="545">
        <f>CONCATENATE("към ",TEXT(endDate,"dd.mm.yyyy")," г.")</f>
        <v/>
      </c>
      <c r="B5" s="546" t="n"/>
      <c r="C5" s="546" t="n"/>
      <c r="D5" s="546" t="n"/>
      <c r="E5" s="817" t="n"/>
      <c r="F5" s="535" t="n"/>
      <c r="G5" s="509" t="n"/>
    </row>
    <row r="6" ht="15" customFormat="1" customHeight="1" s="507">
      <c r="A6" s="818" t="n"/>
      <c r="E6" s="817" t="n"/>
      <c r="F6" s="819" t="n"/>
    </row>
    <row r="7" ht="15" customFormat="1" customHeight="1" s="507">
      <c r="A7" s="820" t="n"/>
      <c r="E7" s="821" t="n"/>
      <c r="F7" s="550" t="inlineStr">
        <is>
          <t>(в хил. евро)</t>
        </is>
      </c>
    </row>
    <row r="8" ht="75" customFormat="1" customHeight="1" s="820">
      <c r="A8" s="704" t="inlineStr">
        <is>
          <t xml:space="preserve">Наименование и седалище на предприятията, 
в които са инвестициите </t>
        </is>
      </c>
      <c r="B8" s="718" t="inlineStr">
        <is>
          <t xml:space="preserve">Код на реда </t>
        </is>
      </c>
      <c r="C8" s="704" t="inlineStr">
        <is>
          <t xml:space="preserve">Размер на инвестицията </t>
        </is>
      </c>
      <c r="D8" s="704" t="inlineStr">
        <is>
          <t>Процент на инвестицията в капитала на другото предприятие</t>
        </is>
      </c>
      <c r="E8" s="704" t="inlineStr">
        <is>
          <t>Инвестиция в ценни книжа, приети за търговия на фондова борса</t>
        </is>
      </c>
      <c r="F8" s="704" t="inlineStr">
        <is>
          <t>Инвестиция в ценни книжа, неприети за търговия на фондова борса</t>
        </is>
      </c>
    </row>
    <row r="9" ht="15" customFormat="1" customHeight="1" s="820">
      <c r="A9" s="686" t="inlineStr">
        <is>
          <t>а</t>
        </is>
      </c>
      <c r="B9" s="681" t="inlineStr">
        <is>
          <t>б</t>
        </is>
      </c>
      <c r="C9" s="686" t="n">
        <v>1</v>
      </c>
      <c r="D9" s="686" t="n">
        <v>2</v>
      </c>
      <c r="E9" s="686" t="n">
        <v>3</v>
      </c>
      <c r="F9" s="686" t="n">
        <v>4</v>
      </c>
    </row>
    <row r="10" ht="15" customHeight="1" s="500">
      <c r="A10" s="822" t="inlineStr">
        <is>
          <t>А. В СТРАНАТА</t>
        </is>
      </c>
      <c r="B10" s="823" t="n"/>
      <c r="C10" s="824" t="n"/>
      <c r="D10" s="824" t="n"/>
      <c r="E10" s="824" t="n"/>
      <c r="F10" s="824" t="n"/>
    </row>
    <row r="11" ht="15" customHeight="1" s="500">
      <c r="A11" s="825" t="inlineStr">
        <is>
          <t>I. Инвестиции в дъщерни предприятия</t>
        </is>
      </c>
      <c r="B11" s="718" t="n"/>
      <c r="C11" s="824" t="n"/>
      <c r="D11" s="824" t="n"/>
      <c r="E11" s="824" t="n"/>
      <c r="F11" s="824" t="n"/>
    </row>
    <row r="12" ht="15" customHeight="1" s="500">
      <c r="A12" s="826" t="n"/>
      <c r="B12" s="827" t="n"/>
      <c r="C12" s="828" t="n"/>
      <c r="D12" s="828" t="n"/>
      <c r="E12" s="828" t="n"/>
      <c r="F12" s="829">
        <f>C12-E12</f>
        <v/>
      </c>
      <c r="G12" s="509" t="n"/>
    </row>
    <row r="13" ht="15" customHeight="1" s="500">
      <c r="A13" s="826" t="n"/>
      <c r="B13" s="827" t="n"/>
      <c r="C13" s="828" t="n"/>
      <c r="D13" s="828" t="n"/>
      <c r="E13" s="828" t="n"/>
      <c r="F13" s="829">
        <f>C13-E13</f>
        <v/>
      </c>
    </row>
    <row r="14" ht="15" customHeight="1" s="500">
      <c r="A14" s="826" t="n"/>
      <c r="B14" s="827" t="n"/>
      <c r="C14" s="828" t="n"/>
      <c r="D14" s="828" t="n"/>
      <c r="E14" s="828" t="n"/>
      <c r="F14" s="829">
        <f>C14-E14</f>
        <v/>
      </c>
    </row>
    <row r="15" ht="15" customHeight="1" s="500">
      <c r="A15" s="826" t="n"/>
      <c r="B15" s="827" t="n"/>
      <c r="C15" s="828" t="n"/>
      <c r="D15" s="828" t="n"/>
      <c r="E15" s="828" t="n"/>
      <c r="F15" s="829">
        <f>C15-E15</f>
        <v/>
      </c>
    </row>
    <row r="16" ht="15" customHeight="1" s="500">
      <c r="A16" s="826" t="n"/>
      <c r="B16" s="827" t="n"/>
      <c r="C16" s="828" t="n"/>
      <c r="D16" s="828" t="n"/>
      <c r="E16" s="828" t="n"/>
      <c r="F16" s="829">
        <f>C16-E16</f>
        <v/>
      </c>
    </row>
    <row r="17" ht="15" customHeight="1" s="500">
      <c r="A17" s="826" t="n"/>
      <c r="B17" s="827" t="n"/>
      <c r="C17" s="828" t="n"/>
      <c r="D17" s="828" t="n"/>
      <c r="E17" s="828" t="n"/>
      <c r="F17" s="829">
        <f>C17-E17</f>
        <v/>
      </c>
    </row>
    <row r="18" ht="15" customHeight="1" s="500">
      <c r="A18" s="826" t="n"/>
      <c r="B18" s="827" t="n"/>
      <c r="C18" s="828" t="n"/>
      <c r="D18" s="828" t="n"/>
      <c r="E18" s="828" t="n"/>
      <c r="F18" s="829">
        <f>C18-E18</f>
        <v/>
      </c>
    </row>
    <row r="19" ht="15" customHeight="1" s="500">
      <c r="A19" s="826" t="n"/>
      <c r="B19" s="827" t="n"/>
      <c r="C19" s="828" t="n"/>
      <c r="D19" s="828" t="n"/>
      <c r="E19" s="828" t="n"/>
      <c r="F19" s="829">
        <f>C19-E19</f>
        <v/>
      </c>
    </row>
    <row r="20" ht="15" customHeight="1" s="500">
      <c r="A20" s="826" t="n"/>
      <c r="B20" s="827" t="n"/>
      <c r="C20" s="828" t="n"/>
      <c r="D20" s="828" t="n"/>
      <c r="E20" s="828" t="n"/>
      <c r="F20" s="829">
        <f>C20-E20</f>
        <v/>
      </c>
    </row>
    <row r="21" ht="15" customHeight="1" s="500">
      <c r="A21" s="826" t="n"/>
      <c r="B21" s="827" t="n"/>
      <c r="C21" s="828" t="n"/>
      <c r="D21" s="828" t="n"/>
      <c r="E21" s="828" t="n"/>
      <c r="F21" s="829">
        <f>C21-E21</f>
        <v/>
      </c>
    </row>
    <row r="22" ht="15" customHeight="1" s="500">
      <c r="A22" s="826" t="n"/>
      <c r="B22" s="827" t="n"/>
      <c r="C22" s="828" t="n"/>
      <c r="D22" s="828" t="n"/>
      <c r="E22" s="828" t="n"/>
      <c r="F22" s="829">
        <f>C22-E22</f>
        <v/>
      </c>
      <c r="G22" s="509" t="n"/>
    </row>
    <row r="23" ht="15" customHeight="1" s="500">
      <c r="A23" s="826" t="n"/>
      <c r="B23" s="827" t="n"/>
      <c r="C23" s="828" t="n"/>
      <c r="D23" s="828" t="n"/>
      <c r="E23" s="828" t="n"/>
      <c r="F23" s="829">
        <f>C23-E23</f>
        <v/>
      </c>
      <c r="H23" s="509" t="n"/>
    </row>
    <row r="24" ht="15" customHeight="1" s="500">
      <c r="A24" s="826" t="n"/>
      <c r="B24" s="827" t="n"/>
      <c r="C24" s="828" t="n"/>
      <c r="D24" s="828" t="n"/>
      <c r="E24" s="828" t="n"/>
      <c r="F24" s="829">
        <f>C24-E24</f>
        <v/>
      </c>
    </row>
    <row r="25" ht="15" customHeight="1" s="500">
      <c r="A25" s="826" t="n"/>
      <c r="B25" s="827" t="n"/>
      <c r="C25" s="828" t="n"/>
      <c r="D25" s="828" t="n"/>
      <c r="E25" s="828" t="n"/>
      <c r="F25" s="829">
        <f>C25-E25</f>
        <v/>
      </c>
    </row>
    <row r="26" ht="15" customHeight="1" s="500">
      <c r="A26" s="826" t="n"/>
      <c r="B26" s="827" t="n"/>
      <c r="C26" s="828" t="n"/>
      <c r="D26" s="828" t="n"/>
      <c r="E26" s="828" t="n"/>
      <c r="F26" s="829">
        <f>C26-E26</f>
        <v/>
      </c>
    </row>
    <row r="27" ht="15" customHeight="1" s="500">
      <c r="A27" s="830" t="inlineStr">
        <is>
          <t>Обща сума I:</t>
        </is>
      </c>
      <c r="B27" s="683" t="inlineStr">
        <is>
          <t>8-4001</t>
        </is>
      </c>
      <c r="C27" s="831">
        <f>SUM(C12:C26)</f>
        <v/>
      </c>
      <c r="D27" s="831" t="n"/>
      <c r="E27" s="831">
        <f>SUM(E12:E26)</f>
        <v/>
      </c>
      <c r="F27" s="831">
        <f>SUM(F12:F26)</f>
        <v/>
      </c>
    </row>
    <row r="28" ht="15" customHeight="1" s="500">
      <c r="A28" s="825" t="inlineStr">
        <is>
          <t>II. Инвестиции в смесени предприятия</t>
        </is>
      </c>
      <c r="B28" s="683" t="n"/>
      <c r="C28" s="824" t="n"/>
      <c r="D28" s="824" t="n"/>
      <c r="E28" s="824" t="n"/>
      <c r="F28" s="824" t="n"/>
    </row>
    <row r="29" ht="15" customHeight="1" s="500">
      <c r="A29" s="826" t="n"/>
      <c r="B29" s="827" t="n"/>
      <c r="C29" s="828" t="n"/>
      <c r="D29" s="828" t="n"/>
      <c r="E29" s="828" t="n"/>
      <c r="F29" s="829">
        <f>C29-E29</f>
        <v/>
      </c>
    </row>
    <row r="30" ht="15" customHeight="1" s="500">
      <c r="A30" s="826" t="n"/>
      <c r="B30" s="827" t="n"/>
      <c r="C30" s="828" t="n"/>
      <c r="D30" s="828" t="n"/>
      <c r="E30" s="828" t="n"/>
      <c r="F30" s="829">
        <f>C30-E30</f>
        <v/>
      </c>
    </row>
    <row r="31" ht="15" customHeight="1" s="500">
      <c r="A31" s="826" t="n"/>
      <c r="B31" s="827" t="n"/>
      <c r="C31" s="828" t="n"/>
      <c r="D31" s="828" t="n"/>
      <c r="E31" s="828" t="n"/>
      <c r="F31" s="829">
        <f>C31-E31</f>
        <v/>
      </c>
    </row>
    <row r="32" ht="15" customHeight="1" s="500">
      <c r="A32" s="826" t="n"/>
      <c r="B32" s="827" t="n"/>
      <c r="C32" s="828" t="n"/>
      <c r="D32" s="828" t="n"/>
      <c r="E32" s="828" t="n"/>
      <c r="F32" s="829">
        <f>C32-E32</f>
        <v/>
      </c>
    </row>
    <row r="33" ht="15" customHeight="1" s="500">
      <c r="A33" s="826" t="n"/>
      <c r="B33" s="827" t="n"/>
      <c r="C33" s="828" t="n"/>
      <c r="D33" s="828" t="n"/>
      <c r="E33" s="828" t="n"/>
      <c r="F33" s="829">
        <f>C33-E33</f>
        <v/>
      </c>
    </row>
    <row r="34" ht="15" customHeight="1" s="500">
      <c r="A34" s="826" t="n"/>
      <c r="B34" s="827" t="n"/>
      <c r="C34" s="828" t="n"/>
      <c r="D34" s="828" t="n"/>
      <c r="E34" s="828" t="n"/>
      <c r="F34" s="829">
        <f>C34-E34</f>
        <v/>
      </c>
    </row>
    <row r="35" ht="15" customHeight="1" s="500">
      <c r="A35" s="826" t="n"/>
      <c r="B35" s="827" t="n"/>
      <c r="C35" s="828" t="n"/>
      <c r="D35" s="828" t="n"/>
      <c r="E35" s="828" t="n"/>
      <c r="F35" s="829">
        <f>C35-E35</f>
        <v/>
      </c>
    </row>
    <row r="36" ht="15" customHeight="1" s="500">
      <c r="A36" s="826" t="n"/>
      <c r="B36" s="827" t="n"/>
      <c r="C36" s="828" t="n"/>
      <c r="D36" s="828" t="n"/>
      <c r="E36" s="828" t="n"/>
      <c r="F36" s="829">
        <f>C36-E36</f>
        <v/>
      </c>
    </row>
    <row r="37" ht="15" customHeight="1" s="500">
      <c r="A37" s="826" t="n"/>
      <c r="B37" s="827" t="n"/>
      <c r="C37" s="828" t="n"/>
      <c r="D37" s="828" t="n"/>
      <c r="E37" s="828" t="n"/>
      <c r="F37" s="829">
        <f>C37-E37</f>
        <v/>
      </c>
    </row>
    <row r="38" ht="15" customHeight="1" s="500">
      <c r="A38" s="826" t="n"/>
      <c r="B38" s="827" t="n"/>
      <c r="C38" s="828" t="n"/>
      <c r="D38" s="828" t="n"/>
      <c r="E38" s="828" t="n"/>
      <c r="F38" s="829">
        <f>C38-E38</f>
        <v/>
      </c>
    </row>
    <row r="39" ht="15" customHeight="1" s="500">
      <c r="A39" s="826" t="n"/>
      <c r="B39" s="827" t="n"/>
      <c r="C39" s="828" t="n"/>
      <c r="D39" s="828" t="n"/>
      <c r="E39" s="828" t="n"/>
      <c r="F39" s="829">
        <f>C39-E39</f>
        <v/>
      </c>
    </row>
    <row r="40" ht="15" customHeight="1" s="500">
      <c r="A40" s="826" t="n"/>
      <c r="B40" s="827" t="n"/>
      <c r="C40" s="828" t="n"/>
      <c r="D40" s="828" t="n"/>
      <c r="E40" s="828" t="n"/>
      <c r="F40" s="829">
        <f>C40-E40</f>
        <v/>
      </c>
    </row>
    <row r="41" ht="15" customHeight="1" s="500">
      <c r="A41" s="826" t="n"/>
      <c r="B41" s="827" t="n"/>
      <c r="C41" s="828" t="n"/>
      <c r="D41" s="828" t="n"/>
      <c r="E41" s="828" t="n"/>
      <c r="F41" s="829">
        <f>C41-E41</f>
        <v/>
      </c>
    </row>
    <row r="42" ht="15" customHeight="1" s="500">
      <c r="A42" s="826" t="n"/>
      <c r="B42" s="827" t="n"/>
      <c r="C42" s="828" t="n"/>
      <c r="D42" s="828" t="n"/>
      <c r="E42" s="828" t="n"/>
      <c r="F42" s="829">
        <f>C42-E42</f>
        <v/>
      </c>
    </row>
    <row r="43" ht="15" customHeight="1" s="500">
      <c r="A43" s="826" t="n"/>
      <c r="B43" s="827" t="n"/>
      <c r="C43" s="828" t="n"/>
      <c r="D43" s="828" t="n"/>
      <c r="E43" s="828" t="n"/>
      <c r="F43" s="829">
        <f>C43-E43</f>
        <v/>
      </c>
    </row>
    <row r="44" ht="15" customHeight="1" s="500">
      <c r="A44" s="830" t="inlineStr">
        <is>
          <t>Обща сума II:</t>
        </is>
      </c>
      <c r="B44" s="683" t="inlineStr">
        <is>
          <t>8-4006</t>
        </is>
      </c>
      <c r="C44" s="831">
        <f>SUM(C29:C43)</f>
        <v/>
      </c>
      <c r="D44" s="831" t="n"/>
      <c r="E44" s="831">
        <f>SUM(E29:E43)</f>
        <v/>
      </c>
      <c r="F44" s="831">
        <f>SUM(F29:F43)</f>
        <v/>
      </c>
    </row>
    <row r="45" ht="15" customHeight="1" s="500">
      <c r="A45" s="825" t="inlineStr">
        <is>
          <t>III. Инвестиции в асоциирани предприятия</t>
        </is>
      </c>
      <c r="B45" s="832" t="n"/>
      <c r="C45" s="833" t="n"/>
      <c r="D45" s="824" t="n"/>
      <c r="E45" s="824" t="n"/>
      <c r="F45" s="824" t="n"/>
    </row>
    <row r="46" ht="15" customHeight="1" s="500">
      <c r="A46" s="826" t="n"/>
      <c r="B46" s="827" t="n"/>
      <c r="C46" s="828" t="n"/>
      <c r="D46" s="828" t="n"/>
      <c r="E46" s="828" t="n"/>
      <c r="F46" s="829">
        <f>C46-E46</f>
        <v/>
      </c>
    </row>
    <row r="47" ht="15" customHeight="1" s="500">
      <c r="A47" s="826" t="n"/>
      <c r="B47" s="827" t="n"/>
      <c r="C47" s="828" t="n"/>
      <c r="D47" s="828" t="n"/>
      <c r="E47" s="828" t="n"/>
      <c r="F47" s="829">
        <f>C47-E47</f>
        <v/>
      </c>
    </row>
    <row r="48" ht="15" customHeight="1" s="500">
      <c r="A48" s="826" t="n"/>
      <c r="B48" s="827" t="n"/>
      <c r="C48" s="828" t="n"/>
      <c r="D48" s="828" t="n"/>
      <c r="E48" s="828" t="n"/>
      <c r="F48" s="829">
        <f>C48-E48</f>
        <v/>
      </c>
    </row>
    <row r="49" ht="15" customHeight="1" s="500">
      <c r="A49" s="826" t="n"/>
      <c r="B49" s="827" t="n"/>
      <c r="C49" s="828" t="n"/>
      <c r="D49" s="828" t="n"/>
      <c r="E49" s="828" t="n"/>
      <c r="F49" s="829">
        <f>C49-E49</f>
        <v/>
      </c>
    </row>
    <row r="50" ht="15" customHeight="1" s="500">
      <c r="A50" s="826" t="n"/>
      <c r="B50" s="827" t="n"/>
      <c r="C50" s="828" t="n"/>
      <c r="D50" s="828" t="n"/>
      <c r="E50" s="828" t="n"/>
      <c r="F50" s="829">
        <f>C50-E50</f>
        <v/>
      </c>
    </row>
    <row r="51" ht="15" customHeight="1" s="500">
      <c r="A51" s="826" t="n"/>
      <c r="B51" s="827" t="n"/>
      <c r="C51" s="828" t="n"/>
      <c r="D51" s="828" t="n"/>
      <c r="E51" s="828" t="n"/>
      <c r="F51" s="829">
        <f>C51-E51</f>
        <v/>
      </c>
    </row>
    <row r="52" ht="15" customHeight="1" s="500">
      <c r="A52" s="826" t="n"/>
      <c r="B52" s="827" t="n"/>
      <c r="C52" s="828" t="n"/>
      <c r="D52" s="828" t="n"/>
      <c r="E52" s="828" t="n"/>
      <c r="F52" s="829">
        <f>C52-E52</f>
        <v/>
      </c>
    </row>
    <row r="53" ht="15" customHeight="1" s="500">
      <c r="A53" s="826" t="n"/>
      <c r="B53" s="827" t="n"/>
      <c r="C53" s="828" t="n"/>
      <c r="D53" s="828" t="n"/>
      <c r="E53" s="828" t="n"/>
      <c r="F53" s="829">
        <f>C53-E53</f>
        <v/>
      </c>
    </row>
    <row r="54" ht="15" customHeight="1" s="500">
      <c r="A54" s="826" t="n"/>
      <c r="B54" s="827" t="n"/>
      <c r="C54" s="828" t="n"/>
      <c r="D54" s="828" t="n"/>
      <c r="E54" s="828" t="n"/>
      <c r="F54" s="829">
        <f>C54-E54</f>
        <v/>
      </c>
    </row>
    <row r="55" ht="15" customHeight="1" s="500">
      <c r="A55" s="826" t="n"/>
      <c r="B55" s="827" t="n"/>
      <c r="C55" s="828" t="n"/>
      <c r="D55" s="828" t="n"/>
      <c r="E55" s="828" t="n"/>
      <c r="F55" s="829">
        <f>C55-E55</f>
        <v/>
      </c>
    </row>
    <row r="56" ht="15" customHeight="1" s="500">
      <c r="A56" s="826" t="n"/>
      <c r="B56" s="827" t="n"/>
      <c r="C56" s="828" t="n"/>
      <c r="D56" s="828" t="n"/>
      <c r="E56" s="828" t="n"/>
      <c r="F56" s="829">
        <f>C56-E56</f>
        <v/>
      </c>
    </row>
    <row r="57" ht="15" customHeight="1" s="500">
      <c r="A57" s="826" t="n"/>
      <c r="B57" s="827" t="n"/>
      <c r="C57" s="828" t="n"/>
      <c r="D57" s="828" t="n"/>
      <c r="E57" s="828" t="n"/>
      <c r="F57" s="829">
        <f>C57-E57</f>
        <v/>
      </c>
    </row>
    <row r="58" ht="15" customHeight="1" s="500">
      <c r="A58" s="826" t="n"/>
      <c r="B58" s="827" t="n"/>
      <c r="C58" s="828" t="n"/>
      <c r="D58" s="828" t="n"/>
      <c r="E58" s="828" t="n"/>
      <c r="F58" s="829">
        <f>C58-E58</f>
        <v/>
      </c>
    </row>
    <row r="59" ht="15" customHeight="1" s="500">
      <c r="A59" s="826" t="n"/>
      <c r="B59" s="827" t="n"/>
      <c r="C59" s="828" t="n"/>
      <c r="D59" s="828" t="n"/>
      <c r="E59" s="828" t="n"/>
      <c r="F59" s="829">
        <f>C59-E59</f>
        <v/>
      </c>
    </row>
    <row r="60" ht="15" customHeight="1" s="500">
      <c r="A60" s="826" t="n"/>
      <c r="B60" s="827" t="n"/>
      <c r="C60" s="828" t="n"/>
      <c r="D60" s="828" t="n"/>
      <c r="E60" s="828" t="n"/>
      <c r="F60" s="829">
        <f>C60-E60</f>
        <v/>
      </c>
    </row>
    <row r="61" ht="15" customHeight="1" s="500">
      <c r="A61" s="830" t="inlineStr">
        <is>
          <t>Обща сума III:</t>
        </is>
      </c>
      <c r="B61" s="683" t="inlineStr">
        <is>
          <t>84011</t>
        </is>
      </c>
      <c r="C61" s="831">
        <f>SUM(C46:C60)</f>
        <v/>
      </c>
      <c r="D61" s="831" t="n"/>
      <c r="E61" s="831">
        <f>SUM(E46:E60)</f>
        <v/>
      </c>
      <c r="F61" s="831">
        <f>SUM(F46:F60)</f>
        <v/>
      </c>
    </row>
    <row r="62" ht="15" customHeight="1" s="500">
      <c r="A62" s="822" t="inlineStr">
        <is>
          <t>IV. Инвестиции в други предприятия</t>
        </is>
      </c>
      <c r="B62" s="683" t="n"/>
      <c r="C62" s="824" t="n"/>
      <c r="D62" s="824" t="n"/>
      <c r="E62" s="824" t="n"/>
      <c r="F62" s="824" t="n"/>
    </row>
    <row r="63" ht="15" customHeight="1" s="500">
      <c r="A63" s="826" t="n"/>
      <c r="B63" s="827" t="n"/>
      <c r="C63" s="828" t="n"/>
      <c r="D63" s="828" t="n"/>
      <c r="E63" s="828" t="n"/>
      <c r="F63" s="829">
        <f>C63-E63</f>
        <v/>
      </c>
    </row>
    <row r="64" ht="15" customHeight="1" s="500">
      <c r="A64" s="826" t="n"/>
      <c r="B64" s="827" t="n"/>
      <c r="C64" s="828" t="n"/>
      <c r="D64" s="828" t="n"/>
      <c r="E64" s="828" t="n"/>
      <c r="F64" s="829">
        <f>C64-E64</f>
        <v/>
      </c>
    </row>
    <row r="65" ht="15" customHeight="1" s="500">
      <c r="A65" s="826" t="n"/>
      <c r="B65" s="827" t="n"/>
      <c r="C65" s="828" t="n"/>
      <c r="D65" s="828" t="n"/>
      <c r="E65" s="828" t="n"/>
      <c r="F65" s="829">
        <f>C65-E65</f>
        <v/>
      </c>
    </row>
    <row r="66" ht="15" customHeight="1" s="500">
      <c r="A66" s="826" t="n"/>
      <c r="B66" s="827" t="n"/>
      <c r="C66" s="828" t="n"/>
      <c r="D66" s="828" t="n"/>
      <c r="E66" s="828" t="n"/>
      <c r="F66" s="829">
        <f>C66-E66</f>
        <v/>
      </c>
    </row>
    <row r="67" ht="15" customHeight="1" s="500">
      <c r="A67" s="826" t="n"/>
      <c r="B67" s="827" t="n"/>
      <c r="C67" s="828" t="n"/>
      <c r="D67" s="828" t="n"/>
      <c r="E67" s="828" t="n"/>
      <c r="F67" s="829">
        <f>C67-E67</f>
        <v/>
      </c>
    </row>
    <row r="68" ht="15" customHeight="1" s="500">
      <c r="A68" s="826" t="n"/>
      <c r="B68" s="827" t="n"/>
      <c r="C68" s="828" t="n"/>
      <c r="D68" s="828" t="n"/>
      <c r="E68" s="828" t="n"/>
      <c r="F68" s="829">
        <f>C68-E68</f>
        <v/>
      </c>
    </row>
    <row r="69" ht="15" customHeight="1" s="500">
      <c r="A69" s="826" t="n"/>
      <c r="B69" s="827" t="n"/>
      <c r="C69" s="828" t="n"/>
      <c r="D69" s="828" t="n"/>
      <c r="E69" s="828" t="n"/>
      <c r="F69" s="829">
        <f>C69-E69</f>
        <v/>
      </c>
    </row>
    <row r="70" ht="15" customHeight="1" s="500">
      <c r="A70" s="826" t="n"/>
      <c r="B70" s="827" t="n"/>
      <c r="C70" s="828" t="n"/>
      <c r="D70" s="828" t="n"/>
      <c r="E70" s="828" t="n"/>
      <c r="F70" s="829">
        <f>C70-E70</f>
        <v/>
      </c>
    </row>
    <row r="71" ht="15" customHeight="1" s="500">
      <c r="A71" s="826" t="n"/>
      <c r="B71" s="827" t="n"/>
      <c r="C71" s="828" t="n"/>
      <c r="D71" s="828" t="n"/>
      <c r="E71" s="828" t="n"/>
      <c r="F71" s="829">
        <f>C71-E71</f>
        <v/>
      </c>
    </row>
    <row r="72" ht="15" customHeight="1" s="500">
      <c r="A72" s="826" t="n"/>
      <c r="B72" s="827" t="n"/>
      <c r="C72" s="828" t="n"/>
      <c r="D72" s="828" t="n"/>
      <c r="E72" s="828" t="n"/>
      <c r="F72" s="829">
        <f>C72-E72</f>
        <v/>
      </c>
    </row>
    <row r="73" ht="15" customHeight="1" s="500">
      <c r="A73" s="826" t="n"/>
      <c r="B73" s="827" t="n"/>
      <c r="C73" s="828" t="n"/>
      <c r="D73" s="828" t="n"/>
      <c r="E73" s="828" t="n"/>
      <c r="F73" s="829">
        <f>C73-E73</f>
        <v/>
      </c>
    </row>
    <row r="74" ht="15" customHeight="1" s="500">
      <c r="A74" s="826" t="n"/>
      <c r="B74" s="827" t="n"/>
      <c r="C74" s="828" t="n"/>
      <c r="D74" s="828" t="n"/>
      <c r="E74" s="828" t="n"/>
      <c r="F74" s="829">
        <f>C74-E74</f>
        <v/>
      </c>
    </row>
    <row r="75" ht="15" customHeight="1" s="500">
      <c r="A75" s="826" t="n"/>
      <c r="B75" s="827" t="n"/>
      <c r="C75" s="828" t="n"/>
      <c r="D75" s="828" t="n"/>
      <c r="E75" s="828" t="n"/>
      <c r="F75" s="829">
        <f>C75-E75</f>
        <v/>
      </c>
    </row>
    <row r="76" ht="15" customHeight="1" s="500">
      <c r="A76" s="826" t="n"/>
      <c r="B76" s="827" t="n"/>
      <c r="C76" s="828" t="n"/>
      <c r="D76" s="828" t="n"/>
      <c r="E76" s="828" t="n"/>
      <c r="F76" s="829">
        <f>C76-E76</f>
        <v/>
      </c>
    </row>
    <row r="77" ht="15" customHeight="1" s="500">
      <c r="A77" s="826" t="n"/>
      <c r="B77" s="827" t="n"/>
      <c r="C77" s="828" t="n"/>
      <c r="D77" s="828" t="n"/>
      <c r="E77" s="828" t="n"/>
      <c r="F77" s="829">
        <f>C77-E77</f>
        <v/>
      </c>
    </row>
    <row r="78" ht="15" customHeight="1" s="500">
      <c r="A78" s="830" t="inlineStr">
        <is>
          <t>Обща сума IV:</t>
        </is>
      </c>
      <c r="B78" s="683" t="inlineStr">
        <is>
          <t>8-4016</t>
        </is>
      </c>
      <c r="C78" s="831">
        <f>SUM(C63:C77)</f>
        <v/>
      </c>
      <c r="D78" s="831" t="n"/>
      <c r="E78" s="831">
        <f>SUM(E63:E77)</f>
        <v/>
      </c>
      <c r="F78" s="831">
        <f>SUM(F63:F77)</f>
        <v/>
      </c>
    </row>
    <row r="79" ht="15" customHeight="1" s="500">
      <c r="A79" s="834" t="inlineStr">
        <is>
          <t>Обща сума за страната (I+II+III+IV):</t>
        </is>
      </c>
      <c r="B79" s="683" t="inlineStr">
        <is>
          <t>8-4025</t>
        </is>
      </c>
      <c r="C79" s="831">
        <f>C78+C61+C44+C27</f>
        <v/>
      </c>
      <c r="D79" s="831" t="n"/>
      <c r="E79" s="831">
        <f>E78+E61+E44+E27</f>
        <v/>
      </c>
      <c r="F79" s="831">
        <f>F78+F61+F44+F27</f>
        <v/>
      </c>
    </row>
    <row r="80" ht="15" customHeight="1" s="500">
      <c r="A80" s="822" t="inlineStr">
        <is>
          <t>Б. В ЧУЖБИНА</t>
        </is>
      </c>
      <c r="B80" s="683" t="n"/>
      <c r="C80" s="829" t="n"/>
      <c r="D80" s="829" t="n"/>
      <c r="E80" s="829" t="n"/>
      <c r="F80" s="829" t="n"/>
    </row>
    <row r="81" ht="15" customHeight="1" s="500">
      <c r="A81" s="825" t="inlineStr">
        <is>
          <t>I. Инвестиции в дъщерни предприятия</t>
        </is>
      </c>
      <c r="B81" s="835" t="n"/>
      <c r="C81" s="824" t="n"/>
      <c r="D81" s="824" t="n"/>
      <c r="E81" s="824" t="n"/>
      <c r="F81" s="824" t="n"/>
    </row>
    <row r="82" ht="15" customHeight="1" s="500">
      <c r="A82" s="826" t="n"/>
      <c r="B82" s="827" t="n"/>
      <c r="C82" s="828" t="n"/>
      <c r="D82" s="828" t="n"/>
      <c r="E82" s="828" t="n"/>
      <c r="F82" s="829">
        <f>C82-E82</f>
        <v/>
      </c>
    </row>
    <row r="83" ht="15" customHeight="1" s="500">
      <c r="A83" s="826" t="n"/>
      <c r="B83" s="827" t="n"/>
      <c r="C83" s="828" t="n"/>
      <c r="D83" s="828" t="n"/>
      <c r="E83" s="828" t="n"/>
      <c r="F83" s="829">
        <f>C83-E83</f>
        <v/>
      </c>
    </row>
    <row r="84" ht="15" customHeight="1" s="500">
      <c r="A84" s="826" t="n"/>
      <c r="B84" s="827" t="n"/>
      <c r="C84" s="828" t="n"/>
      <c r="D84" s="828" t="n"/>
      <c r="E84" s="828" t="n"/>
      <c r="F84" s="829">
        <f>C84-E84</f>
        <v/>
      </c>
    </row>
    <row r="85" ht="15" customHeight="1" s="500">
      <c r="A85" s="826" t="n"/>
      <c r="B85" s="827" t="n"/>
      <c r="C85" s="828" t="n"/>
      <c r="D85" s="828" t="n"/>
      <c r="E85" s="828" t="n"/>
      <c r="F85" s="829">
        <f>C85-E85</f>
        <v/>
      </c>
    </row>
    <row r="86" ht="15" customHeight="1" s="500">
      <c r="A86" s="826" t="n"/>
      <c r="B86" s="827" t="n"/>
      <c r="C86" s="828" t="n"/>
      <c r="D86" s="828" t="n"/>
      <c r="E86" s="828" t="n"/>
      <c r="F86" s="829">
        <f>C86-E86</f>
        <v/>
      </c>
    </row>
    <row r="87" ht="15" customHeight="1" s="500">
      <c r="A87" s="826" t="n"/>
      <c r="B87" s="827" t="n"/>
      <c r="C87" s="828" t="n"/>
      <c r="D87" s="828" t="n"/>
      <c r="E87" s="828" t="n"/>
      <c r="F87" s="829">
        <f>C87-E87</f>
        <v/>
      </c>
    </row>
    <row r="88" ht="15" customHeight="1" s="500">
      <c r="A88" s="826" t="n"/>
      <c r="B88" s="827" t="n"/>
      <c r="C88" s="828" t="n"/>
      <c r="D88" s="828" t="n"/>
      <c r="E88" s="828" t="n"/>
      <c r="F88" s="829">
        <f>C88-E88</f>
        <v/>
      </c>
    </row>
    <row r="89" ht="15" customHeight="1" s="500">
      <c r="A89" s="826" t="n"/>
      <c r="B89" s="827" t="n"/>
      <c r="C89" s="828" t="n"/>
      <c r="D89" s="828" t="n"/>
      <c r="E89" s="828" t="n"/>
      <c r="F89" s="829">
        <f>C89-E89</f>
        <v/>
      </c>
    </row>
    <row r="90" ht="15" customHeight="1" s="500">
      <c r="A90" s="826" t="n"/>
      <c r="B90" s="827" t="n"/>
      <c r="C90" s="828" t="n"/>
      <c r="D90" s="828" t="n"/>
      <c r="E90" s="828" t="n"/>
      <c r="F90" s="829">
        <f>C90-E90</f>
        <v/>
      </c>
    </row>
    <row r="91" ht="15" customHeight="1" s="500">
      <c r="A91" s="826" t="n"/>
      <c r="B91" s="827" t="n"/>
      <c r="C91" s="828" t="n"/>
      <c r="D91" s="828" t="n"/>
      <c r="E91" s="828" t="n"/>
      <c r="F91" s="829">
        <f>C91-E91</f>
        <v/>
      </c>
    </row>
    <row r="92" ht="15" customHeight="1" s="500">
      <c r="A92" s="826" t="n"/>
      <c r="B92" s="827" t="n"/>
      <c r="C92" s="828" t="n"/>
      <c r="D92" s="828" t="n"/>
      <c r="E92" s="828" t="n"/>
      <c r="F92" s="829">
        <f>C92-E92</f>
        <v/>
      </c>
    </row>
    <row r="93" ht="15" customHeight="1" s="500">
      <c r="A93" s="826" t="n"/>
      <c r="B93" s="827" t="n"/>
      <c r="C93" s="828" t="n"/>
      <c r="D93" s="828" t="n"/>
      <c r="E93" s="828" t="n"/>
      <c r="F93" s="829">
        <f>C93-E93</f>
        <v/>
      </c>
    </row>
    <row r="94" ht="15" customHeight="1" s="500">
      <c r="A94" s="826" t="n"/>
      <c r="B94" s="827" t="n"/>
      <c r="C94" s="828" t="n"/>
      <c r="D94" s="828" t="n"/>
      <c r="E94" s="828" t="n"/>
      <c r="F94" s="829">
        <f>C94-E94</f>
        <v/>
      </c>
    </row>
    <row r="95" ht="15" customHeight="1" s="500">
      <c r="A95" s="826" t="n"/>
      <c r="B95" s="827" t="n"/>
      <c r="C95" s="828" t="n"/>
      <c r="D95" s="828" t="n"/>
      <c r="E95" s="828" t="n"/>
      <c r="F95" s="829">
        <f>C95-E95</f>
        <v/>
      </c>
    </row>
    <row r="96" ht="15" customHeight="1" s="500">
      <c r="A96" s="826" t="n"/>
      <c r="B96" s="827" t="n"/>
      <c r="C96" s="828" t="n"/>
      <c r="D96" s="828" t="n"/>
      <c r="E96" s="828" t="n"/>
      <c r="F96" s="829">
        <f>C96-E96</f>
        <v/>
      </c>
    </row>
    <row r="97" ht="15" customHeight="1" s="500">
      <c r="A97" s="830" t="inlineStr">
        <is>
          <t>Обща сума I:</t>
        </is>
      </c>
      <c r="B97" s="683" t="inlineStr">
        <is>
          <t>8-4030</t>
        </is>
      </c>
      <c r="C97" s="831">
        <f>SUM(C82:C96)</f>
        <v/>
      </c>
      <c r="D97" s="831" t="n"/>
      <c r="E97" s="831">
        <f>SUM(E82:E96)</f>
        <v/>
      </c>
      <c r="F97" s="831">
        <f>SUM(F82:F96)</f>
        <v/>
      </c>
    </row>
    <row r="98" ht="15" customHeight="1" s="500">
      <c r="A98" s="825" t="inlineStr">
        <is>
          <t>II. Инвестиции в смесени предприятия</t>
        </is>
      </c>
      <c r="B98" s="836" t="n"/>
      <c r="C98" s="829" t="n"/>
      <c r="D98" s="829" t="n"/>
      <c r="E98" s="829" t="n"/>
      <c r="F98" s="829" t="n"/>
    </row>
    <row r="99" ht="15" customHeight="1" s="500">
      <c r="A99" s="826" t="n"/>
      <c r="B99" s="827" t="n"/>
      <c r="C99" s="828" t="n"/>
      <c r="D99" s="828" t="n"/>
      <c r="E99" s="828" t="n"/>
      <c r="F99" s="829">
        <f>C99-E99</f>
        <v/>
      </c>
    </row>
    <row r="100" ht="15" customHeight="1" s="500">
      <c r="A100" s="826" t="n"/>
      <c r="B100" s="827" t="n"/>
      <c r="C100" s="828" t="n"/>
      <c r="D100" s="828" t="n"/>
      <c r="E100" s="828" t="n"/>
      <c r="F100" s="829">
        <f>C100-E100</f>
        <v/>
      </c>
    </row>
    <row r="101" ht="15" customHeight="1" s="500">
      <c r="A101" s="826" t="n"/>
      <c r="B101" s="827" t="n"/>
      <c r="C101" s="828" t="n"/>
      <c r="D101" s="828" t="n"/>
      <c r="E101" s="828" t="n"/>
      <c r="F101" s="829">
        <f>C101-E101</f>
        <v/>
      </c>
    </row>
    <row r="102" ht="15" customHeight="1" s="500">
      <c r="A102" s="826" t="n"/>
      <c r="B102" s="827" t="n"/>
      <c r="C102" s="828" t="n"/>
      <c r="D102" s="828" t="n"/>
      <c r="E102" s="828" t="n"/>
      <c r="F102" s="829">
        <f>C102-E102</f>
        <v/>
      </c>
    </row>
    <row r="103" ht="15" customHeight="1" s="500">
      <c r="A103" s="826" t="n"/>
      <c r="B103" s="827" t="n"/>
      <c r="C103" s="828" t="n"/>
      <c r="D103" s="828" t="n"/>
      <c r="E103" s="828" t="n"/>
      <c r="F103" s="829">
        <f>C103-E103</f>
        <v/>
      </c>
    </row>
    <row r="104" ht="15" customHeight="1" s="500">
      <c r="A104" s="826" t="n"/>
      <c r="B104" s="827" t="n"/>
      <c r="C104" s="828" t="n"/>
      <c r="D104" s="828" t="n"/>
      <c r="E104" s="828" t="n"/>
      <c r="F104" s="829">
        <f>C104-E104</f>
        <v/>
      </c>
    </row>
    <row r="105" ht="15" customHeight="1" s="500">
      <c r="A105" s="826" t="n"/>
      <c r="B105" s="827" t="n"/>
      <c r="C105" s="828" t="n"/>
      <c r="D105" s="828" t="n"/>
      <c r="E105" s="828" t="n"/>
      <c r="F105" s="829">
        <f>C105-E105</f>
        <v/>
      </c>
    </row>
    <row r="106" ht="15" customHeight="1" s="500">
      <c r="A106" s="826" t="n"/>
      <c r="B106" s="827" t="n"/>
      <c r="C106" s="828" t="n"/>
      <c r="D106" s="828" t="n"/>
      <c r="E106" s="828" t="n"/>
      <c r="F106" s="829">
        <f>C106-E106</f>
        <v/>
      </c>
    </row>
    <row r="107" ht="15" customHeight="1" s="500">
      <c r="A107" s="826" t="n"/>
      <c r="B107" s="827" t="n"/>
      <c r="C107" s="828" t="n"/>
      <c r="D107" s="828" t="n"/>
      <c r="E107" s="828" t="n"/>
      <c r="F107" s="829">
        <f>C107-E107</f>
        <v/>
      </c>
    </row>
    <row r="108" ht="15" customHeight="1" s="500">
      <c r="A108" s="826" t="n"/>
      <c r="B108" s="827" t="n"/>
      <c r="C108" s="828" t="n"/>
      <c r="D108" s="828" t="n"/>
      <c r="E108" s="828" t="n"/>
      <c r="F108" s="829">
        <f>C108-E108</f>
        <v/>
      </c>
    </row>
    <row r="109" ht="15" customHeight="1" s="500">
      <c r="A109" s="826" t="n"/>
      <c r="B109" s="827" t="n"/>
      <c r="C109" s="828" t="n"/>
      <c r="D109" s="828" t="n"/>
      <c r="E109" s="828" t="n"/>
      <c r="F109" s="829">
        <f>C109-E109</f>
        <v/>
      </c>
    </row>
    <row r="110" ht="15" customHeight="1" s="500">
      <c r="A110" s="826" t="n"/>
      <c r="B110" s="827" t="n"/>
      <c r="C110" s="828" t="n"/>
      <c r="D110" s="828" t="n"/>
      <c r="E110" s="828" t="n"/>
      <c r="F110" s="829">
        <f>C110-E110</f>
        <v/>
      </c>
    </row>
    <row r="111" ht="15" customHeight="1" s="500">
      <c r="A111" s="826" t="n"/>
      <c r="B111" s="827" t="n"/>
      <c r="C111" s="828" t="n"/>
      <c r="D111" s="828" t="n"/>
      <c r="E111" s="828" t="n"/>
      <c r="F111" s="829">
        <f>C111-E111</f>
        <v/>
      </c>
    </row>
    <row r="112" ht="15" customHeight="1" s="500">
      <c r="A112" s="826" t="n"/>
      <c r="B112" s="827" t="n"/>
      <c r="C112" s="828" t="n"/>
      <c r="D112" s="828" t="n"/>
      <c r="E112" s="828" t="n"/>
      <c r="F112" s="829">
        <f>C112-E112</f>
        <v/>
      </c>
    </row>
    <row r="113" ht="15" customHeight="1" s="500">
      <c r="A113" s="826" t="n"/>
      <c r="B113" s="827" t="n"/>
      <c r="C113" s="828" t="n"/>
      <c r="D113" s="828" t="n"/>
      <c r="E113" s="828" t="n"/>
      <c r="F113" s="829">
        <f>C113-E113</f>
        <v/>
      </c>
    </row>
    <row r="114" ht="15" customHeight="1" s="500">
      <c r="A114" s="830" t="inlineStr">
        <is>
          <t>Обща сума II:</t>
        </is>
      </c>
      <c r="B114" s="683" t="inlineStr">
        <is>
          <t>8-4035</t>
        </is>
      </c>
      <c r="C114" s="831">
        <f>SUM(C99:C113)</f>
        <v/>
      </c>
      <c r="D114" s="831" t="n"/>
      <c r="E114" s="831">
        <f>SUM(E99:E113)</f>
        <v/>
      </c>
      <c r="F114" s="831">
        <f>SUM(F99:F113)</f>
        <v/>
      </c>
    </row>
    <row r="115" ht="21.75" customHeight="1" s="500">
      <c r="A115" s="825" t="inlineStr">
        <is>
          <t>III. Инвестиции в асоциирани предприятия</t>
        </is>
      </c>
      <c r="B115" s="683" t="n"/>
      <c r="C115" s="824" t="n"/>
      <c r="D115" s="824" t="n"/>
      <c r="E115" s="824" t="n"/>
      <c r="F115" s="824" t="n"/>
    </row>
    <row r="116" ht="15" customHeight="1" s="500">
      <c r="A116" s="826" t="n"/>
      <c r="B116" s="827" t="n"/>
      <c r="C116" s="828" t="n"/>
      <c r="D116" s="828" t="n"/>
      <c r="E116" s="828" t="n"/>
      <c r="F116" s="829">
        <f>C116-E116</f>
        <v/>
      </c>
    </row>
    <row r="117" ht="15" customHeight="1" s="500">
      <c r="A117" s="826" t="n"/>
      <c r="B117" s="827" t="n"/>
      <c r="C117" s="828" t="n"/>
      <c r="D117" s="828" t="n"/>
      <c r="E117" s="828" t="n"/>
      <c r="F117" s="829">
        <f>C117-E117</f>
        <v/>
      </c>
    </row>
    <row r="118" ht="15" customHeight="1" s="500">
      <c r="A118" s="826" t="n"/>
      <c r="B118" s="827" t="n"/>
      <c r="C118" s="828" t="n"/>
      <c r="D118" s="828" t="n"/>
      <c r="E118" s="828" t="n"/>
      <c r="F118" s="829">
        <f>C118-E118</f>
        <v/>
      </c>
    </row>
    <row r="119" ht="15" customHeight="1" s="500">
      <c r="A119" s="826" t="n"/>
      <c r="B119" s="827" t="n"/>
      <c r="C119" s="828" t="n"/>
      <c r="D119" s="828" t="n"/>
      <c r="E119" s="828" t="n"/>
      <c r="F119" s="829">
        <f>C119-E119</f>
        <v/>
      </c>
    </row>
    <row r="120" ht="15" customHeight="1" s="500">
      <c r="A120" s="826" t="n"/>
      <c r="B120" s="827" t="n"/>
      <c r="C120" s="828" t="n"/>
      <c r="D120" s="828" t="n"/>
      <c r="E120" s="828" t="n"/>
      <c r="F120" s="829">
        <f>C120-E120</f>
        <v/>
      </c>
    </row>
    <row r="121" ht="15" customHeight="1" s="500">
      <c r="A121" s="826" t="n"/>
      <c r="B121" s="827" t="n"/>
      <c r="C121" s="828" t="n"/>
      <c r="D121" s="828" t="n"/>
      <c r="E121" s="828" t="n"/>
      <c r="F121" s="829">
        <f>C121-E121</f>
        <v/>
      </c>
    </row>
    <row r="122" ht="15" customHeight="1" s="500">
      <c r="A122" s="826" t="n"/>
      <c r="B122" s="827" t="n"/>
      <c r="C122" s="828" t="n"/>
      <c r="D122" s="828" t="n"/>
      <c r="E122" s="828" t="n"/>
      <c r="F122" s="829">
        <f>C122-E122</f>
        <v/>
      </c>
    </row>
    <row r="123" ht="15" customHeight="1" s="500">
      <c r="A123" s="826" t="n"/>
      <c r="B123" s="827" t="n"/>
      <c r="C123" s="828" t="n"/>
      <c r="D123" s="828" t="n"/>
      <c r="E123" s="828" t="n"/>
      <c r="F123" s="829">
        <f>C123-E123</f>
        <v/>
      </c>
    </row>
    <row r="124" ht="15" customHeight="1" s="500">
      <c r="A124" s="826" t="n"/>
      <c r="B124" s="827" t="n"/>
      <c r="C124" s="828" t="n"/>
      <c r="D124" s="828" t="n"/>
      <c r="E124" s="828" t="n"/>
      <c r="F124" s="829">
        <f>C124-E124</f>
        <v/>
      </c>
    </row>
    <row r="125" ht="15" customHeight="1" s="500">
      <c r="A125" s="826" t="n"/>
      <c r="B125" s="827" t="n"/>
      <c r="C125" s="828" t="n"/>
      <c r="D125" s="828" t="n"/>
      <c r="E125" s="828" t="n"/>
      <c r="F125" s="829">
        <f>C125-E125</f>
        <v/>
      </c>
    </row>
    <row r="126" ht="15" customHeight="1" s="500">
      <c r="A126" s="826" t="n"/>
      <c r="B126" s="827" t="n"/>
      <c r="C126" s="828" t="n"/>
      <c r="D126" s="828" t="n"/>
      <c r="E126" s="828" t="n"/>
      <c r="F126" s="829">
        <f>C126-E126</f>
        <v/>
      </c>
    </row>
    <row r="127" ht="15" customHeight="1" s="500">
      <c r="A127" s="826" t="n"/>
      <c r="B127" s="827" t="n"/>
      <c r="C127" s="828" t="n"/>
      <c r="D127" s="828" t="n"/>
      <c r="E127" s="828" t="n"/>
      <c r="F127" s="829">
        <f>C127-E127</f>
        <v/>
      </c>
    </row>
    <row r="128" ht="15" customHeight="1" s="500">
      <c r="A128" s="826" t="n"/>
      <c r="B128" s="827" t="n"/>
      <c r="C128" s="828" t="n"/>
      <c r="D128" s="828" t="n"/>
      <c r="E128" s="828" t="n"/>
      <c r="F128" s="829">
        <f>C128-E128</f>
        <v/>
      </c>
    </row>
    <row r="129" ht="15" customHeight="1" s="500">
      <c r="A129" s="826" t="n"/>
      <c r="B129" s="827" t="n"/>
      <c r="C129" s="828" t="n"/>
      <c r="D129" s="828" t="n"/>
      <c r="E129" s="828" t="n"/>
      <c r="F129" s="829">
        <f>C129-E129</f>
        <v/>
      </c>
    </row>
    <row r="130" ht="15" customHeight="1" s="500">
      <c r="A130" s="826" t="n"/>
      <c r="B130" s="827" t="n"/>
      <c r="C130" s="828" t="n"/>
      <c r="D130" s="828" t="n"/>
      <c r="E130" s="828" t="n"/>
      <c r="F130" s="829">
        <f>C130-E130</f>
        <v/>
      </c>
    </row>
    <row r="131" ht="15" customHeight="1" s="500">
      <c r="A131" s="830" t="inlineStr">
        <is>
          <t>Обща сума III:</t>
        </is>
      </c>
      <c r="B131" s="683" t="inlineStr">
        <is>
          <t>8-4040</t>
        </is>
      </c>
      <c r="C131" s="831">
        <f>SUM(C116:C130)</f>
        <v/>
      </c>
      <c r="D131" s="831" t="n"/>
      <c r="E131" s="831">
        <f>SUM(E116:E130)</f>
        <v/>
      </c>
      <c r="F131" s="831">
        <f>SUM(F116:F130)</f>
        <v/>
      </c>
    </row>
    <row r="132" ht="15" customHeight="1" s="500">
      <c r="A132" s="822" t="inlineStr">
        <is>
          <t>IV. Инвестиции в други предприятия</t>
        </is>
      </c>
      <c r="B132" s="683" t="n"/>
      <c r="C132" s="824" t="n"/>
      <c r="D132" s="824" t="n"/>
      <c r="E132" s="824" t="n"/>
      <c r="F132" s="824" t="n"/>
    </row>
    <row r="133" ht="15" customHeight="1" s="500">
      <c r="A133" s="826" t="n"/>
      <c r="B133" s="827" t="n"/>
      <c r="C133" s="828" t="n"/>
      <c r="D133" s="828" t="n"/>
      <c r="E133" s="828" t="n"/>
      <c r="F133" s="829">
        <f>C133-E133</f>
        <v/>
      </c>
    </row>
    <row r="134" ht="15" customHeight="1" s="500">
      <c r="A134" s="826" t="n"/>
      <c r="B134" s="827" t="n"/>
      <c r="C134" s="828" t="n"/>
      <c r="D134" s="828" t="n"/>
      <c r="E134" s="828" t="n"/>
      <c r="F134" s="829">
        <f>C134-E134</f>
        <v/>
      </c>
    </row>
    <row r="135" ht="15" customHeight="1" s="500">
      <c r="A135" s="826" t="n"/>
      <c r="B135" s="827" t="n"/>
      <c r="C135" s="828" t="n"/>
      <c r="D135" s="828" t="n"/>
      <c r="E135" s="828" t="n"/>
      <c r="F135" s="829">
        <f>C135-E135</f>
        <v/>
      </c>
    </row>
    <row r="136" ht="15" customHeight="1" s="500">
      <c r="A136" s="826" t="n"/>
      <c r="B136" s="827" t="n"/>
      <c r="C136" s="828" t="n"/>
      <c r="D136" s="828" t="n"/>
      <c r="E136" s="828" t="n"/>
      <c r="F136" s="829">
        <f>C136-E136</f>
        <v/>
      </c>
    </row>
    <row r="137" ht="15" customHeight="1" s="500">
      <c r="A137" s="826" t="n"/>
      <c r="B137" s="827" t="n"/>
      <c r="C137" s="828" t="n"/>
      <c r="D137" s="828" t="n"/>
      <c r="E137" s="828" t="n"/>
      <c r="F137" s="829">
        <f>C137-E137</f>
        <v/>
      </c>
    </row>
    <row r="138" ht="15" customHeight="1" s="500">
      <c r="A138" s="826" t="n"/>
      <c r="B138" s="827" t="n"/>
      <c r="C138" s="828" t="n"/>
      <c r="D138" s="828" t="n"/>
      <c r="E138" s="828" t="n"/>
      <c r="F138" s="829">
        <f>C138-E138</f>
        <v/>
      </c>
    </row>
    <row r="139" ht="15" customHeight="1" s="500">
      <c r="A139" s="826" t="n"/>
      <c r="B139" s="827" t="n"/>
      <c r="C139" s="828" t="n"/>
      <c r="D139" s="828" t="n"/>
      <c r="E139" s="828" t="n"/>
      <c r="F139" s="829">
        <f>C139-E139</f>
        <v/>
      </c>
    </row>
    <row r="140" ht="15" customHeight="1" s="500">
      <c r="A140" s="826" t="n"/>
      <c r="B140" s="827" t="n"/>
      <c r="C140" s="828" t="n"/>
      <c r="D140" s="828" t="n"/>
      <c r="E140" s="828" t="n"/>
      <c r="F140" s="829">
        <f>C140-E140</f>
        <v/>
      </c>
    </row>
    <row r="141" ht="15" customHeight="1" s="500">
      <c r="A141" s="826" t="n"/>
      <c r="B141" s="827" t="n"/>
      <c r="C141" s="828" t="n"/>
      <c r="D141" s="828" t="n"/>
      <c r="E141" s="828" t="n"/>
      <c r="F141" s="829">
        <f>C141-E141</f>
        <v/>
      </c>
    </row>
    <row r="142" ht="15" customHeight="1" s="500">
      <c r="A142" s="826" t="n"/>
      <c r="B142" s="827" t="n"/>
      <c r="C142" s="828" t="n"/>
      <c r="D142" s="828" t="n"/>
      <c r="E142" s="828" t="n"/>
      <c r="F142" s="829">
        <f>C142-E142</f>
        <v/>
      </c>
    </row>
    <row r="143" ht="15" customHeight="1" s="500">
      <c r="A143" s="826" t="n"/>
      <c r="B143" s="827" t="n"/>
      <c r="C143" s="828" t="n"/>
      <c r="D143" s="828" t="n"/>
      <c r="E143" s="828" t="n"/>
      <c r="F143" s="829">
        <f>C143-E143</f>
        <v/>
      </c>
    </row>
    <row r="144" ht="15" customHeight="1" s="500">
      <c r="A144" s="826" t="n"/>
      <c r="B144" s="827" t="n"/>
      <c r="C144" s="828" t="n"/>
      <c r="D144" s="828" t="n"/>
      <c r="E144" s="828" t="n"/>
      <c r="F144" s="829">
        <f>C144-E144</f>
        <v/>
      </c>
    </row>
    <row r="145" ht="15" customHeight="1" s="500">
      <c r="A145" s="826" t="n"/>
      <c r="B145" s="827" t="n"/>
      <c r="C145" s="828" t="n"/>
      <c r="D145" s="828" t="n"/>
      <c r="E145" s="828" t="n"/>
      <c r="F145" s="829">
        <f>C145-E145</f>
        <v/>
      </c>
    </row>
    <row r="146" ht="15" customHeight="1" s="500">
      <c r="A146" s="826" t="n"/>
      <c r="B146" s="827" t="n"/>
      <c r="C146" s="828" t="n"/>
      <c r="D146" s="828" t="n"/>
      <c r="E146" s="828" t="n"/>
      <c r="F146" s="829">
        <f>C146-E146</f>
        <v/>
      </c>
    </row>
    <row r="147" ht="15" customHeight="1" s="500">
      <c r="A147" s="826" t="n"/>
      <c r="B147" s="827" t="n"/>
      <c r="C147" s="828" t="n"/>
      <c r="D147" s="828" t="n"/>
      <c r="E147" s="828" t="n"/>
      <c r="F147" s="829">
        <f>C147-E147</f>
        <v/>
      </c>
    </row>
    <row r="148" ht="15" customHeight="1" s="500">
      <c r="A148" s="830" t="inlineStr">
        <is>
          <t>Обща сума IV:</t>
        </is>
      </c>
      <c r="B148" s="683" t="inlineStr">
        <is>
          <t>8-4045</t>
        </is>
      </c>
      <c r="C148" s="831">
        <f>SUM(C133:C147)</f>
        <v/>
      </c>
      <c r="D148" s="831" t="n"/>
      <c r="E148" s="831">
        <f>SUM(E133:E147)</f>
        <v/>
      </c>
      <c r="F148" s="831">
        <f>SUM(F133:F147)</f>
        <v/>
      </c>
    </row>
    <row r="149" ht="15" customHeight="1" s="500">
      <c r="A149" s="834" t="inlineStr">
        <is>
          <t>Обща сума за чужбина (I+II+III+IV):</t>
        </is>
      </c>
      <c r="B149" s="683" t="inlineStr">
        <is>
          <t>8-4050</t>
        </is>
      </c>
      <c r="C149" s="831">
        <f>C148+C131+C114+C97</f>
        <v/>
      </c>
      <c r="D149" s="831" t="n"/>
      <c r="E149" s="831">
        <f>E148+E131+E114+E97</f>
        <v/>
      </c>
      <c r="F149" s="831">
        <f>F148+F131+F114+F97</f>
        <v/>
      </c>
    </row>
    <row r="150" ht="15" customHeight="1" s="500">
      <c r="A150" s="548" t="n"/>
      <c r="B150" s="837" t="n"/>
      <c r="C150" s="732" t="n"/>
      <c r="D150" s="732" t="n"/>
      <c r="E150" s="732" t="n"/>
      <c r="F150" s="732" t="n"/>
    </row>
    <row r="151" ht="15" customHeight="1" s="500">
      <c r="A151" s="649" t="inlineStr">
        <is>
          <t>Дата на съставяне:</t>
        </is>
      </c>
      <c r="B151" s="650">
        <f>pdeReportingDate</f>
        <v/>
      </c>
    </row>
    <row r="152" ht="15" customHeight="1" s="500">
      <c r="A152" s="649" t="n"/>
      <c r="B152" s="650" t="n"/>
      <c r="C152" s="650" t="n"/>
      <c r="D152" s="650" t="n"/>
      <c r="E152" s="650" t="n"/>
      <c r="F152" s="650" t="n"/>
      <c r="G152" s="650" t="n"/>
      <c r="H152" s="650" t="n"/>
    </row>
    <row r="153" ht="15" customHeight="1" s="500">
      <c r="A153" s="651" t="inlineStr">
        <is>
          <t>Съставител:</t>
        </is>
      </c>
      <c r="B153" s="547">
        <f>authorName</f>
        <v/>
      </c>
    </row>
    <row r="154" ht="15" customHeight="1" s="500">
      <c r="A154" s="651" t="n"/>
      <c r="B154" s="547" t="n"/>
      <c r="C154" s="547" t="n"/>
      <c r="D154" s="547" t="n"/>
      <c r="E154" s="547" t="n"/>
      <c r="F154" s="547" t="n"/>
      <c r="G154" s="547" t="n"/>
      <c r="H154" s="547" t="n"/>
    </row>
    <row r="155" ht="15" customHeight="1" s="500">
      <c r="A155" s="651" t="inlineStr">
        <is>
          <t>Представляващ/и:</t>
        </is>
      </c>
      <c r="B155" s="652" t="n"/>
    </row>
    <row r="156" ht="15" customHeight="1" s="500">
      <c r="A156" s="653" t="n"/>
      <c r="B156" s="653" t="inlineStr">
        <is>
          <t>.........................</t>
        </is>
      </c>
      <c r="C156" s="654" t="n"/>
      <c r="D156" s="654" t="n"/>
      <c r="E156" s="654" t="n"/>
      <c r="F156" s="534" t="n"/>
      <c r="G156" s="533" t="n"/>
      <c r="H156" s="535" t="n"/>
    </row>
    <row r="157" ht="15" customHeight="1" s="500">
      <c r="A157" s="653" t="n"/>
      <c r="B157" s="653" t="inlineStr">
        <is>
          <t>.........................</t>
        </is>
      </c>
      <c r="C157" s="654" t="n"/>
      <c r="D157" s="654" t="n"/>
      <c r="E157" s="654" t="n"/>
      <c r="F157" s="534" t="n"/>
      <c r="G157" s="533" t="n"/>
      <c r="H157" s="535" t="n"/>
    </row>
    <row r="158" ht="15" customHeight="1" s="500">
      <c r="A158" s="653" t="n"/>
      <c r="B158" s="653" t="inlineStr">
        <is>
          <t>.........................</t>
        </is>
      </c>
      <c r="C158" s="654" t="n"/>
      <c r="D158" s="654" t="n"/>
      <c r="E158" s="654" t="n"/>
      <c r="F158" s="534" t="n"/>
      <c r="G158" s="533" t="n"/>
      <c r="H158" s="535" t="n"/>
    </row>
    <row r="159" ht="15" customHeight="1" s="500">
      <c r="A159" s="653" t="n"/>
      <c r="B159" s="653" t="inlineStr">
        <is>
          <t>.........................</t>
        </is>
      </c>
      <c r="C159" s="654" t="n"/>
      <c r="D159" s="654" t="n"/>
      <c r="E159" s="654" t="n"/>
      <c r="F159" s="534" t="n"/>
      <c r="G159" s="533" t="n"/>
      <c r="H159" s="535" t="n"/>
    </row>
    <row r="160" ht="15" customHeight="1" s="500">
      <c r="A160" s="653" t="n"/>
      <c r="B160" s="653" t="n"/>
      <c r="C160" s="654" t="n"/>
      <c r="D160" s="654" t="n"/>
      <c r="E160" s="654" t="n"/>
      <c r="F160" s="534" t="n"/>
      <c r="G160" s="533" t="n"/>
      <c r="H160" s="535" t="n"/>
    </row>
    <row r="161" ht="15" customHeight="1" s="500">
      <c r="A161" s="653" t="n"/>
      <c r="B161" s="653" t="n"/>
      <c r="C161" s="654" t="n"/>
      <c r="D161" s="654" t="n"/>
      <c r="E161" s="654" t="n"/>
      <c r="F161" s="534" t="n"/>
      <c r="G161" s="533" t="n"/>
      <c r="H161" s="535" t="n"/>
    </row>
    <row r="162" ht="15" customHeight="1" s="500">
      <c r="A162" s="653" t="n"/>
      <c r="B162" s="653" t="n"/>
      <c r="C162" s="654" t="n"/>
      <c r="D162" s="654" t="n"/>
      <c r="E162" s="654" t="n"/>
      <c r="F162" s="534" t="n"/>
      <c r="G162" s="533" t="n"/>
      <c r="H162" s="535" t="n"/>
    </row>
  </sheetData>
  <mergeCells count="14">
    <mergeCell ref="A5:D5"/>
    <mergeCell ref="B155:H155"/>
    <mergeCell ref="B158:E158"/>
    <mergeCell ref="B157:E157"/>
    <mergeCell ref="A4:D4"/>
    <mergeCell ref="A3:D3"/>
    <mergeCell ref="B161:E161"/>
    <mergeCell ref="B153:H153"/>
    <mergeCell ref="B162:E162"/>
    <mergeCell ref="A1:E1"/>
    <mergeCell ref="B156:E156"/>
    <mergeCell ref="B151:H151"/>
    <mergeCell ref="B159:E159"/>
    <mergeCell ref="B160:E160"/>
  </mergeCells>
  <printOptions horizontalCentered="1" verticalCentered="0" headings="0" gridLines="0" gridLinesSet="1"/>
  <pageMargins left="0.39375" right="0.39375" top="0.39375" bottom="0.39375" header="0.511811023622047" footer="0.511811023622047"/>
  <pageSetup orientation="portrait" paperSize="9" scale="64" fitToHeight="1" fitToWidth="1" pageOrder="downThenOver" blackAndWhite="0" draft="0" horizontalDpi="300" verticalDpi="300" copies="1"/>
  <rowBreaks count="2" manualBreakCount="2">
    <brk id="61" min="0" max="16383" man="1"/>
    <brk id="114" min="0" max="16383" man="1"/>
  </rowBreaks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1"/>
  </sheetPr>
  <dimension ref="A1:S57"/>
  <sheetViews>
    <sheetView showFormulas="0" showGridLines="1" showRowColHeaders="1" showZeros="1" rightToLeft="0" tabSelected="0" showOutlineSymbols="1" defaultGridColor="1" view="pageBreakPreview" topLeftCell="A4" colorId="64" zoomScale="80" zoomScaleNormal="85" zoomScalePageLayoutView="80" workbookViewId="0">
      <selection pane="topLeft" activeCell="S9" activeCellId="0" sqref="S9"/>
    </sheetView>
  </sheetViews>
  <sheetFormatPr baseColWidth="8" defaultColWidth="10.73046875" defaultRowHeight="15" customHeight="1" zeroHeight="0" outlineLevelRow="0"/>
  <cols>
    <col width="4.73" customWidth="1" style="507" min="1" max="1"/>
    <col width="55.73" customWidth="1" style="507" min="2" max="2"/>
    <col width="10.73" customWidth="1" style="507" min="3" max="9"/>
    <col width="13.73" customWidth="1" style="507" min="10" max="10"/>
    <col width="10.73" customWidth="1" style="507" min="11" max="16"/>
    <col width="14.73" customWidth="1" style="507" min="17" max="18"/>
    <col width="10.73" customWidth="1" style="507" min="19" max="16384"/>
  </cols>
  <sheetData>
    <row r="1" ht="15" customHeight="1" s="500">
      <c r="A1" s="536" t="inlineStr">
        <is>
          <t>СПРАВКА ЗА НЕТЕКУЩИТЕ АКТИВИ</t>
        </is>
      </c>
      <c r="K1" s="547" t="n"/>
      <c r="L1" s="539" t="n"/>
      <c r="M1" s="539" t="n"/>
    </row>
    <row r="2" ht="15" customHeight="1" s="500">
      <c r="A2" s="541" t="n"/>
      <c r="B2" s="838" t="n"/>
      <c r="C2" s="839" t="n"/>
      <c r="D2" s="839" t="n"/>
      <c r="E2" s="839" t="n"/>
      <c r="F2" s="839" t="n"/>
      <c r="G2" s="839" t="n"/>
      <c r="H2" s="839" t="n"/>
      <c r="I2" s="839" t="n"/>
      <c r="J2" s="536" t="n"/>
      <c r="K2" s="539" t="n"/>
      <c r="L2" s="539" t="n"/>
      <c r="M2" s="539" t="n"/>
    </row>
    <row r="3" ht="15" customHeight="1" s="500">
      <c r="A3" s="545">
        <f>CONCATENATE("на ",UPPER(pdeName))</f>
        <v/>
      </c>
      <c r="B3" s="546" t="n"/>
      <c r="C3" s="546" t="n"/>
      <c r="D3" s="546" t="n"/>
      <c r="E3" s="546" t="n"/>
      <c r="F3" s="546" t="n"/>
      <c r="G3" s="546" t="n"/>
      <c r="H3" s="546" t="n"/>
      <c r="I3" s="546" t="n"/>
      <c r="J3" s="546" t="n"/>
      <c r="K3" s="818" t="n"/>
      <c r="P3" s="657" t="n"/>
      <c r="Q3" s="650" t="n"/>
    </row>
    <row r="4" ht="15" customHeight="1" s="500">
      <c r="A4" s="545">
        <f>CONCATENATE("ЕИК по БУЛСТАТ: ", pdeBulstat)</f>
        <v/>
      </c>
      <c r="B4" s="546" t="n"/>
      <c r="C4" s="546" t="n"/>
      <c r="D4" s="546" t="n"/>
      <c r="E4" s="546" t="n"/>
      <c r="F4" s="546" t="n"/>
      <c r="G4" s="546" t="n"/>
      <c r="H4" s="546" t="n"/>
      <c r="I4" s="546" t="n"/>
      <c r="J4" s="546" t="n"/>
      <c r="L4" s="535" t="n"/>
      <c r="P4" s="660" t="n"/>
      <c r="Q4" s="547" t="n"/>
    </row>
    <row r="5" ht="15" customHeight="1" s="500">
      <c r="A5" s="545">
        <f>CONCATENATE("към ",TEXT(endDate,"dd.mm.yyyy")," г.")</f>
        <v/>
      </c>
      <c r="B5" s="546" t="n"/>
      <c r="C5" s="546" t="n"/>
      <c r="D5" s="546" t="n"/>
      <c r="E5" s="546" t="n"/>
      <c r="F5" s="546" t="n"/>
      <c r="G5" s="546" t="n"/>
      <c r="H5" s="546" t="n"/>
      <c r="I5" s="546" t="n"/>
      <c r="J5" s="546" t="n"/>
      <c r="L5" s="532" t="n"/>
      <c r="P5" s="660" t="n"/>
      <c r="Q5" s="652" t="n"/>
      <c r="R5" s="533" t="n"/>
    </row>
    <row r="6" ht="15.75" customHeight="1" s="500">
      <c r="A6" s="728" t="n"/>
      <c r="B6" s="728" t="n"/>
      <c r="C6" s="532" t="n"/>
      <c r="D6" s="532" t="n"/>
      <c r="E6" s="532" t="n"/>
      <c r="F6" s="532" t="n"/>
      <c r="G6" s="532" t="n"/>
      <c r="H6" s="532" t="n"/>
      <c r="I6" s="532" t="n"/>
      <c r="J6" s="532" t="n"/>
      <c r="K6" s="532" t="n"/>
      <c r="L6" s="532" t="n"/>
      <c r="M6" s="532" t="n"/>
      <c r="N6" s="532" t="n"/>
      <c r="P6" s="532" t="n"/>
      <c r="Q6" s="548" t="n"/>
      <c r="R6" s="550" t="inlineStr">
        <is>
          <t>(в хил. евро)</t>
        </is>
      </c>
    </row>
    <row r="7" ht="15" customFormat="1" customHeight="1" s="820">
      <c r="A7" s="661" t="inlineStr">
        <is>
          <t>ПОКАЗАТЕЛИ</t>
        </is>
      </c>
      <c r="B7" s="840" t="n"/>
      <c r="C7" s="784" t="inlineStr">
        <is>
          <t xml:space="preserve">Код на реда </t>
        </is>
      </c>
      <c r="D7" s="662" t="inlineStr">
        <is>
          <t>Отчетна стойност на нетекущите активи</t>
        </is>
      </c>
      <c r="E7" s="785" t="n"/>
      <c r="F7" s="785" t="n"/>
      <c r="G7" s="786" t="n"/>
      <c r="H7" s="662" t="inlineStr">
        <is>
          <t xml:space="preserve">Преоценка </t>
        </is>
      </c>
      <c r="I7" s="786" t="n"/>
      <c r="J7" s="662" t="inlineStr">
        <is>
          <t>Преоценена стойност (4+5-6)</t>
        </is>
      </c>
      <c r="K7" s="662" t="inlineStr">
        <is>
          <t>А м о р т и з а ц и я</t>
        </is>
      </c>
      <c r="L7" s="785" t="n"/>
      <c r="M7" s="785" t="n"/>
      <c r="N7" s="786" t="n"/>
      <c r="O7" s="662" t="inlineStr">
        <is>
          <t xml:space="preserve">Преоценка </t>
        </is>
      </c>
      <c r="P7" s="662" t="inlineStr">
        <is>
          <t>(в хил. евро)</t>
        </is>
      </c>
      <c r="Q7" s="662" t="inlineStr">
        <is>
          <t>Преоценена амортизация в края на периода 
(11+12-13)</t>
        </is>
      </c>
      <c r="R7" s="663" t="inlineStr">
        <is>
          <t>Балансова стойност за текущия период 
 (7-14)</t>
        </is>
      </c>
    </row>
    <row r="8" ht="66.75" customFormat="1" customHeight="1" s="820">
      <c r="A8" s="841" t="n"/>
      <c r="B8" s="513" t="n"/>
      <c r="C8" s="794" t="n"/>
      <c r="D8" s="704" t="inlineStr">
        <is>
          <t>в нача-лото на периода</t>
        </is>
      </c>
      <c r="E8" s="704" t="inlineStr">
        <is>
          <t>на постъпи-лите през периода</t>
        </is>
      </c>
      <c r="F8" s="704" t="inlineStr">
        <is>
          <t>на излезли-те през периода</t>
        </is>
      </c>
      <c r="G8" s="704" t="inlineStr">
        <is>
          <t>в края на периода (1+2-3)</t>
        </is>
      </c>
      <c r="H8" s="704" t="inlineStr">
        <is>
          <t>увеличе-ние</t>
        </is>
      </c>
      <c r="I8" s="704" t="inlineStr">
        <is>
          <t>намале-ние</t>
        </is>
      </c>
      <c r="J8" s="794" t="n"/>
      <c r="K8" s="704" t="inlineStr">
        <is>
          <t>в нача-лото на периода</t>
        </is>
      </c>
      <c r="L8" s="704" t="inlineStr">
        <is>
          <t>начисле-на през периода</t>
        </is>
      </c>
      <c r="M8" s="704" t="inlineStr">
        <is>
          <t>отписана през периода</t>
        </is>
      </c>
      <c r="N8" s="704" t="inlineStr">
        <is>
          <t>в края на периода (8+9-10)</t>
        </is>
      </c>
      <c r="O8" s="704" t="inlineStr">
        <is>
          <t>увеличе-ние</t>
        </is>
      </c>
      <c r="P8" s="704" t="inlineStr">
        <is>
          <t>намале-ние</t>
        </is>
      </c>
      <c r="Q8" s="794" t="n"/>
      <c r="R8" s="842" t="n"/>
    </row>
    <row r="9" ht="15.75" customFormat="1" customHeight="1" s="820">
      <c r="A9" s="843" t="inlineStr">
        <is>
          <t>a</t>
        </is>
      </c>
      <c r="B9" s="502" t="n"/>
      <c r="C9" s="844" t="inlineStr">
        <is>
          <t>б</t>
        </is>
      </c>
      <c r="D9" s="501" t="n">
        <v>1</v>
      </c>
      <c r="E9" s="501" t="n">
        <v>2</v>
      </c>
      <c r="F9" s="501" t="n">
        <v>3</v>
      </c>
      <c r="G9" s="501" t="n">
        <v>4</v>
      </c>
      <c r="H9" s="501" t="n">
        <v>5</v>
      </c>
      <c r="I9" s="501" t="n">
        <v>6</v>
      </c>
      <c r="J9" s="501" t="n">
        <v>7</v>
      </c>
      <c r="K9" s="501" t="n">
        <v>8</v>
      </c>
      <c r="L9" s="501" t="n">
        <v>9</v>
      </c>
      <c r="M9" s="501" t="n">
        <v>10</v>
      </c>
      <c r="N9" s="501" t="n">
        <v>11</v>
      </c>
      <c r="O9" s="501" t="n">
        <v>12</v>
      </c>
      <c r="P9" s="501" t="n">
        <v>13</v>
      </c>
      <c r="Q9" s="501" t="n">
        <v>14</v>
      </c>
      <c r="R9" s="664" t="n">
        <v>15</v>
      </c>
      <c r="S9" s="509" t="n"/>
    </row>
    <row r="10" ht="15" customHeight="1" s="500">
      <c r="A10" s="845" t="inlineStr">
        <is>
          <t>I.</t>
        </is>
      </c>
      <c r="B10" s="666" t="inlineStr">
        <is>
          <t>Имоти, машини, съоръжения и оборудване</t>
        </is>
      </c>
      <c r="C10" s="846" t="n"/>
      <c r="D10" s="847" t="n"/>
      <c r="E10" s="847" t="n"/>
      <c r="F10" s="847" t="n"/>
      <c r="G10" s="847" t="n"/>
      <c r="H10" s="847" t="n"/>
      <c r="I10" s="847" t="n"/>
      <c r="J10" s="847" t="n"/>
      <c r="K10" s="847" t="n"/>
      <c r="L10" s="847" t="n"/>
      <c r="M10" s="847" t="n"/>
      <c r="N10" s="847" t="n"/>
      <c r="O10" s="847" t="n"/>
      <c r="P10" s="847" t="n"/>
      <c r="Q10" s="847" t="n"/>
      <c r="R10" s="848" t="n"/>
    </row>
    <row r="11" ht="15" customHeight="1" s="500">
      <c r="A11" s="849" t="inlineStr">
        <is>
          <t>1.</t>
        </is>
      </c>
      <c r="B11" s="850" t="inlineStr">
        <is>
          <t>Земи (терени)</t>
        </is>
      </c>
      <c r="C11" s="681" t="inlineStr">
        <is>
          <t>5-1001</t>
        </is>
      </c>
      <c r="D11" s="851" t="n"/>
      <c r="E11" s="851" t="n"/>
      <c r="F11" s="851" t="n"/>
      <c r="G11" s="517">
        <f>D11+E11-F11</f>
        <v/>
      </c>
      <c r="H11" s="851" t="n"/>
      <c r="I11" s="851" t="n"/>
      <c r="J11" s="517">
        <f>G11+H11-I11</f>
        <v/>
      </c>
      <c r="K11" s="851" t="n"/>
      <c r="L11" s="851" t="n"/>
      <c r="M11" s="851" t="n"/>
      <c r="N11" s="517">
        <f>K11+L11-M11</f>
        <v/>
      </c>
      <c r="O11" s="851" t="n"/>
      <c r="P11" s="851" t="n"/>
      <c r="Q11" s="517">
        <f>N11+O11-P11</f>
        <v/>
      </c>
      <c r="R11" s="852">
        <f>J11-Q11</f>
        <v/>
      </c>
    </row>
    <row r="12" ht="15" customHeight="1" s="500">
      <c r="A12" s="849" t="inlineStr">
        <is>
          <t>2.</t>
        </is>
      </c>
      <c r="B12" s="850" t="inlineStr">
        <is>
          <t>Сгради и конструкции</t>
        </is>
      </c>
      <c r="C12" s="681" t="inlineStr">
        <is>
          <t>5-1002</t>
        </is>
      </c>
      <c r="D12" s="851" t="n"/>
      <c r="E12" s="851" t="n"/>
      <c r="F12" s="851" t="n"/>
      <c r="G12" s="517">
        <f>D12+E12-F12</f>
        <v/>
      </c>
      <c r="H12" s="851" t="n"/>
      <c r="I12" s="851" t="n"/>
      <c r="J12" s="517">
        <f>G12+H12-I12</f>
        <v/>
      </c>
      <c r="K12" s="851" t="n"/>
      <c r="L12" s="851" t="n"/>
      <c r="M12" s="851" t="n"/>
      <c r="N12" s="517">
        <f>K12+L12-M12</f>
        <v/>
      </c>
      <c r="O12" s="851" t="n"/>
      <c r="P12" s="851" t="n"/>
      <c r="Q12" s="517">
        <f>N12+O12-P12</f>
        <v/>
      </c>
      <c r="R12" s="852">
        <f>J12-Q12</f>
        <v/>
      </c>
    </row>
    <row r="13" ht="15" customHeight="1" s="500">
      <c r="A13" s="849" t="inlineStr">
        <is>
          <t>3.</t>
        </is>
      </c>
      <c r="B13" s="850" t="inlineStr">
        <is>
          <t xml:space="preserve">Машини и оборудване </t>
        </is>
      </c>
      <c r="C13" s="681" t="inlineStr">
        <is>
          <t>5-1003</t>
        </is>
      </c>
      <c r="D13" s="851" t="n"/>
      <c r="E13" s="851" t="n"/>
      <c r="F13" s="851" t="n"/>
      <c r="G13" s="517">
        <f>D13+E13-F13</f>
        <v/>
      </c>
      <c r="H13" s="851" t="n"/>
      <c r="I13" s="851" t="n"/>
      <c r="J13" s="517">
        <f>G13+H13-I13</f>
        <v/>
      </c>
      <c r="K13" s="851" t="n"/>
      <c r="L13" s="851" t="n"/>
      <c r="M13" s="851" t="n"/>
      <c r="N13" s="517">
        <f>K13+L13-M13</f>
        <v/>
      </c>
      <c r="O13" s="851" t="n"/>
      <c r="P13" s="851" t="n"/>
      <c r="Q13" s="517">
        <f>N13+O13-P13</f>
        <v/>
      </c>
      <c r="R13" s="852">
        <f>J13-Q13</f>
        <v/>
      </c>
    </row>
    <row r="14" ht="15" customHeight="1" s="500">
      <c r="A14" s="849" t="inlineStr">
        <is>
          <t>4.</t>
        </is>
      </c>
      <c r="B14" s="850" t="inlineStr">
        <is>
          <t>Съоръжения</t>
        </is>
      </c>
      <c r="C14" s="681" t="inlineStr">
        <is>
          <t>5-1004</t>
        </is>
      </c>
      <c r="D14" s="851" t="n"/>
      <c r="E14" s="851" t="n"/>
      <c r="F14" s="851" t="n"/>
      <c r="G14" s="517">
        <f>D14+E14-F14</f>
        <v/>
      </c>
      <c r="H14" s="851" t="n"/>
      <c r="I14" s="851" t="n"/>
      <c r="J14" s="517">
        <f>G14+H14-I14</f>
        <v/>
      </c>
      <c r="K14" s="851" t="n"/>
      <c r="L14" s="851" t="n"/>
      <c r="M14" s="851" t="n"/>
      <c r="N14" s="517">
        <f>K14+L14-M14</f>
        <v/>
      </c>
      <c r="O14" s="851" t="n"/>
      <c r="P14" s="851" t="n"/>
      <c r="Q14" s="517">
        <f>N14+O14-P14</f>
        <v/>
      </c>
      <c r="R14" s="852">
        <f>J14-Q14</f>
        <v/>
      </c>
    </row>
    <row r="15" ht="15" customHeight="1" s="500">
      <c r="A15" s="849" t="inlineStr">
        <is>
          <t>5.</t>
        </is>
      </c>
      <c r="B15" s="850" t="inlineStr">
        <is>
          <t>Транспортни средства</t>
        </is>
      </c>
      <c r="C15" s="681" t="inlineStr">
        <is>
          <t>5-1005</t>
        </is>
      </c>
      <c r="D15" s="851" t="n"/>
      <c r="E15" s="851" t="n"/>
      <c r="F15" s="851" t="n"/>
      <c r="G15" s="517">
        <f>D15+E15-F15</f>
        <v/>
      </c>
      <c r="H15" s="851" t="n"/>
      <c r="I15" s="851" t="n"/>
      <c r="J15" s="517">
        <f>G15+H15-I15</f>
        <v/>
      </c>
      <c r="K15" s="851" t="n"/>
      <c r="L15" s="851" t="n"/>
      <c r="M15" s="851" t="n"/>
      <c r="N15" s="517">
        <f>K15+L15-M15</f>
        <v/>
      </c>
      <c r="O15" s="851" t="n"/>
      <c r="P15" s="851" t="n"/>
      <c r="Q15" s="517">
        <f>N15+O15-P15</f>
        <v/>
      </c>
      <c r="R15" s="852">
        <f>J15-Q15</f>
        <v/>
      </c>
    </row>
    <row r="16" ht="15" customHeight="1" s="500">
      <c r="A16" s="849" t="inlineStr">
        <is>
          <t>6.</t>
        </is>
      </c>
      <c r="B16" s="850" t="inlineStr">
        <is>
          <t>Стопански инвентар</t>
        </is>
      </c>
      <c r="C16" s="681" t="inlineStr">
        <is>
          <t>5-1007-1</t>
        </is>
      </c>
      <c r="D16" s="851" t="n"/>
      <c r="E16" s="851" t="n"/>
      <c r="F16" s="851" t="n"/>
      <c r="G16" s="517">
        <f>D16+E16-F16</f>
        <v/>
      </c>
      <c r="H16" s="851" t="n"/>
      <c r="I16" s="851" t="n"/>
      <c r="J16" s="517">
        <f>G16+H16-I16</f>
        <v/>
      </c>
      <c r="K16" s="851" t="n"/>
      <c r="L16" s="851" t="n"/>
      <c r="M16" s="851" t="n"/>
      <c r="N16" s="517">
        <f>K16+L16-M16</f>
        <v/>
      </c>
      <c r="O16" s="851" t="n"/>
      <c r="P16" s="851" t="n"/>
      <c r="Q16" s="517">
        <f>N16+O16-P16</f>
        <v/>
      </c>
      <c r="R16" s="852">
        <f>J16-Q16</f>
        <v/>
      </c>
    </row>
    <row r="17" ht="30.75" customHeight="1" s="500">
      <c r="A17" s="849" t="inlineStr">
        <is>
          <t>7.</t>
        </is>
      </c>
      <c r="B17" s="676" t="inlineStr">
        <is>
          <t>Р-ди за придобиване и ликвидация на активи по стопански начин</t>
        </is>
      </c>
      <c r="C17" s="853" t="inlineStr">
        <is>
          <t>5-1007-2</t>
        </is>
      </c>
      <c r="D17" s="851" t="n"/>
      <c r="E17" s="851" t="n"/>
      <c r="F17" s="851" t="n"/>
      <c r="G17" s="517">
        <f>D17+E17-F17</f>
        <v/>
      </c>
      <c r="H17" s="851" t="n"/>
      <c r="I17" s="851" t="n"/>
      <c r="J17" s="517">
        <f>G17+H17-I17</f>
        <v/>
      </c>
      <c r="K17" s="851" t="n"/>
      <c r="L17" s="854" t="n"/>
      <c r="M17" s="851" t="n"/>
      <c r="N17" s="517">
        <f>K17+L17-M17</f>
        <v/>
      </c>
      <c r="O17" s="851" t="n"/>
      <c r="P17" s="851" t="n"/>
      <c r="Q17" s="517">
        <f>N17+O17-P17</f>
        <v/>
      </c>
      <c r="R17" s="852">
        <f>J17-Q17</f>
        <v/>
      </c>
    </row>
    <row r="18" ht="15" customHeight="1" s="500">
      <c r="A18" s="849" t="inlineStr">
        <is>
          <t>8.</t>
        </is>
      </c>
      <c r="B18" s="676" t="inlineStr">
        <is>
          <t xml:space="preserve">Други </t>
        </is>
      </c>
      <c r="C18" s="681" t="inlineStr">
        <is>
          <t>5-1007</t>
        </is>
      </c>
      <c r="D18" s="851" t="n"/>
      <c r="E18" s="851" t="n"/>
      <c r="F18" s="851" t="n"/>
      <c r="G18" s="517">
        <f>D18+E18-F18</f>
        <v/>
      </c>
      <c r="H18" s="851" t="n"/>
      <c r="I18" s="851" t="n"/>
      <c r="J18" s="517">
        <f>G18+H18-I18</f>
        <v/>
      </c>
      <c r="K18" s="851" t="n"/>
      <c r="L18" s="851" t="n"/>
      <c r="M18" s="851" t="n"/>
      <c r="N18" s="517">
        <f>K18+L18-M18</f>
        <v/>
      </c>
      <c r="O18" s="851" t="n"/>
      <c r="P18" s="851" t="n"/>
      <c r="Q18" s="517">
        <f>N18+O18-P18</f>
        <v/>
      </c>
      <c r="R18" s="852">
        <f>J18-Q18</f>
        <v/>
      </c>
    </row>
    <row r="19" ht="15" customHeight="1" s="500">
      <c r="A19" s="849" t="n"/>
      <c r="B19" s="855" t="inlineStr">
        <is>
          <t>Обща сума I:</t>
        </is>
      </c>
      <c r="C19" s="683" t="inlineStr">
        <is>
          <t>5-1015</t>
        </is>
      </c>
      <c r="D19" s="830">
        <f>SUM(D11:D18)</f>
        <v/>
      </c>
      <c r="E19" s="830">
        <f>SUM(E11:E18)</f>
        <v/>
      </c>
      <c r="F19" s="830">
        <f>SUM(F11:F18)</f>
        <v/>
      </c>
      <c r="G19" s="517">
        <f>D19+E19-F19</f>
        <v/>
      </c>
      <c r="H19" s="830">
        <f>SUM(H11:H18)</f>
        <v/>
      </c>
      <c r="I19" s="830">
        <f>SUM(I11:I18)</f>
        <v/>
      </c>
      <c r="J19" s="517">
        <f>G19+H19-I19</f>
        <v/>
      </c>
      <c r="K19" s="830">
        <f>SUM(K11:K18)</f>
        <v/>
      </c>
      <c r="L19" s="830">
        <f>SUM(L11:L18)</f>
        <v/>
      </c>
      <c r="M19" s="830">
        <f>SUM(M11:M18)</f>
        <v/>
      </c>
      <c r="N19" s="517">
        <f>K19+L19-M19</f>
        <v/>
      </c>
      <c r="O19" s="830">
        <f>SUM(O11:O18)</f>
        <v/>
      </c>
      <c r="P19" s="830">
        <f>SUM(P11:P18)</f>
        <v/>
      </c>
      <c r="Q19" s="517">
        <f>N19+O19-P19</f>
        <v/>
      </c>
      <c r="R19" s="852">
        <f>J19-Q19</f>
        <v/>
      </c>
    </row>
    <row r="20" ht="15" customHeight="1" s="500">
      <c r="A20" s="856" t="inlineStr">
        <is>
          <t>II.</t>
        </is>
      </c>
      <c r="B20" s="825" t="inlineStr">
        <is>
          <t xml:space="preserve">Инвестиционни имоти  </t>
        </is>
      </c>
      <c r="C20" s="683" t="inlineStr">
        <is>
          <t>5-1037</t>
        </is>
      </c>
      <c r="D20" s="851" t="n"/>
      <c r="E20" s="851" t="n"/>
      <c r="F20" s="851" t="n"/>
      <c r="G20" s="517">
        <f>D20+E20-F20</f>
        <v/>
      </c>
      <c r="H20" s="851" t="n"/>
      <c r="I20" s="851" t="n"/>
      <c r="J20" s="517">
        <f>G20+H20-I20</f>
        <v/>
      </c>
      <c r="K20" s="851" t="n"/>
      <c r="L20" s="851" t="n"/>
      <c r="M20" s="851" t="n"/>
      <c r="N20" s="517">
        <f>K20+L20-M20</f>
        <v/>
      </c>
      <c r="O20" s="851" t="n"/>
      <c r="P20" s="851" t="n"/>
      <c r="Q20" s="517">
        <f>N20+O20-P20</f>
        <v/>
      </c>
      <c r="R20" s="852">
        <f>J20-Q20</f>
        <v/>
      </c>
    </row>
    <row r="21" ht="15" customHeight="1" s="500">
      <c r="A21" s="856" t="n"/>
      <c r="B21" s="825" t="n"/>
      <c r="C21" s="683" t="n"/>
      <c r="D21" s="851" t="n"/>
      <c r="E21" s="851" t="n"/>
      <c r="F21" s="851" t="n"/>
      <c r="G21" s="517" t="n"/>
      <c r="H21" s="851" t="n"/>
      <c r="I21" s="851" t="n"/>
      <c r="J21" s="517" t="n"/>
      <c r="K21" s="851" t="n"/>
      <c r="L21" s="851" t="n"/>
      <c r="M21" s="851" t="n"/>
      <c r="N21" s="517" t="n"/>
      <c r="O21" s="851" t="n"/>
      <c r="P21" s="851" t="n"/>
      <c r="Q21" s="517" t="n"/>
      <c r="R21" s="852" t="n"/>
    </row>
    <row r="22" ht="15" customHeight="1" s="500">
      <c r="A22" s="857" t="inlineStr">
        <is>
          <t>III.</t>
        </is>
      </c>
      <c r="B22" s="825" t="inlineStr">
        <is>
          <t xml:space="preserve">Биологични активи </t>
        </is>
      </c>
      <c r="C22" s="683" t="inlineStr">
        <is>
          <t>5-1006</t>
        </is>
      </c>
      <c r="D22" s="851" t="n"/>
      <c r="E22" s="851" t="n"/>
      <c r="F22" s="851" t="n"/>
      <c r="G22" s="517">
        <f>D22+E22-F22</f>
        <v/>
      </c>
      <c r="H22" s="851" t="n"/>
      <c r="I22" s="851" t="n"/>
      <c r="J22" s="517">
        <f>G22+H22-I22</f>
        <v/>
      </c>
      <c r="K22" s="851" t="n"/>
      <c r="L22" s="851" t="n"/>
      <c r="M22" s="851" t="n"/>
      <c r="N22" s="517">
        <f>K22+L22-M22</f>
        <v/>
      </c>
      <c r="O22" s="851" t="n"/>
      <c r="P22" s="851" t="n"/>
      <c r="Q22" s="517">
        <f>N22+O22-P22</f>
        <v/>
      </c>
      <c r="R22" s="852">
        <f>J22-Q22</f>
        <v/>
      </c>
    </row>
    <row r="23" ht="407.25" customHeight="1" s="500">
      <c r="A23" s="857" t="inlineStr">
        <is>
      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      </is>
      </c>
      <c r="B23" s="858" t="inlineStr">
        <is>
          <t xml:space="preserve">Нематериални активи </t>
        </is>
      </c>
      <c r="C23" s="681" t="n"/>
      <c r="D23" s="625" t="n"/>
      <c r="E23" s="625" t="n"/>
      <c r="F23" s="625" t="n"/>
      <c r="G23" s="517">
        <f>D23+E23-F23</f>
        <v/>
      </c>
      <c r="H23" s="625" t="n"/>
      <c r="I23" s="625" t="n"/>
      <c r="J23" s="517">
        <f>G23+H23-I23</f>
        <v/>
      </c>
      <c r="K23" s="625" t="n"/>
      <c r="L23" s="625" t="n"/>
      <c r="M23" s="625" t="n"/>
      <c r="N23" s="517">
        <f>K23+L23-M23</f>
        <v/>
      </c>
      <c r="O23" s="625" t="n"/>
      <c r="P23" s="625" t="n"/>
      <c r="Q23" s="517">
        <f>N23+O23-P23</f>
        <v/>
      </c>
      <c r="R23" s="852">
        <f>J23-Q23</f>
        <v/>
      </c>
    </row>
    <row r="24" ht="15" customHeight="1" s="500">
      <c r="A24" s="849" t="inlineStr">
        <is>
          <t>1.</t>
        </is>
      </c>
      <c r="B24" s="850" t="inlineStr">
        <is>
          <t>Права върху собственост</t>
        </is>
      </c>
      <c r="C24" s="681" t="inlineStr">
        <is>
          <t>5-1017</t>
        </is>
      </c>
      <c r="D24" s="851" t="n"/>
      <c r="E24" s="851" t="n"/>
      <c r="F24" s="851" t="n"/>
      <c r="G24" s="517">
        <f>D24+E24-F24</f>
        <v/>
      </c>
      <c r="H24" s="851" t="n"/>
      <c r="I24" s="851" t="n"/>
      <c r="J24" s="517">
        <f>G24+H24-I24</f>
        <v/>
      </c>
      <c r="K24" s="851" t="n"/>
      <c r="L24" s="851" t="n"/>
      <c r="M24" s="851" t="n"/>
      <c r="N24" s="517">
        <f>K24+L24-M24</f>
        <v/>
      </c>
      <c r="O24" s="851" t="n"/>
      <c r="P24" s="851" t="n"/>
      <c r="Q24" s="517">
        <f>N24+O24-P24</f>
        <v/>
      </c>
      <c r="R24" s="852">
        <f>J24-Q24</f>
        <v/>
      </c>
    </row>
    <row r="25" ht="15" customHeight="1" s="500">
      <c r="A25" s="849" t="inlineStr">
        <is>
          <t>2.</t>
        </is>
      </c>
      <c r="B25" s="850" t="inlineStr">
        <is>
          <t>Програмни продукти</t>
        </is>
      </c>
      <c r="C25" s="681" t="inlineStr">
        <is>
          <t>5-1018</t>
        </is>
      </c>
      <c r="D25" s="851" t="n"/>
      <c r="E25" s="851" t="n"/>
      <c r="F25" s="851" t="n"/>
      <c r="G25" s="517">
        <f>D25+E25-F25</f>
        <v/>
      </c>
      <c r="H25" s="851" t="n"/>
      <c r="I25" s="851" t="n"/>
      <c r="J25" s="517">
        <f>G25+H25-I25</f>
        <v/>
      </c>
      <c r="K25" s="851" t="n"/>
      <c r="L25" s="851" t="n"/>
      <c r="M25" s="851" t="n"/>
      <c r="N25" s="517">
        <f>K25+L25-M25</f>
        <v/>
      </c>
      <c r="O25" s="851" t="n"/>
      <c r="P25" s="851" t="n"/>
      <c r="Q25" s="517">
        <f>N25+O25-P25</f>
        <v/>
      </c>
      <c r="R25" s="852">
        <f>J25-Q25</f>
        <v/>
      </c>
    </row>
    <row r="26" ht="15" customHeight="1" s="500">
      <c r="A26" s="859" t="inlineStr">
        <is>
          <t>3.</t>
        </is>
      </c>
      <c r="B26" s="676" t="inlineStr">
        <is>
          <t>Продукти от развойна дейност</t>
        </is>
      </c>
      <c r="C26" s="681" t="inlineStr">
        <is>
          <t>5-1019</t>
        </is>
      </c>
      <c r="D26" s="851" t="n"/>
      <c r="E26" s="851" t="n"/>
      <c r="F26" s="851" t="n"/>
      <c r="G26" s="517">
        <f>D26+E26-F26</f>
        <v/>
      </c>
      <c r="H26" s="851" t="n"/>
      <c r="I26" s="851" t="n"/>
      <c r="J26" s="517">
        <f>G26+H26-I26</f>
        <v/>
      </c>
      <c r="K26" s="851" t="n"/>
      <c r="L26" s="851" t="n"/>
      <c r="M26" s="851" t="n"/>
      <c r="N26" s="517">
        <f>K26+L26-M26</f>
        <v/>
      </c>
      <c r="O26" s="851" t="n"/>
      <c r="P26" s="851" t="n"/>
      <c r="Q26" s="517">
        <f>N26+O26-P26</f>
        <v/>
      </c>
      <c r="R26" s="852">
        <f>J26-Q26</f>
        <v/>
      </c>
    </row>
    <row r="27" ht="15" customHeight="1" s="500">
      <c r="A27" s="849" t="inlineStr">
        <is>
          <t>4.</t>
        </is>
      </c>
      <c r="B27" s="860" t="inlineStr">
        <is>
          <t xml:space="preserve">Други </t>
        </is>
      </c>
      <c r="C27" s="681" t="inlineStr">
        <is>
          <t>5-1020</t>
        </is>
      </c>
      <c r="D27" s="851" t="n"/>
      <c r="E27" s="851" t="n"/>
      <c r="F27" s="851" t="n"/>
      <c r="G27" s="517">
        <f>D27+E27-F27</f>
        <v/>
      </c>
      <c r="H27" s="851" t="n"/>
      <c r="I27" s="851" t="n"/>
      <c r="J27" s="517">
        <f>G27+H27-I27</f>
        <v/>
      </c>
      <c r="K27" s="851" t="n"/>
      <c r="L27" s="851" t="n"/>
      <c r="M27" s="851" t="n"/>
      <c r="N27" s="517">
        <f>K27+L27-M27</f>
        <v/>
      </c>
      <c r="O27" s="851" t="n"/>
      <c r="P27" s="851" t="n"/>
      <c r="Q27" s="517">
        <f>N27+O27-P27</f>
        <v/>
      </c>
      <c r="R27" s="852">
        <f>J27-Q27</f>
        <v/>
      </c>
    </row>
    <row r="28" ht="15" customHeight="1" s="500">
      <c r="A28" s="849" t="n"/>
      <c r="B28" s="855" t="inlineStr">
        <is>
          <t>Обща сума IV:</t>
        </is>
      </c>
      <c r="C28" s="861" t="inlineStr">
        <is>
          <t>5-1030</t>
        </is>
      </c>
      <c r="D28" s="862">
        <f>SUM(D24:D27)</f>
        <v/>
      </c>
      <c r="E28" s="862">
        <f>SUM(E24:E27)</f>
        <v/>
      </c>
      <c r="F28" s="862">
        <f>SUM(F24:F27)</f>
        <v/>
      </c>
      <c r="G28" s="863">
        <f>D28+E28-F28</f>
        <v/>
      </c>
      <c r="H28" s="862">
        <f>SUM(H24:H27)</f>
        <v/>
      </c>
      <c r="I28" s="862">
        <f>SUM(I24:I27)</f>
        <v/>
      </c>
      <c r="J28" s="863">
        <f>G28+H28-I28</f>
        <v/>
      </c>
      <c r="K28" s="862">
        <f>SUM(K24:K27)</f>
        <v/>
      </c>
      <c r="L28" s="862">
        <f>SUM(L24:L27)</f>
        <v/>
      </c>
      <c r="M28" s="862">
        <f>SUM(M24:M27)</f>
        <v/>
      </c>
      <c r="N28" s="863">
        <f>K28+L28-M28</f>
        <v/>
      </c>
      <c r="O28" s="862">
        <f>SUM(O24:O27)</f>
        <v/>
      </c>
      <c r="P28" s="862">
        <f>SUM(P24:P27)</f>
        <v/>
      </c>
      <c r="Q28" s="863">
        <f>N28+O28-P28</f>
        <v/>
      </c>
      <c r="R28" s="864">
        <f>J28-Q28</f>
        <v/>
      </c>
    </row>
    <row r="29" ht="15" customHeight="1" s="500">
      <c r="A29" s="857" t="inlineStr">
        <is>
          <t>V.</t>
        </is>
      </c>
      <c r="B29" s="865" t="inlineStr">
        <is>
          <t>Финансови активи (без дългосрочни вземания)</t>
        </is>
      </c>
      <c r="C29" s="866" t="n"/>
      <c r="D29" s="867" t="n"/>
      <c r="E29" s="867" t="n"/>
      <c r="F29" s="867" t="n"/>
      <c r="G29" s="867" t="n"/>
      <c r="H29" s="867" t="n"/>
      <c r="I29" s="867" t="n"/>
      <c r="J29" s="867" t="n"/>
      <c r="K29" s="867" t="n"/>
      <c r="L29" s="867" t="n"/>
      <c r="M29" s="867" t="n"/>
      <c r="N29" s="867" t="n"/>
      <c r="O29" s="867" t="n"/>
      <c r="P29" s="867" t="n"/>
      <c r="Q29" s="867" t="n"/>
      <c r="R29" s="868" t="n"/>
    </row>
    <row r="30" ht="15" customHeight="1" s="500">
      <c r="A30" s="849" t="inlineStr">
        <is>
          <t>1.</t>
        </is>
      </c>
      <c r="B30" s="869" t="inlineStr">
        <is>
          <t>Инвестиции в:</t>
        </is>
      </c>
      <c r="C30" s="870" t="inlineStr">
        <is>
          <t>5-1032</t>
        </is>
      </c>
      <c r="D30" s="871">
        <f>SUM(D31:D34)</f>
        <v/>
      </c>
      <c r="E30" s="871">
        <f>SUM(E31:E34)</f>
        <v/>
      </c>
      <c r="F30" s="871">
        <f>SUM(F31:F34)</f>
        <v/>
      </c>
      <c r="G30" s="871">
        <f>D30+E30-F30</f>
        <v/>
      </c>
      <c r="H30" s="871">
        <f>SUM(H31:H34)</f>
        <v/>
      </c>
      <c r="I30" s="871">
        <f>SUM(I31:I34)</f>
        <v/>
      </c>
      <c r="J30" s="871">
        <f>G30+H30-I30</f>
        <v/>
      </c>
      <c r="K30" s="871">
        <f>SUM(K31:K34)</f>
        <v/>
      </c>
      <c r="L30" s="871">
        <f>SUM(L31:L34)</f>
        <v/>
      </c>
      <c r="M30" s="871">
        <f>SUM(M31:M34)</f>
        <v/>
      </c>
      <c r="N30" s="871">
        <f>K30+L30-M30</f>
        <v/>
      </c>
      <c r="O30" s="871">
        <f>SUM(O31:O34)</f>
        <v/>
      </c>
      <c r="P30" s="871">
        <f>SUM(P31:P34)</f>
        <v/>
      </c>
      <c r="Q30" s="871">
        <f>N30+O30-P30</f>
        <v/>
      </c>
      <c r="R30" s="872">
        <f>J30-Q30</f>
        <v/>
      </c>
    </row>
    <row r="31" ht="15" customHeight="1" s="500">
      <c r="A31" s="849" t="n"/>
      <c r="B31" s="850" t="inlineStr">
        <is>
          <t>дъщерни предприятия</t>
        </is>
      </c>
      <c r="C31" s="681" t="inlineStr">
        <is>
          <t>5-1033</t>
        </is>
      </c>
      <c r="D31" s="851" t="n"/>
      <c r="E31" s="851" t="n"/>
      <c r="F31" s="851" t="n"/>
      <c r="G31" s="517">
        <f>D31+E31-F31</f>
        <v/>
      </c>
      <c r="H31" s="851" t="n"/>
      <c r="I31" s="851" t="n"/>
      <c r="J31" s="517">
        <f>G31+H31-I31</f>
        <v/>
      </c>
      <c r="K31" s="851" t="n"/>
      <c r="L31" s="851" t="n"/>
      <c r="M31" s="851" t="n"/>
      <c r="N31" s="517">
        <f>K31+L31-M31</f>
        <v/>
      </c>
      <c r="O31" s="851" t="n"/>
      <c r="P31" s="851" t="n"/>
      <c r="Q31" s="517">
        <f>N31+O31-P31</f>
        <v/>
      </c>
      <c r="R31" s="852">
        <f>J31-Q31</f>
        <v/>
      </c>
    </row>
    <row r="32" ht="15" customHeight="1" s="500">
      <c r="A32" s="849" t="n"/>
      <c r="B32" s="850" t="inlineStr">
        <is>
          <t>смесени предприятия</t>
        </is>
      </c>
      <c r="C32" s="681" t="inlineStr">
        <is>
          <t>5-1034</t>
        </is>
      </c>
      <c r="D32" s="851" t="n"/>
      <c r="E32" s="851" t="n"/>
      <c r="F32" s="851" t="n"/>
      <c r="G32" s="517">
        <f>D32+E32-F32</f>
        <v/>
      </c>
      <c r="H32" s="851" t="n"/>
      <c r="I32" s="851" t="n"/>
      <c r="J32" s="517">
        <f>G32+H32-I32</f>
        <v/>
      </c>
      <c r="K32" s="851" t="n"/>
      <c r="L32" s="851" t="n"/>
      <c r="M32" s="851" t="n"/>
      <c r="N32" s="517">
        <f>K32+L32-M32</f>
        <v/>
      </c>
      <c r="O32" s="851" t="n"/>
      <c r="P32" s="851" t="n"/>
      <c r="Q32" s="517">
        <f>N32+O32-P32</f>
        <v/>
      </c>
      <c r="R32" s="852">
        <f>J32-Q32</f>
        <v/>
      </c>
    </row>
    <row r="33" ht="15" customHeight="1" s="500">
      <c r="A33" s="849" t="n"/>
      <c r="B33" s="850" t="inlineStr">
        <is>
          <t>асоциирани предприятия</t>
        </is>
      </c>
      <c r="C33" s="681" t="inlineStr">
        <is>
          <t>5-1035</t>
        </is>
      </c>
      <c r="D33" s="851" t="n"/>
      <c r="E33" s="851" t="n"/>
      <c r="F33" s="851" t="n"/>
      <c r="G33" s="517">
        <f>D33+E33-F33</f>
        <v/>
      </c>
      <c r="H33" s="851" t="n"/>
      <c r="I33" s="851" t="n"/>
      <c r="J33" s="517">
        <f>G33+H33-I33</f>
        <v/>
      </c>
      <c r="K33" s="851" t="n"/>
      <c r="L33" s="851" t="n"/>
      <c r="M33" s="851" t="n"/>
      <c r="N33" s="517">
        <f>K33+L33-M33</f>
        <v/>
      </c>
      <c r="O33" s="851" t="n"/>
      <c r="P33" s="851" t="n"/>
      <c r="Q33" s="517">
        <f>N33+O33-P33</f>
        <v/>
      </c>
      <c r="R33" s="852">
        <f>J33-Q33</f>
        <v/>
      </c>
    </row>
    <row r="34" ht="15" customHeight="1" s="500">
      <c r="A34" s="849" t="n"/>
      <c r="B34" s="850" t="inlineStr">
        <is>
          <t>други предприятия</t>
        </is>
      </c>
      <c r="C34" s="681" t="inlineStr">
        <is>
          <t>5-1036</t>
        </is>
      </c>
      <c r="D34" s="851" t="n"/>
      <c r="E34" s="851" t="n"/>
      <c r="F34" s="851" t="n"/>
      <c r="G34" s="517">
        <f>D34+E34-F34</f>
        <v/>
      </c>
      <c r="H34" s="851" t="n"/>
      <c r="I34" s="851" t="n"/>
      <c r="J34" s="517">
        <f>G34+H34-I34</f>
        <v/>
      </c>
      <c r="K34" s="851" t="n"/>
      <c r="L34" s="851" t="n"/>
      <c r="M34" s="851" t="n"/>
      <c r="N34" s="517">
        <f>K34+L34-M34</f>
        <v/>
      </c>
      <c r="O34" s="851" t="n"/>
      <c r="P34" s="851" t="n"/>
      <c r="Q34" s="517">
        <f>N34+O34-P34</f>
        <v/>
      </c>
      <c r="R34" s="852">
        <f>J34-Q34</f>
        <v/>
      </c>
    </row>
    <row r="35" ht="15" customHeight="1" s="500">
      <c r="A35" s="849" t="inlineStr">
        <is>
          <t>2.</t>
        </is>
      </c>
      <c r="B35" s="869" t="inlineStr">
        <is>
          <t>Държани до настъпване на падеж:</t>
        </is>
      </c>
      <c r="C35" s="681" t="inlineStr">
        <is>
          <t>5-1038</t>
        </is>
      </c>
      <c r="D35" s="517">
        <f>SUM(D36:D39)</f>
        <v/>
      </c>
      <c r="E35" s="517">
        <f>SUM(E36:E39)</f>
        <v/>
      </c>
      <c r="F35" s="517">
        <f>SUM(F36:F39)</f>
        <v/>
      </c>
      <c r="G35" s="517">
        <f>D35+E35-F35</f>
        <v/>
      </c>
      <c r="H35" s="517">
        <f>SUM(H36:H39)</f>
        <v/>
      </c>
      <c r="I35" s="517">
        <f>SUM(I36:I39)</f>
        <v/>
      </c>
      <c r="J35" s="517">
        <f>G35+H35-I35</f>
        <v/>
      </c>
      <c r="K35" s="517">
        <f>SUM(K36:K39)</f>
        <v/>
      </c>
      <c r="L35" s="517">
        <f>SUM(L36:L39)</f>
        <v/>
      </c>
      <c r="M35" s="517">
        <f>SUM(M36:M39)</f>
        <v/>
      </c>
      <c r="N35" s="517">
        <f>K35+L35-M35</f>
        <v/>
      </c>
      <c r="O35" s="517">
        <f>SUM(O36:O39)</f>
        <v/>
      </c>
      <c r="P35" s="517">
        <f>SUM(P36:P39)</f>
        <v/>
      </c>
      <c r="Q35" s="517">
        <f>N35+O35-P35</f>
        <v/>
      </c>
      <c r="R35" s="852">
        <f>J35-Q35</f>
        <v/>
      </c>
    </row>
    <row r="36" ht="15" customHeight="1" s="500">
      <c r="A36" s="849" t="n"/>
      <c r="B36" s="850" t="inlineStr">
        <is>
          <t xml:space="preserve">държавни ценни книжа </t>
        </is>
      </c>
      <c r="C36" s="681" t="inlineStr">
        <is>
          <t>5-1038-1</t>
        </is>
      </c>
      <c r="D36" s="851" t="n"/>
      <c r="E36" s="851" t="n"/>
      <c r="F36" s="851" t="n"/>
      <c r="G36" s="517">
        <f>D36+E36-F36</f>
        <v/>
      </c>
      <c r="H36" s="851" t="n"/>
      <c r="I36" s="851" t="n"/>
      <c r="J36" s="517">
        <f>G36+H36-I36</f>
        <v/>
      </c>
      <c r="K36" s="851" t="n"/>
      <c r="L36" s="851" t="n"/>
      <c r="M36" s="851" t="n"/>
      <c r="N36" s="517">
        <f>K36+L36-M36</f>
        <v/>
      </c>
      <c r="O36" s="851" t="n"/>
      <c r="P36" s="851" t="n"/>
      <c r="Q36" s="517">
        <f>N36+O36-P36</f>
        <v/>
      </c>
      <c r="R36" s="852">
        <f>J36-Q36</f>
        <v/>
      </c>
    </row>
    <row r="37" ht="15" customHeight="1" s="500">
      <c r="A37" s="849" t="n"/>
      <c r="B37" s="850" t="inlineStr">
        <is>
          <t>облигации, в т.ч.:</t>
        </is>
      </c>
      <c r="C37" s="681" t="inlineStr">
        <is>
          <t>5-1038-2</t>
        </is>
      </c>
      <c r="D37" s="851" t="n"/>
      <c r="E37" s="851" t="n"/>
      <c r="F37" s="851" t="n"/>
      <c r="G37" s="517">
        <f>D37+E37-F37</f>
        <v/>
      </c>
      <c r="H37" s="851" t="n"/>
      <c r="I37" s="851" t="n"/>
      <c r="J37" s="517">
        <f>G37+H37-I37</f>
        <v/>
      </c>
      <c r="K37" s="851" t="n"/>
      <c r="L37" s="851" t="n"/>
      <c r="M37" s="851" t="n"/>
      <c r="N37" s="517">
        <f>K37+L37-M37</f>
        <v/>
      </c>
      <c r="O37" s="851" t="n"/>
      <c r="P37" s="851" t="n"/>
      <c r="Q37" s="517">
        <f>N37+O37-P37</f>
        <v/>
      </c>
      <c r="R37" s="852">
        <f>J37-Q37</f>
        <v/>
      </c>
    </row>
    <row r="38" ht="15" customHeight="1" s="500">
      <c r="A38" s="849" t="n"/>
      <c r="B38" s="850" t="inlineStr">
        <is>
          <t>общински облигации</t>
        </is>
      </c>
      <c r="C38" s="681" t="inlineStr">
        <is>
          <t>5-1038-3</t>
        </is>
      </c>
      <c r="D38" s="851" t="n"/>
      <c r="E38" s="851" t="n"/>
      <c r="F38" s="851" t="n"/>
      <c r="G38" s="517">
        <f>D38+E38-F38</f>
        <v/>
      </c>
      <c r="H38" s="851" t="n"/>
      <c r="I38" s="851" t="n"/>
      <c r="J38" s="517">
        <f>G38+H38-I38</f>
        <v/>
      </c>
      <c r="K38" s="851" t="n"/>
      <c r="L38" s="851" t="n"/>
      <c r="M38" s="851" t="n"/>
      <c r="N38" s="517">
        <f>K38+L38-M38</f>
        <v/>
      </c>
      <c r="O38" s="851" t="n"/>
      <c r="P38" s="851" t="n"/>
      <c r="Q38" s="517">
        <f>N38+O38-P38</f>
        <v/>
      </c>
      <c r="R38" s="852">
        <f>J38-Q38</f>
        <v/>
      </c>
    </row>
    <row r="39" ht="15" customHeight="1" s="500">
      <c r="A39" s="849" t="n"/>
      <c r="B39" s="850" t="inlineStr">
        <is>
          <t>Други инвестиции, държани до настъпване на падеж</t>
        </is>
      </c>
      <c r="C39" s="681" t="inlineStr">
        <is>
          <t>5-1038-4</t>
        </is>
      </c>
      <c r="D39" s="851" t="n"/>
      <c r="E39" s="851" t="n"/>
      <c r="F39" s="851" t="n"/>
      <c r="G39" s="517">
        <f>D39+E39-F39</f>
        <v/>
      </c>
      <c r="H39" s="851" t="n"/>
      <c r="I39" s="851" t="n"/>
      <c r="J39" s="517">
        <f>G39+H39-I39</f>
        <v/>
      </c>
      <c r="K39" s="851" t="n"/>
      <c r="L39" s="851" t="n"/>
      <c r="M39" s="851" t="n"/>
      <c r="N39" s="517">
        <f>K39+L39-M39</f>
        <v/>
      </c>
      <c r="O39" s="851" t="n"/>
      <c r="P39" s="851" t="n"/>
      <c r="Q39" s="517">
        <f>N39+O39-P39</f>
        <v/>
      </c>
      <c r="R39" s="852">
        <f>J39-Q39</f>
        <v/>
      </c>
    </row>
    <row r="40" ht="15" customHeight="1" s="500">
      <c r="A40" s="849" t="inlineStr">
        <is>
          <t>3.</t>
        </is>
      </c>
      <c r="B40" s="850" t="inlineStr">
        <is>
          <t xml:space="preserve">Други </t>
        </is>
      </c>
      <c r="C40" s="681" t="inlineStr">
        <is>
          <t>5-1038-5</t>
        </is>
      </c>
      <c r="D40" s="851" t="n"/>
      <c r="E40" s="851" t="n"/>
      <c r="F40" s="851" t="n"/>
      <c r="G40" s="517">
        <f>D40+E40-F40</f>
        <v/>
      </c>
      <c r="H40" s="851" t="n"/>
      <c r="I40" s="851" t="n"/>
      <c r="J40" s="517">
        <f>G40+H40-I40</f>
        <v/>
      </c>
      <c r="K40" s="851" t="n"/>
      <c r="L40" s="851" t="n"/>
      <c r="M40" s="851" t="n"/>
      <c r="N40" s="517">
        <f>K40+L40-M40</f>
        <v/>
      </c>
      <c r="O40" s="851" t="n"/>
      <c r="P40" s="851" t="n"/>
      <c r="Q40" s="517">
        <f>N40+O40-P40</f>
        <v/>
      </c>
      <c r="R40" s="852">
        <f>J40-Q40</f>
        <v/>
      </c>
    </row>
    <row r="41" ht="15" customHeight="1" s="500">
      <c r="A41" s="849" t="n"/>
      <c r="B41" s="855" t="inlineStr">
        <is>
          <t>Обща сума V:</t>
        </is>
      </c>
      <c r="C41" s="683" t="inlineStr">
        <is>
          <t>5-1045</t>
        </is>
      </c>
      <c r="D41" s="830">
        <f>D30+D35+D40</f>
        <v/>
      </c>
      <c r="E41" s="830">
        <f>E30+E35+E40</f>
        <v/>
      </c>
      <c r="F41" s="830">
        <f>F30+F35+F40</f>
        <v/>
      </c>
      <c r="G41" s="517">
        <f>D41+E41-F41</f>
        <v/>
      </c>
      <c r="H41" s="830">
        <f>H30+H35+H40</f>
        <v/>
      </c>
      <c r="I41" s="830">
        <f>I30+I35+I40</f>
        <v/>
      </c>
      <c r="J41" s="517">
        <f>G41+H41-I41</f>
        <v/>
      </c>
      <c r="K41" s="830">
        <f>K30+K35+K40</f>
        <v/>
      </c>
      <c r="L41" s="830">
        <f>L30+L35+L40</f>
        <v/>
      </c>
      <c r="M41" s="830">
        <f>M30+M35+M40</f>
        <v/>
      </c>
      <c r="N41" s="517">
        <f>K41+L41-M41</f>
        <v/>
      </c>
      <c r="O41" s="830">
        <f>O30+O35+O40</f>
        <v/>
      </c>
      <c r="P41" s="830">
        <f>P30+P35+P40</f>
        <v/>
      </c>
      <c r="Q41" s="517">
        <f>N41+O41-P41</f>
        <v/>
      </c>
      <c r="R41" s="852">
        <f>J41-Q41</f>
        <v/>
      </c>
    </row>
    <row r="42" ht="15" customHeight="1" s="500">
      <c r="A42" s="856" t="inlineStr">
        <is>
          <t>VI.</t>
        </is>
      </c>
      <c r="B42" s="873" t="inlineStr">
        <is>
          <t>Търговска репутация</t>
        </is>
      </c>
      <c r="C42" s="683" t="inlineStr">
        <is>
          <t>5-1050</t>
        </is>
      </c>
      <c r="D42" s="851" t="n"/>
      <c r="E42" s="851" t="n"/>
      <c r="F42" s="851" t="n"/>
      <c r="G42" s="517">
        <f>D42+E42-F42</f>
        <v/>
      </c>
      <c r="H42" s="851" t="n"/>
      <c r="I42" s="851" t="n"/>
      <c r="J42" s="517">
        <f>G42+H42-I42</f>
        <v/>
      </c>
      <c r="K42" s="851" t="n"/>
      <c r="L42" s="851" t="n"/>
      <c r="M42" s="851" t="n"/>
      <c r="N42" s="517">
        <f>K42+L42-M42</f>
        <v/>
      </c>
      <c r="O42" s="851" t="n"/>
      <c r="P42" s="851" t="n"/>
      <c r="Q42" s="517">
        <f>N42+O42-P42</f>
        <v/>
      </c>
      <c r="R42" s="852">
        <f>J42-Q42</f>
        <v/>
      </c>
    </row>
    <row r="43" ht="15.75" customHeight="1" s="500">
      <c r="A43" s="874" t="n"/>
      <c r="B43" s="875" t="inlineStr">
        <is>
          <t>Общ сбор ( I+ II+ III+ IV+V+VI)</t>
        </is>
      </c>
      <c r="C43" s="797" t="inlineStr">
        <is>
          <t>5-1060</t>
        </is>
      </c>
      <c r="D43" s="876">
        <f>D19+D20+D22+D28+D41+D42</f>
        <v/>
      </c>
      <c r="E43" s="876">
        <f>E19+E20+E22+E28+E41+E42</f>
        <v/>
      </c>
      <c r="F43" s="876">
        <f>F19+F20+F22+F28+F41+F42</f>
        <v/>
      </c>
      <c r="G43" s="876">
        <f>G19+G20+G22+G28+G41+G42</f>
        <v/>
      </c>
      <c r="H43" s="876">
        <f>H19+H20+H22+H28+H41+H42</f>
        <v/>
      </c>
      <c r="I43" s="876">
        <f>I19+I20+I22+I28+I41+I42</f>
        <v/>
      </c>
      <c r="J43" s="876">
        <f>J19+J20+J22+J28+J41+J42</f>
        <v/>
      </c>
      <c r="K43" s="876">
        <f>K19+K20+K22+K28+K41+K42</f>
        <v/>
      </c>
      <c r="L43" s="876">
        <f>L19+L20+L22+L28+L41+L42</f>
        <v/>
      </c>
      <c r="M43" s="876">
        <f>M19+M20+M22+M28+M41+M42</f>
        <v/>
      </c>
      <c r="N43" s="876">
        <f>N19+N20+N22+N28+N41+N42</f>
        <v/>
      </c>
      <c r="O43" s="876">
        <f>O19+O20+O22+O28+O41+O42</f>
        <v/>
      </c>
      <c r="P43" s="876">
        <f>P19+P20+P22+P28+P41+P42</f>
        <v/>
      </c>
      <c r="Q43" s="876">
        <f>Q19+Q20+Q22+Q28+Q41+Q42</f>
        <v/>
      </c>
      <c r="R43" s="877">
        <f>R19+R20+R22+R28+R41+R42</f>
        <v/>
      </c>
    </row>
    <row r="44" ht="15" customHeight="1" s="500">
      <c r="D44" s="878" t="n"/>
      <c r="E44" s="878" t="n"/>
      <c r="F44" s="878" t="n"/>
      <c r="G44" s="879" t="n"/>
      <c r="H44" s="879" t="n"/>
      <c r="I44" s="879" t="n"/>
      <c r="J44" s="879" t="n"/>
      <c r="K44" s="879" t="n"/>
      <c r="L44" s="879" t="n"/>
      <c r="M44" s="879" t="n"/>
      <c r="N44" s="879" t="n"/>
      <c r="O44" s="879" t="n"/>
      <c r="P44" s="879" t="n"/>
      <c r="Q44" s="879" t="n"/>
      <c r="R44" s="879" t="n"/>
    </row>
    <row r="45" ht="15" customHeight="1" s="500">
      <c r="B45" s="507" t="inlineStr">
        <is>
          <t>Забележка: Предприятията, които имат собствени нетекущи материални активи в чужбина, представят отделна справка за всяка страна.</t>
        </is>
      </c>
      <c r="D45" s="544" t="n"/>
      <c r="E45" s="544" t="n"/>
      <c r="F45" s="544" t="n"/>
      <c r="G45" s="732" t="n"/>
      <c r="H45" s="732" t="n"/>
      <c r="I45" s="732" t="n"/>
      <c r="J45" s="732" t="n"/>
      <c r="K45" s="732" t="n"/>
      <c r="L45" s="732" t="n"/>
      <c r="M45" s="732" t="n"/>
      <c r="N45" s="732" t="n"/>
      <c r="O45" s="732" t="n"/>
      <c r="P45" s="732" t="n"/>
      <c r="Q45" s="732" t="n"/>
      <c r="R45" s="732" t="n"/>
    </row>
    <row r="46" ht="15" customHeight="1" s="500">
      <c r="B46" s="649" t="inlineStr">
        <is>
          <t>Дата на съставяне:</t>
        </is>
      </c>
      <c r="C46" s="650">
        <f>pdeReportingDate</f>
        <v/>
      </c>
      <c r="J46" s="732" t="n"/>
      <c r="K46" s="732" t="n"/>
      <c r="L46" s="732" t="n"/>
      <c r="M46" s="732" t="n"/>
      <c r="N46" s="732" t="n"/>
      <c r="O46" s="732" t="n"/>
      <c r="P46" s="732" t="n"/>
      <c r="Q46" s="732" t="n"/>
      <c r="R46" s="732" t="n"/>
    </row>
    <row r="47" ht="15" customHeight="1" s="500">
      <c r="B47" s="649" t="n"/>
      <c r="C47" s="650" t="n"/>
      <c r="D47" s="650" t="n"/>
      <c r="E47" s="650" t="n"/>
      <c r="F47" s="650" t="n"/>
      <c r="G47" s="650" t="n"/>
      <c r="H47" s="650" t="n"/>
      <c r="I47" s="650" t="n"/>
    </row>
    <row r="48" ht="15" customHeight="1" s="500">
      <c r="B48" s="651" t="inlineStr">
        <is>
          <t>Съставител:</t>
        </is>
      </c>
      <c r="C48" s="547">
        <f>authorName</f>
        <v/>
      </c>
    </row>
    <row r="49" ht="15" customHeight="1" s="500">
      <c r="B49" s="651" t="n"/>
      <c r="C49" s="547" t="n"/>
      <c r="D49" s="547" t="n"/>
      <c r="E49" s="547" t="n"/>
      <c r="F49" s="547" t="n"/>
      <c r="G49" s="547" t="n"/>
      <c r="H49" s="547" t="n"/>
      <c r="I49" s="547" t="n"/>
    </row>
    <row r="50" ht="15" customHeight="1" s="500">
      <c r="B50" s="651" t="inlineStr">
        <is>
          <t>Представляващ/и:</t>
        </is>
      </c>
      <c r="C50" s="652" t="n"/>
    </row>
    <row r="51" ht="15" customHeight="1" s="500">
      <c r="B51" s="653" t="n"/>
      <c r="C51" s="653" t="inlineStr">
        <is>
          <t>.........................</t>
        </is>
      </c>
      <c r="D51" s="654" t="n"/>
      <c r="E51" s="654" t="n"/>
      <c r="F51" s="654" t="n"/>
      <c r="G51" s="534" t="n"/>
      <c r="H51" s="533" t="n"/>
      <c r="I51" s="535" t="n"/>
    </row>
    <row r="52" ht="15" customHeight="1" s="500">
      <c r="B52" s="653" t="n"/>
      <c r="C52" s="653" t="inlineStr">
        <is>
          <t>.........................</t>
        </is>
      </c>
      <c r="D52" s="654" t="n"/>
      <c r="E52" s="654" t="n"/>
      <c r="F52" s="654" t="n"/>
      <c r="G52" s="534" t="n"/>
      <c r="H52" s="533" t="n"/>
      <c r="I52" s="535" t="n"/>
    </row>
    <row r="53" ht="15" customHeight="1" s="500">
      <c r="B53" s="653" t="n"/>
      <c r="C53" s="653" t="inlineStr">
        <is>
          <t>.........................</t>
        </is>
      </c>
      <c r="D53" s="654" t="n"/>
      <c r="E53" s="654" t="n"/>
      <c r="F53" s="654" t="n"/>
      <c r="G53" s="534" t="n"/>
      <c r="H53" s="533" t="n"/>
      <c r="I53" s="535" t="n"/>
    </row>
    <row r="54" ht="15" customHeight="1" s="500">
      <c r="B54" s="653" t="n"/>
      <c r="C54" s="653" t="inlineStr">
        <is>
          <t>.........................</t>
        </is>
      </c>
      <c r="D54" s="654" t="n"/>
      <c r="E54" s="654" t="n"/>
      <c r="F54" s="654" t="n"/>
      <c r="G54" s="534" t="n"/>
      <c r="H54" s="533" t="n"/>
      <c r="I54" s="535" t="n"/>
    </row>
    <row r="55" ht="15" customHeight="1" s="500">
      <c r="B55" s="653" t="n"/>
      <c r="C55" s="653" t="n"/>
      <c r="D55" s="654" t="n"/>
      <c r="E55" s="654" t="n"/>
      <c r="F55" s="654" t="n"/>
      <c r="G55" s="534" t="n"/>
      <c r="H55" s="533" t="n"/>
      <c r="I55" s="535" t="n"/>
    </row>
    <row r="56" ht="15" customHeight="1" s="500">
      <c r="B56" s="653" t="n"/>
      <c r="C56" s="653" t="n"/>
      <c r="D56" s="654" t="n"/>
      <c r="E56" s="654" t="n"/>
      <c r="F56" s="654" t="n"/>
      <c r="G56" s="534" t="n"/>
      <c r="H56" s="533" t="n"/>
      <c r="I56" s="535" t="n"/>
    </row>
    <row r="57" ht="15" customHeight="1" s="500">
      <c r="B57" s="653" t="n"/>
      <c r="C57" s="653" t="n"/>
      <c r="D57" s="654" t="n"/>
      <c r="E57" s="654" t="n"/>
      <c r="F57" s="654" t="n"/>
      <c r="G57" s="534" t="n"/>
      <c r="H57" s="533" t="n"/>
      <c r="I57" s="535" t="n"/>
    </row>
  </sheetData>
  <mergeCells count="23">
    <mergeCell ref="C52:F52"/>
    <mergeCell ref="A5:J5"/>
    <mergeCell ref="C48:I48"/>
    <mergeCell ref="R7:R8"/>
    <mergeCell ref="A4:J4"/>
    <mergeCell ref="K7:N7"/>
    <mergeCell ref="C57:F57"/>
    <mergeCell ref="C53:F53"/>
    <mergeCell ref="J7:J8"/>
    <mergeCell ref="A1:J1"/>
    <mergeCell ref="H7:I7"/>
    <mergeCell ref="C7:C8"/>
    <mergeCell ref="C54:F54"/>
    <mergeCell ref="C55:F55"/>
    <mergeCell ref="Q7:Q8"/>
    <mergeCell ref="C50:I50"/>
    <mergeCell ref="C56:F56"/>
    <mergeCell ref="A7:B8"/>
    <mergeCell ref="A3:J3"/>
    <mergeCell ref="D7:G7"/>
    <mergeCell ref="C46:I46"/>
    <mergeCell ref="C51:F51"/>
    <mergeCell ref="A9:B9"/>
  </mergeCells>
  <dataValidations count="2">
    <dataValidation sqref="D20:F22 D24:F27 H20:I22 H24:I27 K20:M22 K24:M27 O20:P22 O24:P27" showDropDown="0" showInputMessage="1" showErrorMessage="1" allowBlank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type="decimal" errorStyle="stop" operator="between">
      <formula1>0</formula1>
      <formula2>9.99999999999999E+015</formula2>
    </dataValidation>
    <dataValidation sqref="D42:F42 H42:I42 K42:M42 O42:P42" showDropDown="0" showInputMessage="0" showErrorMessage="1" allowBlank="1" errorTitle="Невалиден формат" error="Стойността в клетката може да съдържа число.&#10;&#10;За да коригирате натиснете Retry. За да се откажете натиснете Cancel." type="decimal" errorStyle="stop" operator="between">
      <formula1>-99999999999990</formula1>
      <formula2>9.99999999999999E+015</formula2>
    </dataValidation>
  </dataValidations>
  <printOptions horizontalCentered="1" verticalCentered="0" headings="0" gridLines="0" gridLinesSet="1"/>
  <pageMargins left="0.551388888888889" right="0.354166666666667" top="0.551388888888889" bottom="0.511805555555556" header="0.511811023622047" footer="0.511811023622047"/>
  <pageSetup orientation="landscape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0"/>
  </sheetPr>
  <dimension ref="A1:H122"/>
  <sheetViews>
    <sheetView showFormulas="0" showGridLines="1" showRowColHeaders="1" showZeros="1" rightToLeft="0" tabSelected="0" showOutlineSymbols="1" defaultGridColor="1" view="pageBreakPreview" topLeftCell="A1" colorId="64" zoomScale="80" zoomScaleNormal="85" zoomScalePageLayoutView="80" workbookViewId="0">
      <selection pane="topLeft" activeCell="H11" activeCellId="0" sqref="H11"/>
    </sheetView>
  </sheetViews>
  <sheetFormatPr baseColWidth="8" defaultColWidth="10.73046875" defaultRowHeight="15" customHeight="1" zeroHeight="0" outlineLevelRow="0"/>
  <cols>
    <col width="52.73" customWidth="1" style="507" min="1" max="1"/>
    <col width="10.73" customWidth="1" style="815" min="2" max="2"/>
    <col width="17.73" customWidth="1" style="507" min="3" max="3"/>
    <col width="15.73" customWidth="1" style="507" min="4" max="5"/>
    <col width="16.82" customWidth="1" style="507" min="6" max="6"/>
    <col width="10.73" customWidth="1" style="507" min="7" max="16384"/>
  </cols>
  <sheetData>
    <row r="1" ht="15" customHeight="1" s="500">
      <c r="A1" s="536" t="inlineStr">
        <is>
          <t xml:space="preserve">СПРАВКА ЗА ВЗЕМАНИЯТА, ЗАДЪЛЖЕНИЯТА И ПРОВИЗИИТЕ </t>
        </is>
      </c>
      <c r="E1" s="656" t="n"/>
      <c r="F1" s="656" t="n"/>
    </row>
    <row r="2" ht="15" customHeight="1" s="500">
      <c r="A2" s="536" t="n"/>
      <c r="B2" s="880" t="n"/>
      <c r="C2" s="549" t="n"/>
      <c r="D2" s="541" t="n"/>
      <c r="E2" s="656" t="n"/>
      <c r="F2" s="656" t="n"/>
    </row>
    <row r="3" ht="15" customHeight="1" s="500">
      <c r="A3" s="545">
        <f>CONCATENATE("на ",UPPER(pdeName))</f>
        <v/>
      </c>
      <c r="B3" s="546" t="n"/>
      <c r="C3" s="546" t="n"/>
      <c r="D3" s="547" t="n"/>
      <c r="E3" s="656" t="n"/>
      <c r="F3" s="656" t="n"/>
    </row>
    <row r="4" ht="15" customHeight="1" s="500">
      <c r="A4" s="545">
        <f>CONCATENATE("ЕИК по БУЛСТАТ: ", pdeBulstat)</f>
        <v/>
      </c>
      <c r="B4" s="546" t="n"/>
      <c r="C4" s="546" t="n"/>
      <c r="D4" s="656" t="n"/>
      <c r="E4" s="656" t="n"/>
      <c r="F4" s="656" t="n"/>
    </row>
    <row r="5" ht="15" customHeight="1" s="500">
      <c r="A5" s="881">
        <f>CONCATENATE("към ",TEXT(endDate,"dd.mm.yyyy")," г.")</f>
        <v/>
      </c>
      <c r="B5" s="546" t="n"/>
      <c r="C5" s="546" t="n"/>
      <c r="D5" s="660" t="n"/>
      <c r="E5" s="547" t="n"/>
    </row>
    <row r="6" ht="15" customFormat="1" customHeight="1" s="507">
      <c r="D6" s="660" t="n"/>
      <c r="E6" s="652" t="n"/>
    </row>
    <row r="7" ht="15.75" customHeight="1" s="500">
      <c r="A7" s="548" t="inlineStr">
        <is>
          <t xml:space="preserve">А. ВЗЕМАНИЯ                                            </t>
        </is>
      </c>
      <c r="E7" s="550" t="inlineStr">
        <is>
          <t>(в хил. евро)</t>
        </is>
      </c>
    </row>
    <row r="8" ht="15" customFormat="1" customHeight="1" s="820">
      <c r="A8" s="661" t="inlineStr">
        <is>
          <t>ПОКАЗАТЕЛИ</t>
        </is>
      </c>
      <c r="B8" s="784" t="inlineStr">
        <is>
          <t xml:space="preserve">Код на реда </t>
        </is>
      </c>
      <c r="C8" s="882" t="inlineStr">
        <is>
          <t>Сума на вземанията</t>
        </is>
      </c>
      <c r="D8" s="663" t="inlineStr">
        <is>
          <t>Степен на ликвидност</t>
        </is>
      </c>
      <c r="E8" s="883" t="n"/>
    </row>
    <row r="9" ht="15" customFormat="1" customHeight="1" s="820">
      <c r="A9" s="793" t="n"/>
      <c r="B9" s="794" t="n"/>
      <c r="C9" s="794" t="n"/>
      <c r="D9" s="704" t="inlineStr">
        <is>
          <t xml:space="preserve"> до 1 година</t>
        </is>
      </c>
      <c r="E9" s="884" t="inlineStr">
        <is>
          <t xml:space="preserve"> над 1 година</t>
        </is>
      </c>
    </row>
    <row r="10" ht="15.75" customFormat="1" customHeight="1" s="820">
      <c r="A10" s="885" t="inlineStr">
        <is>
          <t>а</t>
        </is>
      </c>
      <c r="B10" s="809" t="inlineStr">
        <is>
          <t>б</t>
        </is>
      </c>
      <c r="C10" s="886" t="n">
        <v>1</v>
      </c>
      <c r="D10" s="886" t="n">
        <v>2</v>
      </c>
      <c r="E10" s="887" t="n">
        <v>3</v>
      </c>
    </row>
    <row r="11" ht="15.75" customHeight="1" s="500">
      <c r="A11" s="888" t="inlineStr">
        <is>
          <t xml:space="preserve">I. Невнесен капитал </t>
        </is>
      </c>
      <c r="B11" s="889" t="inlineStr">
        <is>
          <t>6-2010</t>
        </is>
      </c>
      <c r="C11" s="890" t="n"/>
      <c r="D11" s="890" t="n"/>
      <c r="E11" s="891">
        <f>C11-D11</f>
        <v/>
      </c>
      <c r="H11" s="509" t="n"/>
    </row>
    <row r="12" ht="15" customHeight="1" s="500">
      <c r="A12" s="716" t="inlineStr">
        <is>
          <t>II. Нетекущи търговски и други вземания</t>
        </is>
      </c>
      <c r="B12" s="784" t="n"/>
      <c r="C12" s="892" t="n"/>
      <c r="D12" s="892" t="n"/>
      <c r="E12" s="893" t="n"/>
    </row>
    <row r="13" ht="15" customHeight="1" s="500">
      <c r="A13" s="692" t="inlineStr">
        <is>
          <t>1. Вземания от свързани предприятия, в т.ч.:</t>
        </is>
      </c>
      <c r="B13" s="681" t="inlineStr">
        <is>
          <t>6-2021</t>
        </is>
      </c>
      <c r="C13" s="829">
        <f>SUM(C14:C16)</f>
        <v/>
      </c>
      <c r="D13" s="829">
        <f>SUM(D14:D16)</f>
        <v/>
      </c>
      <c r="E13" s="894">
        <f>SUM(E14:E16)</f>
        <v/>
      </c>
    </row>
    <row r="14" ht="15" customHeight="1" s="500">
      <c r="A14" s="692" t="inlineStr">
        <is>
          <t xml:space="preserve">   - предоставени заеми</t>
        </is>
      </c>
      <c r="B14" s="681" t="inlineStr">
        <is>
          <t>6-2022</t>
        </is>
      </c>
      <c r="C14" s="895" t="n"/>
      <c r="D14" s="895" t="n"/>
      <c r="E14" s="894">
        <f>C14-D14</f>
        <v/>
      </c>
    </row>
    <row r="15" ht="15" customHeight="1" s="500">
      <c r="A15" s="692" t="inlineStr">
        <is>
          <t xml:space="preserve">  - продажба на активи и услуги </t>
        </is>
      </c>
      <c r="B15" s="681" t="inlineStr">
        <is>
          <t>6-2241</t>
        </is>
      </c>
      <c r="C15" s="895" t="n"/>
      <c r="D15" s="895" t="n"/>
      <c r="E15" s="894">
        <f>C15-D15</f>
        <v/>
      </c>
    </row>
    <row r="16" ht="15" customHeight="1" s="500">
      <c r="A16" s="692" t="inlineStr">
        <is>
          <t xml:space="preserve">   - други</t>
        </is>
      </c>
      <c r="B16" s="681" t="inlineStr">
        <is>
          <t>6-2023</t>
        </is>
      </c>
      <c r="C16" s="895" t="n"/>
      <c r="D16" s="895" t="n"/>
      <c r="E16" s="894">
        <f>C16-D16</f>
        <v/>
      </c>
    </row>
    <row r="17" ht="15" customHeight="1" s="500">
      <c r="A17" s="692" t="inlineStr">
        <is>
          <t>2. Вземания от предоставени търговски заеми</t>
        </is>
      </c>
      <c r="B17" s="681" t="inlineStr">
        <is>
          <t>6-2024</t>
        </is>
      </c>
      <c r="C17" s="895" t="n"/>
      <c r="D17" s="895" t="n"/>
      <c r="E17" s="894">
        <f>C17-D17</f>
        <v/>
      </c>
    </row>
    <row r="18" ht="15" customHeight="1" s="500">
      <c r="A18" s="692" t="inlineStr">
        <is>
          <t>3. Други дългосрочни вземания, в т.ч.:</t>
        </is>
      </c>
      <c r="B18" s="681" t="inlineStr">
        <is>
          <t>6-2026</t>
        </is>
      </c>
      <c r="C18" s="829">
        <f>+C19+C20</f>
        <v/>
      </c>
      <c r="D18" s="829">
        <f>+D19+D20</f>
        <v/>
      </c>
      <c r="E18" s="894">
        <f>C18-D18</f>
        <v/>
      </c>
    </row>
    <row r="19" ht="15" customHeight="1" s="500">
      <c r="A19" s="692" t="inlineStr">
        <is>
          <t xml:space="preserve">   - финансов лизинг</t>
        </is>
      </c>
      <c r="B19" s="681" t="inlineStr">
        <is>
          <t>6-2027</t>
        </is>
      </c>
      <c r="C19" s="895" t="n"/>
      <c r="D19" s="895" t="n"/>
      <c r="E19" s="894">
        <f>C19-D19</f>
        <v/>
      </c>
    </row>
    <row r="20" ht="15" customHeight="1" s="500">
      <c r="A20" s="692" t="inlineStr">
        <is>
          <t xml:space="preserve">   - други</t>
        </is>
      </c>
      <c r="B20" s="681" t="inlineStr">
        <is>
          <t>6-2029</t>
        </is>
      </c>
      <c r="C20" s="895" t="n">
        <v>162</v>
      </c>
      <c r="D20" s="895" t="n">
        <v>0</v>
      </c>
      <c r="E20" s="894">
        <f>C20-D20</f>
        <v/>
      </c>
    </row>
    <row r="21" ht="15.75" customHeight="1" s="500">
      <c r="A21" s="896" t="inlineStr">
        <is>
          <t>Всичко за II:</t>
        </is>
      </c>
      <c r="B21" s="897" t="inlineStr">
        <is>
          <t>6-2020</t>
        </is>
      </c>
      <c r="C21" s="898">
        <f>C13+C17+C18</f>
        <v/>
      </c>
      <c r="D21" s="898">
        <f>D13+D17+D18</f>
        <v/>
      </c>
      <c r="E21" s="899">
        <f>E13+E17+E18</f>
        <v/>
      </c>
    </row>
    <row r="22" ht="15" customHeight="1" s="500">
      <c r="A22" s="716" t="inlineStr">
        <is>
          <t>III. Данъчни активи</t>
        </is>
      </c>
      <c r="B22" s="784" t="n"/>
      <c r="C22" s="892" t="n"/>
      <c r="D22" s="892" t="n"/>
      <c r="E22" s="893">
        <f>C22-D22</f>
        <v/>
      </c>
    </row>
    <row r="23" ht="15" customHeight="1" s="500">
      <c r="A23" s="692" t="inlineStr">
        <is>
          <t>Активи по отсрочени данъци</t>
        </is>
      </c>
      <c r="B23" s="683" t="inlineStr">
        <is>
          <t>6-2030</t>
        </is>
      </c>
      <c r="C23" s="900" t="n"/>
      <c r="D23" s="900" t="n"/>
      <c r="E23" s="901">
        <f>C23-D23</f>
        <v/>
      </c>
    </row>
    <row r="24" ht="15.75" customHeight="1" s="500">
      <c r="A24" s="902" t="n"/>
      <c r="B24" s="797" t="n"/>
      <c r="C24" s="903" t="n"/>
      <c r="D24" s="903" t="n"/>
      <c r="E24" s="904" t="n"/>
    </row>
    <row r="25" ht="15" customHeight="1" s="500">
      <c r="A25" s="905" t="inlineStr">
        <is>
          <t>IV. Текущи търговски и  други вземания</t>
        </is>
      </c>
      <c r="B25" s="906" t="n"/>
      <c r="C25" s="907" t="n"/>
      <c r="D25" s="907" t="n"/>
      <c r="E25" s="908" t="n"/>
    </row>
    <row r="26" ht="15" customHeight="1" s="500">
      <c r="A26" s="692" t="inlineStr">
        <is>
          <t>1. Вземания от свързани предприятия,  в т.ч.:</t>
        </is>
      </c>
      <c r="B26" s="681" t="inlineStr">
        <is>
          <t>6-2031</t>
        </is>
      </c>
      <c r="C26" s="829">
        <f>SUM(C27:C29)</f>
        <v/>
      </c>
      <c r="D26" s="829">
        <f>SUM(D27:D29)</f>
        <v/>
      </c>
      <c r="E26" s="894">
        <f>SUM(E27:E29)</f>
        <v/>
      </c>
    </row>
    <row r="27" ht="15" customHeight="1" s="500">
      <c r="A27" s="692" t="inlineStr">
        <is>
          <t xml:space="preserve">  - предоставени заеми</t>
        </is>
      </c>
      <c r="B27" s="681" t="inlineStr">
        <is>
          <t>6-2032</t>
        </is>
      </c>
      <c r="C27" s="895" t="n"/>
      <c r="D27" s="895" t="n"/>
      <c r="E27" s="894">
        <f>C27-D27</f>
        <v/>
      </c>
    </row>
    <row r="28" ht="15" customHeight="1" s="500">
      <c r="A28" s="692" t="inlineStr">
        <is>
          <t xml:space="preserve">  - от продажби</t>
        </is>
      </c>
      <c r="B28" s="681" t="inlineStr">
        <is>
          <t>6-2033</t>
        </is>
      </c>
      <c r="C28" s="895" t="n"/>
      <c r="D28" s="895" t="n"/>
      <c r="E28" s="894">
        <f>C28-D28</f>
        <v/>
      </c>
    </row>
    <row r="29" ht="15" customHeight="1" s="500">
      <c r="A29" s="692" t="inlineStr">
        <is>
          <t xml:space="preserve">  - други</t>
        </is>
      </c>
      <c r="B29" s="681" t="inlineStr">
        <is>
          <t>6-2034</t>
        </is>
      </c>
      <c r="C29" s="895" t="n"/>
      <c r="D29" s="895" t="n"/>
      <c r="E29" s="894">
        <f>C29-D29</f>
        <v/>
      </c>
    </row>
    <row r="30" ht="15" customHeight="1" s="500">
      <c r="A30" s="692" t="inlineStr">
        <is>
          <t xml:space="preserve">2. Вземания от клиенти и доставчици </t>
        </is>
      </c>
      <c r="B30" s="681" t="inlineStr">
        <is>
          <t>6-2035</t>
        </is>
      </c>
      <c r="C30" s="895" t="n"/>
      <c r="D30" s="895" t="n"/>
      <c r="E30" s="894">
        <f>C30-D30</f>
        <v/>
      </c>
    </row>
    <row r="31" ht="15" customHeight="1" s="500">
      <c r="A31" s="692" t="inlineStr">
        <is>
          <t>3. Вземания от предоставени аванси</t>
        </is>
      </c>
      <c r="B31" s="681" t="inlineStr">
        <is>
          <t>6-2036</t>
        </is>
      </c>
      <c r="C31" s="895" t="n"/>
      <c r="D31" s="895" t="n"/>
      <c r="E31" s="894">
        <f>C31-D31</f>
        <v/>
      </c>
    </row>
    <row r="32" ht="15" customHeight="1" s="500">
      <c r="A32" s="692" t="inlineStr">
        <is>
          <t>4. Вземания от предоставени търговски заеми</t>
        </is>
      </c>
      <c r="B32" s="681" t="inlineStr">
        <is>
          <t>6-2037</t>
        </is>
      </c>
      <c r="C32" s="895" t="n"/>
      <c r="D32" s="895" t="n"/>
      <c r="E32" s="894">
        <f>C32-D32</f>
        <v/>
      </c>
    </row>
    <row r="33" ht="15" customHeight="1" s="500">
      <c r="A33" s="692" t="inlineStr">
        <is>
          <t>5. Съдебни вземания</t>
        </is>
      </c>
      <c r="B33" s="681" t="inlineStr">
        <is>
          <t>6-2039</t>
        </is>
      </c>
      <c r="C33" s="895" t="n"/>
      <c r="D33" s="895" t="n"/>
      <c r="E33" s="894">
        <f>C33-D33</f>
        <v/>
      </c>
    </row>
    <row r="34" ht="15" customHeight="1" s="500">
      <c r="A34" s="692" t="inlineStr">
        <is>
          <t>6. Присъдени вземания</t>
        </is>
      </c>
      <c r="B34" s="681" t="inlineStr">
        <is>
          <t>6-2040</t>
        </is>
      </c>
      <c r="C34" s="895" t="n"/>
      <c r="D34" s="895" t="n"/>
      <c r="E34" s="894">
        <f>C34-D34</f>
        <v/>
      </c>
    </row>
    <row r="35" ht="15" customHeight="1" s="500">
      <c r="A35" s="692" t="inlineStr">
        <is>
          <t>7. Данъци за възстановяване, в т.ч.:</t>
        </is>
      </c>
      <c r="B35" s="681" t="inlineStr">
        <is>
          <t>6-2041</t>
        </is>
      </c>
      <c r="C35" s="829">
        <f>SUM(C36:C39)</f>
        <v/>
      </c>
      <c r="D35" s="829">
        <f>SUM(D36:D39)</f>
        <v/>
      </c>
      <c r="E35" s="894">
        <f>SUM(E36:E39)</f>
        <v/>
      </c>
    </row>
    <row r="36" ht="15" customHeight="1" s="500">
      <c r="A36" s="692" t="inlineStr">
        <is>
          <t xml:space="preserve"> - корпоративни данъци върху печалбата </t>
        </is>
      </c>
      <c r="B36" s="681" t="inlineStr">
        <is>
          <t>6-2043</t>
        </is>
      </c>
      <c r="C36" s="895" t="n"/>
      <c r="D36" s="895" t="n"/>
      <c r="E36" s="894">
        <f>C36-D36</f>
        <v/>
      </c>
    </row>
    <row r="37" ht="15" customHeight="1" s="500">
      <c r="A37" s="692" t="inlineStr">
        <is>
          <t xml:space="preserve"> - данък върху добавената стойност</t>
        </is>
      </c>
      <c r="B37" s="681" t="inlineStr">
        <is>
          <t>6-2044</t>
        </is>
      </c>
      <c r="C37" s="895" t="n"/>
      <c r="D37" s="895" t="n"/>
      <c r="E37" s="894">
        <f>C37-D37</f>
        <v/>
      </c>
    </row>
    <row r="38" ht="15" customHeight="1" s="500">
      <c r="A38" s="692" t="inlineStr">
        <is>
          <t xml:space="preserve"> - възстановими данъчни временни разлики </t>
        </is>
      </c>
      <c r="B38" s="681" t="inlineStr">
        <is>
          <t>6-2045</t>
        </is>
      </c>
      <c r="C38" s="895" t="n"/>
      <c r="D38" s="895" t="n"/>
      <c r="E38" s="894">
        <f>C38-D38</f>
        <v/>
      </c>
    </row>
    <row r="39" ht="15" customHeight="1" s="500">
      <c r="A39" s="692" t="inlineStr">
        <is>
          <t xml:space="preserve"> - други данъци</t>
        </is>
      </c>
      <c r="B39" s="681" t="inlineStr">
        <is>
          <t>6-2046</t>
        </is>
      </c>
      <c r="C39" s="895" t="n"/>
      <c r="D39" s="895" t="n"/>
      <c r="E39" s="894">
        <f>C39-D39</f>
        <v/>
      </c>
    </row>
    <row r="40" ht="15" customHeight="1" s="500">
      <c r="A40" s="692" t="inlineStr">
        <is>
          <t>8. Други краткосрочни вземания, в т.ч.:</t>
        </is>
      </c>
      <c r="B40" s="681" t="inlineStr">
        <is>
          <t>6-2047</t>
        </is>
      </c>
      <c r="C40" s="829">
        <f>SUM(C41:C44)</f>
        <v/>
      </c>
      <c r="D40" s="829">
        <f>SUM(D41:D44)</f>
        <v/>
      </c>
      <c r="E40" s="894">
        <f>SUM(E41:E44)</f>
        <v/>
      </c>
    </row>
    <row r="41" ht="15" customHeight="1" s="500">
      <c r="A41" s="692" t="inlineStr">
        <is>
          <t xml:space="preserve"> - по липси и начети</t>
        </is>
      </c>
      <c r="B41" s="681" t="inlineStr">
        <is>
          <t>6-2048</t>
        </is>
      </c>
      <c r="C41" s="895" t="n"/>
      <c r="D41" s="895" t="n"/>
      <c r="E41" s="894">
        <f>C41-D41</f>
        <v/>
      </c>
    </row>
    <row r="42" ht="15" customHeight="1" s="500">
      <c r="A42" s="692" t="inlineStr">
        <is>
          <t xml:space="preserve"> - от осигурителните организации</t>
        </is>
      </c>
      <c r="B42" s="681" t="inlineStr">
        <is>
          <t>6-2049</t>
        </is>
      </c>
      <c r="C42" s="895" t="n"/>
      <c r="D42" s="895" t="n"/>
      <c r="E42" s="894">
        <f>C42-D42</f>
        <v/>
      </c>
    </row>
    <row r="43" ht="15" customHeight="1" s="500">
      <c r="A43" s="692" t="inlineStr">
        <is>
          <t xml:space="preserve"> - по рекламации</t>
        </is>
      </c>
      <c r="B43" s="681" t="inlineStr">
        <is>
          <t>6-2050</t>
        </is>
      </c>
      <c r="C43" s="895" t="n"/>
      <c r="D43" s="895" t="n"/>
      <c r="E43" s="894">
        <f>C43-D43</f>
        <v/>
      </c>
    </row>
    <row r="44" ht="15" customHeight="1" s="500">
      <c r="A44" s="692" t="inlineStr">
        <is>
          <t xml:space="preserve"> - други</t>
        </is>
      </c>
      <c r="B44" s="681" t="inlineStr">
        <is>
          <t>6-2051</t>
        </is>
      </c>
      <c r="C44" s="895" t="n">
        <v>50</v>
      </c>
      <c r="D44" s="895" t="n">
        <v>50</v>
      </c>
      <c r="E44" s="894">
        <f>C44-D44</f>
        <v/>
      </c>
    </row>
    <row r="45" ht="15.75" customHeight="1" s="500">
      <c r="A45" s="694" t="inlineStr">
        <is>
          <t>Всичко за IV:</t>
        </is>
      </c>
      <c r="B45" s="861" t="inlineStr">
        <is>
          <t>6-2060</t>
        </is>
      </c>
      <c r="C45" s="909">
        <f>C26+C30+C31+C33+C32+C34+C35+C40</f>
        <v/>
      </c>
      <c r="D45" s="909">
        <f>D26+D30+D31+D33+D32+D34+D35+D40</f>
        <v/>
      </c>
      <c r="E45" s="910">
        <f>E26+E30+E31+E33+E32+E34+E35+E40</f>
        <v/>
      </c>
    </row>
    <row r="46" ht="15.75" customHeight="1" s="500">
      <c r="A46" s="723" t="inlineStr">
        <is>
          <t>ОБЩО ВЗЕМАНИЯ (I+II+III+IV):</t>
        </is>
      </c>
      <c r="B46" s="727" t="inlineStr">
        <is>
          <t>6-2070</t>
        </is>
      </c>
      <c r="C46" s="911">
        <f>C45+C23+C21+C11</f>
        <v/>
      </c>
      <c r="D46" s="911">
        <f>D45+D23+D21+D11</f>
        <v/>
      </c>
      <c r="E46" s="912">
        <f>E45+E23+E21+E11</f>
        <v/>
      </c>
    </row>
    <row r="47" ht="15" customHeight="1" s="500">
      <c r="A47" s="548" t="n"/>
      <c r="B47" s="837" t="n"/>
      <c r="C47" s="735" t="n"/>
      <c r="D47" s="735" t="n"/>
      <c r="E47" s="735" t="n"/>
    </row>
    <row r="48" ht="15" customHeight="1" s="500">
      <c r="A48" s="548" t="n"/>
      <c r="B48" s="837" t="n"/>
      <c r="C48" s="735" t="n"/>
      <c r="D48" s="735" t="n"/>
      <c r="E48" s="735" t="n"/>
    </row>
    <row r="49" ht="15.75" customHeight="1" s="500">
      <c r="A49" s="548" t="inlineStr">
        <is>
          <t>Б. ЗАДЪЛЖЕНИЯ</t>
        </is>
      </c>
      <c r="B49" s="837" t="n"/>
      <c r="C49" s="732" t="n"/>
      <c r="D49" s="732" t="n"/>
      <c r="E49" s="732" t="n"/>
      <c r="F49" s="550" t="n"/>
    </row>
    <row r="50" ht="18" customFormat="1" customHeight="1" s="820">
      <c r="A50" s="661" t="inlineStr">
        <is>
          <t>ПОКАЗАТЕЛИ</t>
        </is>
      </c>
      <c r="B50" s="784" t="inlineStr">
        <is>
          <t xml:space="preserve">Код на реда </t>
        </is>
      </c>
      <c r="C50" s="662" t="n"/>
      <c r="D50" s="662" t="n"/>
      <c r="E50" s="786" t="n"/>
      <c r="F50" s="663" t="n"/>
    </row>
    <row r="51" ht="18" customFormat="1" customHeight="1" s="820">
      <c r="A51" s="793" t="n"/>
      <c r="B51" s="794" t="n"/>
      <c r="C51" s="794" t="n"/>
      <c r="D51" s="822" t="n"/>
      <c r="E51" s="822" t="n"/>
      <c r="F51" s="842" t="n"/>
    </row>
    <row r="52" ht="15.75" customFormat="1" customHeight="1" s="820">
      <c r="A52" s="885" t="inlineStr">
        <is>
          <t>а</t>
        </is>
      </c>
      <c r="B52" s="809" t="inlineStr">
        <is>
          <t>б</t>
        </is>
      </c>
      <c r="C52" s="886" t="n"/>
      <c r="D52" s="886" t="n"/>
      <c r="E52" s="913" t="n"/>
      <c r="F52" s="914" t="n"/>
    </row>
    <row r="53" ht="15" customHeight="1" s="500">
      <c r="A53" s="716" t="inlineStr">
        <is>
          <t>I. Нетекущи търговски и други задължения</t>
        </is>
      </c>
      <c r="B53" s="915" t="n"/>
      <c r="C53" s="916" t="n"/>
      <c r="D53" s="916" t="n"/>
      <c r="E53" s="916" t="n"/>
      <c r="F53" s="917" t="n"/>
    </row>
    <row r="54" ht="15" customHeight="1" s="500">
      <c r="A54" s="692" t="inlineStr">
        <is>
          <t>1. Задължения към свързани предприятия, в т.ч. от:</t>
        </is>
      </c>
      <c r="B54" s="681" t="inlineStr">
        <is>
          <t>6-2111</t>
        </is>
      </c>
      <c r="C54" s="517">
        <f>SUM(C55:C57)</f>
        <v/>
      </c>
      <c r="D54" s="517">
        <f>SUM(D55:D57)</f>
        <v/>
      </c>
      <c r="E54" s="625">
        <f>C54-D54</f>
        <v/>
      </c>
      <c r="F54" s="918">
        <f>SUM(F55:F57)</f>
        <v/>
      </c>
    </row>
    <row r="55" ht="15" customHeight="1" s="500">
      <c r="A55" s="692" t="inlineStr">
        <is>
          <t xml:space="preserve"> - заеми</t>
        </is>
      </c>
      <c r="B55" s="681" t="inlineStr">
        <is>
          <t>6-2112</t>
        </is>
      </c>
      <c r="C55" s="576" t="n"/>
      <c r="D55" s="576" t="n"/>
      <c r="E55" s="625">
        <f>C55-D55</f>
        <v/>
      </c>
      <c r="F55" s="577" t="n"/>
    </row>
    <row r="56" ht="15" customHeight="1" s="500">
      <c r="A56" s="692" t="inlineStr">
        <is>
          <t xml:space="preserve"> - доставки на активи и услуги</t>
        </is>
      </c>
      <c r="B56" s="681" t="inlineStr">
        <is>
          <t>6-2113</t>
        </is>
      </c>
      <c r="C56" s="576" t="n"/>
      <c r="D56" s="576" t="n"/>
      <c r="E56" s="625">
        <f>C56-D56</f>
        <v/>
      </c>
      <c r="F56" s="577" t="n"/>
    </row>
    <row r="57" ht="15" customHeight="1" s="500">
      <c r="A57" s="692" t="inlineStr">
        <is>
          <t xml:space="preserve"> - други</t>
        </is>
      </c>
      <c r="B57" s="681" t="inlineStr">
        <is>
          <t>6-2244</t>
        </is>
      </c>
      <c r="C57" s="576" t="n"/>
      <c r="D57" s="576" t="n"/>
      <c r="E57" s="625">
        <f>C57-D57</f>
        <v/>
      </c>
      <c r="F57" s="577" t="n"/>
    </row>
    <row r="58" ht="30.75" customHeight="1" s="500">
      <c r="A58" s="692" t="inlineStr">
        <is>
          <t>2. Задължения по получени заеми към банки и небанкови финансови институции, в т.ч.:</t>
        </is>
      </c>
      <c r="B58" s="681" t="inlineStr">
        <is>
          <t>6-2114</t>
        </is>
      </c>
      <c r="C58" s="517">
        <f>C59+C61</f>
        <v/>
      </c>
      <c r="D58" s="517">
        <f>D59+D61</f>
        <v/>
      </c>
      <c r="E58" s="625">
        <f>C58-D58</f>
        <v/>
      </c>
      <c r="F58" s="852">
        <f>F59+F61</f>
        <v/>
      </c>
    </row>
    <row r="59" ht="15" customHeight="1" s="500">
      <c r="A59" s="692" t="inlineStr">
        <is>
          <t xml:space="preserve"> -  банки, в.т.ч.:</t>
        </is>
      </c>
      <c r="B59" s="681" t="inlineStr">
        <is>
          <t>6-2115</t>
        </is>
      </c>
      <c r="C59" s="576" t="n"/>
      <c r="D59" s="576" t="n"/>
      <c r="E59" s="625">
        <f>C59-D59</f>
        <v/>
      </c>
      <c r="F59" s="577" t="n"/>
    </row>
    <row r="60" ht="15" customHeight="1" s="500">
      <c r="A60" s="677" t="inlineStr">
        <is>
          <t xml:space="preserve">             - просрочени </t>
        </is>
      </c>
      <c r="B60" s="681" t="inlineStr">
        <is>
          <t>6-2116</t>
        </is>
      </c>
      <c r="C60" s="576" t="n"/>
      <c r="D60" s="576" t="n"/>
      <c r="E60" s="625">
        <f>C60-D60</f>
        <v/>
      </c>
      <c r="F60" s="577" t="n"/>
    </row>
    <row r="61" ht="15" customHeight="1" s="500">
      <c r="A61" s="677" t="inlineStr">
        <is>
          <t xml:space="preserve">   - небанкови финансови  институции, в т.ч.:</t>
        </is>
      </c>
      <c r="B61" s="681" t="inlineStr">
        <is>
          <t>6-2114-1</t>
        </is>
      </c>
      <c r="C61" s="576" t="n"/>
      <c r="D61" s="576" t="n"/>
      <c r="E61" s="625">
        <f>C61-D61</f>
        <v/>
      </c>
      <c r="F61" s="577" t="n"/>
    </row>
    <row r="62" ht="15" customHeight="1" s="500">
      <c r="A62" s="677" t="inlineStr">
        <is>
          <t xml:space="preserve">             - просрочени </t>
        </is>
      </c>
      <c r="B62" s="681" t="inlineStr">
        <is>
          <t>6-2114-2</t>
        </is>
      </c>
      <c r="C62" s="576" t="n"/>
      <c r="D62" s="576" t="n"/>
      <c r="E62" s="625">
        <f>C62-D62</f>
        <v/>
      </c>
      <c r="F62" s="577" t="n"/>
    </row>
    <row r="63" ht="15" customHeight="1" s="500">
      <c r="A63" s="692" t="inlineStr">
        <is>
          <t>3. Задължения по ЗУНК</t>
        </is>
      </c>
      <c r="B63" s="681" t="inlineStr">
        <is>
          <t>6-2123-1</t>
        </is>
      </c>
      <c r="C63" s="576" t="n"/>
      <c r="D63" s="576" t="n"/>
      <c r="E63" s="625">
        <f>C63-D63</f>
        <v/>
      </c>
      <c r="F63" s="577" t="n"/>
    </row>
    <row r="64" ht="15" customHeight="1" s="500">
      <c r="A64" s="692" t="inlineStr">
        <is>
          <t>4. Задължения по получени търговски заеми</t>
        </is>
      </c>
      <c r="B64" s="681" t="inlineStr">
        <is>
          <t>6-2118</t>
        </is>
      </c>
      <c r="C64" s="576" t="n"/>
      <c r="D64" s="576" t="n"/>
      <c r="E64" s="625">
        <f>C64-D64</f>
        <v/>
      </c>
      <c r="F64" s="577" t="n"/>
    </row>
    <row r="65" ht="15" customHeight="1" s="500">
      <c r="A65" s="692" t="inlineStr">
        <is>
          <t xml:space="preserve">5. Задължения по облигационни заеми </t>
        </is>
      </c>
      <c r="B65" s="681" t="inlineStr">
        <is>
          <t>6-2120</t>
        </is>
      </c>
      <c r="C65" s="576" t="n"/>
      <c r="D65" s="576" t="n"/>
      <c r="E65" s="625">
        <f>C65-D65</f>
        <v/>
      </c>
      <c r="F65" s="577" t="n"/>
    </row>
    <row r="66" ht="15" customHeight="1" s="500">
      <c r="A66" s="692" t="inlineStr">
        <is>
          <t>6. Други дългосрочни задължения, в т.ч.:</t>
        </is>
      </c>
      <c r="B66" s="681" t="inlineStr">
        <is>
          <t>6-2123</t>
        </is>
      </c>
      <c r="C66" s="576" t="n"/>
      <c r="D66" s="576" t="n"/>
      <c r="E66" s="625">
        <f>C66-D66</f>
        <v/>
      </c>
      <c r="F66" s="577" t="n"/>
    </row>
    <row r="67" ht="15" customHeight="1" s="500">
      <c r="A67" s="692" t="inlineStr">
        <is>
          <t xml:space="preserve">   - по финансов лизинг</t>
        </is>
      </c>
      <c r="B67" s="681" t="inlineStr">
        <is>
          <t>6-2124</t>
        </is>
      </c>
      <c r="C67" s="576" t="n"/>
      <c r="D67" s="576" t="n"/>
      <c r="E67" s="625">
        <f>C67-D67</f>
        <v/>
      </c>
      <c r="F67" s="577" t="n"/>
    </row>
    <row r="68" ht="15.75" customHeight="1" s="500">
      <c r="A68" s="896" t="inlineStr">
        <is>
          <t>Всичко за I:</t>
        </is>
      </c>
      <c r="B68" s="897" t="inlineStr">
        <is>
          <t>6-2130</t>
        </is>
      </c>
      <c r="C68" s="919">
        <f>C54+C58+C63+C64+C65+C66</f>
        <v/>
      </c>
      <c r="D68" s="919">
        <f>D54+D58+D63+D64+D65+D66</f>
        <v/>
      </c>
      <c r="E68" s="920">
        <f>C68-D68</f>
        <v/>
      </c>
      <c r="F68" s="921">
        <f>F54+F58+F63+F64+F65+F66</f>
        <v/>
      </c>
    </row>
    <row r="69" ht="15" customHeight="1" s="500">
      <c r="A69" s="905" t="inlineStr">
        <is>
          <t xml:space="preserve">II. Данъчни пасиви </t>
        </is>
      </c>
      <c r="B69" s="922" t="n"/>
      <c r="C69" s="923" t="n"/>
      <c r="D69" s="923" t="n"/>
      <c r="E69" s="923" t="n"/>
      <c r="F69" s="924" t="n"/>
    </row>
    <row r="70" ht="15" customHeight="1" s="500">
      <c r="A70" s="692" t="inlineStr">
        <is>
          <t xml:space="preserve">Пасиви по отсрочени данъци </t>
        </is>
      </c>
      <c r="B70" s="925" t="inlineStr">
        <is>
          <t>6-2122</t>
        </is>
      </c>
      <c r="C70" s="576" t="n"/>
      <c r="D70" s="576" t="n"/>
      <c r="E70" s="625">
        <f>C70-D70</f>
        <v/>
      </c>
      <c r="F70" s="577" t="n"/>
    </row>
    <row r="71" ht="15.75" customHeight="1" s="500">
      <c r="A71" s="710" t="n"/>
      <c r="B71" s="722" t="n"/>
      <c r="C71" s="926" t="n"/>
      <c r="D71" s="926" t="n"/>
      <c r="E71" s="926" t="n"/>
      <c r="F71" s="927" t="n"/>
    </row>
    <row r="72" ht="15" customHeight="1" s="500">
      <c r="A72" s="716" t="inlineStr">
        <is>
          <t>III. Текущи търговски и други задължения</t>
        </is>
      </c>
      <c r="B72" s="915" t="n"/>
      <c r="C72" s="928" t="n"/>
      <c r="D72" s="928" t="n"/>
      <c r="E72" s="928" t="n"/>
      <c r="F72" s="929" t="n"/>
    </row>
    <row r="73" ht="15" customHeight="1" s="500">
      <c r="A73" s="692" t="inlineStr">
        <is>
          <t>1. Задължения към свързани предприятия, в т.ч. от:</t>
        </is>
      </c>
      <c r="B73" s="681" t="inlineStr">
        <is>
          <t>6-2141</t>
        </is>
      </c>
      <c r="C73" s="517">
        <f>SUM(C74:C76)</f>
        <v/>
      </c>
      <c r="D73" s="517">
        <f>SUM(D74:D76)</f>
        <v/>
      </c>
      <c r="E73" s="517">
        <f>SUM(E74:E76)</f>
        <v/>
      </c>
      <c r="F73" s="852">
        <f>SUM(F74:F76)</f>
        <v/>
      </c>
    </row>
    <row r="74" ht="15" customHeight="1" s="500">
      <c r="A74" s="692" t="inlineStr">
        <is>
          <t xml:space="preserve"> - доставени активи и услуги</t>
        </is>
      </c>
      <c r="B74" s="681" t="inlineStr">
        <is>
          <t>6-2142</t>
        </is>
      </c>
      <c r="C74" s="576" t="n"/>
      <c r="D74" s="576" t="n"/>
      <c r="E74" s="625">
        <f>C74-D74</f>
        <v/>
      </c>
      <c r="F74" s="577" t="n"/>
    </row>
    <row r="75" ht="15" customHeight="1" s="500">
      <c r="A75" s="692" t="inlineStr">
        <is>
          <t xml:space="preserve"> - дивиденти</t>
        </is>
      </c>
      <c r="B75" s="681" t="inlineStr">
        <is>
          <t>6-2143</t>
        </is>
      </c>
      <c r="C75" s="576" t="n"/>
      <c r="D75" s="576" t="n"/>
      <c r="E75" s="625">
        <f>C75-D75</f>
        <v/>
      </c>
      <c r="F75" s="577" t="n"/>
    </row>
    <row r="76" ht="15" customHeight="1" s="500">
      <c r="A76" s="692" t="inlineStr">
        <is>
          <t>-други</t>
        </is>
      </c>
      <c r="B76" s="681" t="inlineStr">
        <is>
          <t>6-2143-1</t>
        </is>
      </c>
      <c r="C76" s="576" t="n"/>
      <c r="D76" s="576" t="n"/>
      <c r="E76" s="625">
        <f>C76-D76</f>
        <v/>
      </c>
      <c r="F76" s="577" t="n"/>
    </row>
    <row r="77" ht="30.75" customHeight="1" s="500">
      <c r="A77" s="692" t="inlineStr">
        <is>
          <t>2. Задължения по получени заеми към банки и небанкови финансови институции, в т.ч.:</t>
        </is>
      </c>
      <c r="B77" s="681" t="inlineStr">
        <is>
          <t>6-2144</t>
        </is>
      </c>
      <c r="C77" s="517">
        <f>C78+C80</f>
        <v/>
      </c>
      <c r="D77" s="517">
        <f>D78+D80</f>
        <v/>
      </c>
      <c r="E77" s="517">
        <f>E78+E80</f>
        <v/>
      </c>
      <c r="F77" s="852">
        <f>F78+F80</f>
        <v/>
      </c>
    </row>
    <row r="78" ht="15" customHeight="1" s="500">
      <c r="A78" s="692" t="inlineStr">
        <is>
          <t xml:space="preserve"> - към банки, в т.ч.</t>
        </is>
      </c>
      <c r="B78" s="681" t="inlineStr">
        <is>
          <t>6-2145</t>
        </is>
      </c>
      <c r="C78" s="576" t="n"/>
      <c r="D78" s="576" t="n"/>
      <c r="E78" s="625">
        <f>C78-D78</f>
        <v/>
      </c>
      <c r="F78" s="577" t="n"/>
    </row>
    <row r="79" ht="15" customHeight="1" s="500">
      <c r="A79" s="692" t="inlineStr">
        <is>
          <t xml:space="preserve">      - просрочени</t>
        </is>
      </c>
      <c r="B79" s="681" t="inlineStr">
        <is>
          <t>6-2146</t>
        </is>
      </c>
      <c r="C79" s="576" t="n"/>
      <c r="D79" s="576" t="n"/>
      <c r="E79" s="625">
        <f>C79-D79</f>
        <v/>
      </c>
      <c r="F79" s="577" t="n"/>
    </row>
    <row r="80" ht="15" customHeight="1" s="500">
      <c r="A80" s="692" t="inlineStr">
        <is>
          <t xml:space="preserve"> - небанкови финансови  институции, в т.ч.</t>
        </is>
      </c>
      <c r="B80" s="681" t="inlineStr">
        <is>
          <t>6-2144-1</t>
        </is>
      </c>
      <c r="C80" s="576" t="n"/>
      <c r="D80" s="576" t="n"/>
      <c r="E80" s="625">
        <f>C80-D80</f>
        <v/>
      </c>
      <c r="F80" s="577" t="n"/>
    </row>
    <row r="81" ht="15" customHeight="1" s="500">
      <c r="A81" s="692" t="inlineStr">
        <is>
          <t xml:space="preserve">             - просрочени </t>
        </is>
      </c>
      <c r="B81" s="681" t="inlineStr">
        <is>
          <t>6-2144-2</t>
        </is>
      </c>
      <c r="C81" s="576" t="n"/>
      <c r="D81" s="576" t="n"/>
      <c r="E81" s="625">
        <f>C81-D81</f>
        <v/>
      </c>
      <c r="F81" s="577" t="n"/>
    </row>
    <row r="82" ht="15" customHeight="1" s="500">
      <c r="A82" s="692" t="inlineStr">
        <is>
          <t xml:space="preserve">3. Текуща част от нетекущите задължения: </t>
        </is>
      </c>
      <c r="B82" s="681" t="inlineStr">
        <is>
          <t>6-2161-1</t>
        </is>
      </c>
      <c r="C82" s="517">
        <f>SUM(C83:C86)</f>
        <v/>
      </c>
      <c r="D82" s="517">
        <f>SUM(D83:D86)</f>
        <v/>
      </c>
      <c r="E82" s="517">
        <f>SUM(E83:E86)</f>
        <v/>
      </c>
      <c r="F82" s="852">
        <f>SUM(F83:F86)</f>
        <v/>
      </c>
    </row>
    <row r="83" ht="15" customHeight="1" s="500">
      <c r="A83" s="692" t="inlineStr">
        <is>
          <t xml:space="preserve"> - по ЗУНК</t>
        </is>
      </c>
      <c r="B83" s="681" t="inlineStr">
        <is>
          <t>6-2161-2</t>
        </is>
      </c>
      <c r="C83" s="576" t="n"/>
      <c r="D83" s="576" t="n"/>
      <c r="E83" s="625">
        <f>C83-D83</f>
        <v/>
      </c>
      <c r="F83" s="577" t="n"/>
    </row>
    <row r="84" ht="15" customHeight="1" s="500">
      <c r="A84" s="692" t="inlineStr">
        <is>
          <t xml:space="preserve"> - по облигационни заеми </t>
        </is>
      </c>
      <c r="B84" s="681" t="inlineStr">
        <is>
          <t>6-2161-3</t>
        </is>
      </c>
      <c r="C84" s="576" t="n"/>
      <c r="D84" s="576" t="n"/>
      <c r="E84" s="625">
        <f>C84-D84</f>
        <v/>
      </c>
      <c r="F84" s="577" t="n"/>
    </row>
    <row r="85" ht="30.75" customHeight="1" s="500">
      <c r="A85" s="692" t="inlineStr">
        <is>
          <t xml:space="preserve"> - по получени дългосрочни заеми от банки и небанкови финансови институции</t>
        </is>
      </c>
      <c r="B85" s="681" t="inlineStr">
        <is>
          <t>6-2161-4</t>
        </is>
      </c>
      <c r="C85" s="576" t="n"/>
      <c r="D85" s="576" t="n"/>
      <c r="E85" s="625">
        <f>C85-D85</f>
        <v/>
      </c>
      <c r="F85" s="577" t="n"/>
    </row>
    <row r="86" ht="15" customHeight="1" s="500">
      <c r="A86" s="692" t="inlineStr">
        <is>
          <t xml:space="preserve"> - други </t>
        </is>
      </c>
      <c r="B86" s="681" t="inlineStr">
        <is>
          <t>6-2161-5</t>
        </is>
      </c>
      <c r="C86" s="576" t="n"/>
      <c r="D86" s="576" t="n"/>
      <c r="E86" s="625">
        <f>C86-D86</f>
        <v/>
      </c>
      <c r="F86" s="577" t="n"/>
    </row>
    <row r="87" ht="15" customHeight="1" s="500">
      <c r="A87" s="692" t="inlineStr">
        <is>
          <t>4. Текущи задължения:</t>
        </is>
      </c>
      <c r="B87" s="681" t="inlineStr">
        <is>
          <t>6-2148</t>
        </is>
      </c>
      <c r="C87" s="625">
        <f>SUM(C88:C92)+C96</f>
        <v/>
      </c>
      <c r="D87" s="625">
        <f>SUM(D88:D92)+D96</f>
        <v/>
      </c>
      <c r="E87" s="625">
        <f>SUM(E88:E92)+E96</f>
        <v/>
      </c>
      <c r="F87" s="918">
        <f>SUM(F88:F92)+F96</f>
        <v/>
      </c>
    </row>
    <row r="88" ht="15" customHeight="1" s="500">
      <c r="A88" s="692" t="inlineStr">
        <is>
          <t>Задължения по търговски заеми</t>
        </is>
      </c>
      <c r="B88" s="681" t="inlineStr">
        <is>
          <t>6-2147</t>
        </is>
      </c>
      <c r="C88" s="576" t="n"/>
      <c r="D88" s="576" t="n"/>
      <c r="E88" s="625">
        <f>C88-D88</f>
        <v/>
      </c>
      <c r="F88" s="577" t="n"/>
    </row>
    <row r="89" ht="15" customHeight="1" s="500">
      <c r="A89" s="692" t="inlineStr">
        <is>
          <t xml:space="preserve">Задължения към доставчици и клиенти </t>
        </is>
      </c>
      <c r="B89" s="681" t="inlineStr">
        <is>
          <t>6-2149</t>
        </is>
      </c>
      <c r="C89" s="576" t="n">
        <v>22</v>
      </c>
      <c r="D89" s="576" t="n">
        <v>22</v>
      </c>
      <c r="E89" s="625">
        <f>C89-D89</f>
        <v/>
      </c>
      <c r="F89" s="577" t="n"/>
    </row>
    <row r="90" ht="15" customHeight="1" s="500">
      <c r="A90" s="692" t="inlineStr">
        <is>
          <t>Задължения по получени аванси</t>
        </is>
      </c>
      <c r="B90" s="681" t="inlineStr">
        <is>
          <t>6-2150</t>
        </is>
      </c>
      <c r="C90" s="576" t="n"/>
      <c r="D90" s="576" t="n"/>
      <c r="E90" s="625">
        <f>C90-D90</f>
        <v/>
      </c>
      <c r="F90" s="577" t="n"/>
    </row>
    <row r="91" ht="15" customHeight="1" s="500">
      <c r="A91" s="692" t="inlineStr">
        <is>
          <t>Задължения към персонала</t>
        </is>
      </c>
      <c r="B91" s="681" t="inlineStr">
        <is>
          <t>6-2151</t>
        </is>
      </c>
      <c r="C91" s="576" t="n">
        <v>18</v>
      </c>
      <c r="D91" s="576" t="n">
        <v>18</v>
      </c>
      <c r="E91" s="625">
        <f>C91-D91</f>
        <v/>
      </c>
      <c r="F91" s="577" t="n"/>
    </row>
    <row r="92" ht="15" customHeight="1" s="500">
      <c r="A92" s="692" t="inlineStr">
        <is>
          <t>Данъчни задължения, в т.ч.:</t>
        </is>
      </c>
      <c r="B92" s="681" t="inlineStr">
        <is>
          <t>6-2152</t>
        </is>
      </c>
      <c r="C92" s="517">
        <f>SUM(C93:C95)</f>
        <v/>
      </c>
      <c r="D92" s="517">
        <f>SUM(D93:D95)</f>
        <v/>
      </c>
      <c r="E92" s="517">
        <f>SUM(E93:E95)</f>
        <v/>
      </c>
      <c r="F92" s="852">
        <f>SUM(F93:F95)</f>
        <v/>
      </c>
    </row>
    <row r="93" ht="15" customHeight="1" s="500">
      <c r="A93" s="692" t="inlineStr">
        <is>
          <t xml:space="preserve"> - корпоративен данък върху печалбата </t>
        </is>
      </c>
      <c r="B93" s="681" t="inlineStr">
        <is>
          <t>6-2154</t>
        </is>
      </c>
      <c r="C93" s="576" t="n"/>
      <c r="D93" s="576" t="n"/>
      <c r="E93" s="625">
        <f>C93-D93</f>
        <v/>
      </c>
      <c r="F93" s="577" t="n"/>
    </row>
    <row r="94" ht="15" customHeight="1" s="500">
      <c r="A94" s="692" t="inlineStr">
        <is>
          <t xml:space="preserve"> - данък върху добавената стойност</t>
        </is>
      </c>
      <c r="B94" s="681" t="inlineStr">
        <is>
          <t>6-2155</t>
        </is>
      </c>
      <c r="C94" s="576" t="n"/>
      <c r="D94" s="576" t="n"/>
      <c r="E94" s="625">
        <f>C94-D94</f>
        <v/>
      </c>
      <c r="F94" s="577" t="n"/>
    </row>
    <row r="95" ht="15" customHeight="1" s="500">
      <c r="A95" s="692" t="inlineStr">
        <is>
          <t xml:space="preserve"> - други данъци</t>
        </is>
      </c>
      <c r="B95" s="681" t="inlineStr">
        <is>
          <t>6-2156</t>
        </is>
      </c>
      <c r="C95" s="576" t="n">
        <v>15</v>
      </c>
      <c r="D95" s="576" t="n">
        <v>15</v>
      </c>
      <c r="E95" s="625">
        <f>C95-D95</f>
        <v/>
      </c>
      <c r="F95" s="577" t="n"/>
    </row>
    <row r="96" ht="15" customHeight="1" s="500">
      <c r="A96" s="692" t="inlineStr">
        <is>
          <t>Задължения към осигурителни предприятия</t>
        </is>
      </c>
      <c r="B96" s="681" t="inlineStr">
        <is>
          <t>6-2157</t>
        </is>
      </c>
      <c r="C96" s="576" t="n"/>
      <c r="D96" s="576" t="n"/>
      <c r="E96" s="625">
        <f>C96-D96</f>
        <v/>
      </c>
      <c r="F96" s="577" t="n"/>
    </row>
    <row r="97" ht="15" customHeight="1" s="500">
      <c r="A97" s="692" t="inlineStr">
        <is>
          <t>5. Други краткосрочни задължения</t>
        </is>
      </c>
      <c r="B97" s="681" t="inlineStr">
        <is>
          <t>6-2161</t>
        </is>
      </c>
      <c r="C97" s="576" t="n"/>
      <c r="D97" s="576" t="n"/>
      <c r="E97" s="625">
        <f>C97-D97</f>
        <v/>
      </c>
      <c r="F97" s="577" t="n"/>
    </row>
    <row r="98" ht="15.75" customHeight="1" s="500">
      <c r="A98" s="896" t="inlineStr">
        <is>
          <t>Всичко за III:</t>
        </is>
      </c>
      <c r="B98" s="897" t="inlineStr">
        <is>
          <t>6-2170</t>
        </is>
      </c>
      <c r="C98" s="920">
        <f>C87+C82+C77+C73+C97</f>
        <v/>
      </c>
      <c r="D98" s="920">
        <f>D87+D82+D77+D73+D97</f>
        <v/>
      </c>
      <c r="E98" s="920">
        <f>E87+E82+E77+E73+E97</f>
        <v/>
      </c>
      <c r="F98" s="930">
        <f>F87+F82+F77+F73+F97</f>
        <v/>
      </c>
    </row>
    <row r="99" ht="15.75" customHeight="1" s="500">
      <c r="A99" s="931" t="inlineStr">
        <is>
          <t>ОБЩО ЗАДЪЛЖЕНИЯ (I+II+III):</t>
        </is>
      </c>
      <c r="B99" s="932" t="inlineStr">
        <is>
          <t>6-2180</t>
        </is>
      </c>
      <c r="C99" s="933">
        <f>C98+C70+C68</f>
        <v/>
      </c>
      <c r="D99" s="933">
        <f>D98+D70+D68</f>
        <v/>
      </c>
      <c r="E99" s="933">
        <f>E98+E70+E68</f>
        <v/>
      </c>
      <c r="F99" s="934">
        <f>F98+F70+F68</f>
        <v/>
      </c>
    </row>
    <row r="100" ht="15" customHeight="1" s="500">
      <c r="A100" s="732" t="n"/>
      <c r="B100" s="935" t="n"/>
      <c r="C100" s="879" t="n"/>
      <c r="D100" s="879" t="n"/>
      <c r="E100" s="879" t="n"/>
      <c r="F100" s="729" t="n"/>
    </row>
    <row r="101" ht="15.75" customHeight="1" s="500">
      <c r="A101" s="548" t="inlineStr">
        <is>
          <t>В. ПРОВИЗИИ</t>
        </is>
      </c>
      <c r="B101" s="813" t="n"/>
      <c r="C101" s="879" t="n"/>
      <c r="D101" s="879" t="n"/>
      <c r="E101" s="879" t="n"/>
      <c r="F101" s="550" t="n"/>
    </row>
    <row r="102" ht="30" customFormat="1" customHeight="1" s="818">
      <c r="A102" s="661" t="inlineStr">
        <is>
          <t>ПОКАЗАТЕЛИ</t>
        </is>
      </c>
      <c r="B102" s="784" t="inlineStr">
        <is>
          <t>Код на реда</t>
        </is>
      </c>
      <c r="C102" s="662" t="n"/>
      <c r="D102" s="662" t="n"/>
      <c r="E102" s="662" t="n"/>
      <c r="F102" s="663" t="n"/>
    </row>
    <row r="103" ht="15.75" customFormat="1" customHeight="1" s="818">
      <c r="A103" s="885" t="inlineStr">
        <is>
          <t>а</t>
        </is>
      </c>
      <c r="B103" s="809" t="inlineStr">
        <is>
          <t>б</t>
        </is>
      </c>
      <c r="C103" s="886" t="n"/>
      <c r="D103" s="886" t="n"/>
      <c r="E103" s="886" t="n"/>
      <c r="F103" s="914" t="n"/>
    </row>
    <row r="104" ht="15" customHeight="1" s="500">
      <c r="A104" s="936" t="inlineStr">
        <is>
          <t>1.  Провизии за правни задължения</t>
        </is>
      </c>
      <c r="B104" s="800" t="inlineStr">
        <is>
          <t>6-2210</t>
        </is>
      </c>
      <c r="C104" s="937" t="n"/>
      <c r="D104" s="937" t="n"/>
      <c r="E104" s="937" t="n"/>
      <c r="F104" s="929">
        <f>C104+D104-E104</f>
        <v/>
      </c>
    </row>
    <row r="105" ht="15" customHeight="1" s="500">
      <c r="A105" s="692" t="inlineStr">
        <is>
          <t>2.  Провизии за конструктивни задължения</t>
        </is>
      </c>
      <c r="B105" s="681" t="inlineStr">
        <is>
          <t>6-2220</t>
        </is>
      </c>
      <c r="C105" s="576" t="n"/>
      <c r="D105" s="576" t="n"/>
      <c r="E105" s="576" t="n"/>
      <c r="F105" s="938">
        <f>C105+D105-E105</f>
        <v/>
      </c>
    </row>
    <row r="106" ht="15.75" customHeight="1" s="500">
      <c r="A106" s="902" t="inlineStr">
        <is>
          <t>3. Други провизии</t>
        </is>
      </c>
      <c r="B106" s="939" t="inlineStr">
        <is>
          <t>6-2230</t>
        </is>
      </c>
      <c r="C106" s="775" t="n"/>
      <c r="D106" s="775" t="n"/>
      <c r="E106" s="775" t="n"/>
      <c r="F106" s="940">
        <f>C106+D106-E106</f>
        <v/>
      </c>
    </row>
    <row r="107" ht="15.75" customHeight="1" s="500">
      <c r="A107" s="941" t="inlineStr">
        <is>
          <t>Обща сума (1+2+3):</t>
        </is>
      </c>
      <c r="B107" s="942" t="inlineStr">
        <is>
          <t>6-2240</t>
        </is>
      </c>
      <c r="C107" s="943">
        <f>SUM(C104:C106)</f>
        <v/>
      </c>
      <c r="D107" s="943">
        <f>SUM(D104:D106)</f>
        <v/>
      </c>
      <c r="E107" s="943">
        <f>SUM(E104:E106)</f>
        <v/>
      </c>
      <c r="F107" s="944">
        <f>SUM(F104:F106)</f>
        <v/>
      </c>
    </row>
    <row r="108" ht="15" customHeight="1" s="500">
      <c r="A108" s="945" t="n"/>
      <c r="B108" s="946" t="n"/>
      <c r="C108" s="548" t="n"/>
      <c r="D108" s="548" t="n"/>
      <c r="E108" s="548" t="n"/>
      <c r="F108" s="820" t="n"/>
    </row>
    <row r="109" ht="15" customHeight="1" s="500">
      <c r="A109" s="947" t="inlineStr">
        <is>
          <t>Забележка: Вземанията и задълженията от и към чужбина се посочват в отделна справка за всяка страна.</t>
        </is>
      </c>
    </row>
    <row r="111" ht="15" customHeight="1" s="500">
      <c r="A111" s="649" t="inlineStr">
        <is>
          <t>Дата на съставяне:</t>
        </is>
      </c>
      <c r="B111" s="650">
        <f>pdeReportingDate</f>
        <v/>
      </c>
      <c r="G111" s="650" t="n"/>
      <c r="H111" s="650" t="n"/>
    </row>
    <row r="112" ht="15" customHeight="1" s="500">
      <c r="A112" s="649" t="n"/>
      <c r="B112" s="650" t="n"/>
      <c r="G112" s="650" t="n"/>
      <c r="H112" s="650" t="n"/>
    </row>
    <row r="113" ht="15" customHeight="1" s="500">
      <c r="A113" s="651" t="inlineStr">
        <is>
          <t>Съставител:</t>
        </is>
      </c>
      <c r="B113" s="547">
        <f>authorName</f>
        <v/>
      </c>
      <c r="G113" s="547" t="n"/>
      <c r="H113" s="547" t="n"/>
    </row>
    <row r="114" ht="15" customHeight="1" s="500">
      <c r="A114" s="651" t="n"/>
      <c r="B114" s="547" t="n"/>
      <c r="G114" s="547" t="n"/>
      <c r="H114" s="547" t="n"/>
    </row>
    <row r="115" ht="15" customHeight="1" s="500">
      <c r="A115" s="651" t="inlineStr">
        <is>
          <t>Представляващ/и:</t>
        </is>
      </c>
      <c r="B115" s="652" t="n"/>
      <c r="G115" s="652" t="n"/>
      <c r="H115" s="652" t="n"/>
    </row>
    <row r="116" ht="15.75" customHeight="1" s="500">
      <c r="A116" s="653" t="n"/>
      <c r="B116" s="653" t="inlineStr">
        <is>
          <t>.........................</t>
        </is>
      </c>
      <c r="C116" s="654" t="n"/>
      <c r="D116" s="654" t="n"/>
      <c r="E116" s="654" t="n"/>
      <c r="F116" s="654" t="n"/>
      <c r="G116" s="653" t="n"/>
      <c r="H116" s="653" t="n"/>
    </row>
    <row r="117" ht="15.75" customHeight="1" s="500">
      <c r="A117" s="653" t="n"/>
      <c r="B117" s="653" t="inlineStr">
        <is>
          <t>.........................</t>
        </is>
      </c>
      <c r="C117" s="654" t="n"/>
      <c r="D117" s="654" t="n"/>
      <c r="E117" s="654" t="n"/>
      <c r="F117" s="654" t="n"/>
      <c r="G117" s="653" t="n"/>
      <c r="H117" s="653" t="n"/>
    </row>
    <row r="118" ht="15.75" customHeight="1" s="500">
      <c r="A118" s="653" t="n"/>
      <c r="B118" s="653" t="inlineStr">
        <is>
          <t>.........................</t>
        </is>
      </c>
      <c r="C118" s="654" t="n"/>
      <c r="D118" s="654" t="n"/>
      <c r="E118" s="654" t="n"/>
      <c r="F118" s="654" t="n"/>
      <c r="G118" s="653" t="n"/>
      <c r="H118" s="653" t="n"/>
    </row>
    <row r="119" ht="15.75" customHeight="1" s="500">
      <c r="A119" s="653" t="n"/>
      <c r="B119" s="653" t="inlineStr">
        <is>
          <t>.........................</t>
        </is>
      </c>
      <c r="C119" s="654" t="n"/>
      <c r="D119" s="654" t="n"/>
      <c r="E119" s="654" t="n"/>
      <c r="F119" s="654" t="n"/>
      <c r="G119" s="653" t="n"/>
      <c r="H119" s="653" t="n"/>
    </row>
    <row r="120" ht="15" customHeight="1" s="500">
      <c r="A120" s="653" t="n"/>
      <c r="B120" s="653" t="n"/>
      <c r="C120" s="654" t="n"/>
      <c r="D120" s="654" t="n"/>
      <c r="E120" s="654" t="n"/>
      <c r="F120" s="654" t="n"/>
      <c r="G120" s="653" t="n"/>
      <c r="H120" s="653" t="n"/>
    </row>
    <row r="121" ht="15" customHeight="1" s="500">
      <c r="A121" s="653" t="n"/>
      <c r="B121" s="653" t="n"/>
      <c r="C121" s="654" t="n"/>
      <c r="D121" s="654" t="n"/>
      <c r="E121" s="654" t="n"/>
      <c r="F121" s="654" t="n"/>
      <c r="G121" s="653" t="n"/>
      <c r="H121" s="653" t="n"/>
    </row>
    <row r="122" ht="15" customHeight="1" s="500">
      <c r="A122" s="653" t="n"/>
      <c r="B122" s="653" t="n"/>
      <c r="C122" s="654" t="n"/>
      <c r="D122" s="654" t="n"/>
      <c r="E122" s="654" t="n"/>
      <c r="F122" s="654" t="n"/>
      <c r="G122" s="653" t="n"/>
      <c r="H122" s="653" t="n"/>
    </row>
  </sheetData>
  <mergeCells count="26">
    <mergeCell ref="B113:F113"/>
    <mergeCell ref="B8:B9"/>
    <mergeCell ref="B121:F121"/>
    <mergeCell ref="A3:C3"/>
    <mergeCell ref="B115:F115"/>
    <mergeCell ref="A50:A51"/>
    <mergeCell ref="B122:F122"/>
    <mergeCell ref="C50:C51"/>
    <mergeCell ref="A5:C5"/>
    <mergeCell ref="B117:F117"/>
    <mergeCell ref="B111:F111"/>
    <mergeCell ref="B120:F120"/>
    <mergeCell ref="A4:C4"/>
    <mergeCell ref="F50:F51"/>
    <mergeCell ref="A109:F109"/>
    <mergeCell ref="B119:F119"/>
    <mergeCell ref="A1:D1"/>
    <mergeCell ref="A8:A9"/>
    <mergeCell ref="C8:C9"/>
    <mergeCell ref="B116:F116"/>
    <mergeCell ref="B112:F112"/>
    <mergeCell ref="B118:F118"/>
    <mergeCell ref="D8:E8"/>
    <mergeCell ref="B114:F114"/>
    <mergeCell ref="B50:B51"/>
    <mergeCell ref="D50:E50"/>
  </mergeCells>
  <dataValidations count="1">
    <dataValidation sqref="C11:D11 C83:D86 C88:D91 C93:D97 C104:E106 F83:F86 F88:F91 F93:F97" showDropDown="0" showInputMessage="1" showErrorMessage="1" allowBlank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type="decimal" errorStyle="stop" operator="between">
      <formula1>0</formula1>
      <formula2>9.99999999999999E+015</formula2>
    </dataValidation>
  </dataValidations>
  <printOptions horizontalCentered="1" verticalCentered="1" headings="0" gridLines="0" gridLinesSet="1"/>
  <pageMargins left="0.590277777777778" right="0.511805555555556" top="0.511805555555556" bottom="0.39375" header="0.511811023622047" footer="0.511811023622047"/>
  <pageSetup orientation="portrait" paperSize="9" scale="65" fitToHeight="1" fitToWidth="1" pageOrder="downThenOver" blackAndWhite="0" draft="0" horizontalDpi="300" verticalDpi="300" copies="1"/>
  <rowBreaks count="1" manualBreakCount="1">
    <brk id="48" min="0" max="16383" man="1"/>
  </rowBreaks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1"/>
  </sheetPr>
  <dimension ref="A1:V264"/>
  <sheetViews>
    <sheetView showFormulas="0" showGridLines="1" showRowColHeaders="1" showZeros="1" rightToLeft="0" tabSelected="0" showOutlineSymbols="1" defaultGridColor="1" view="pageBreakPreview" topLeftCell="A1" colorId="64" zoomScale="85" zoomScaleNormal="85" zoomScalePageLayoutView="85" workbookViewId="0">
      <selection pane="topLeft" activeCell="M32" activeCellId="0" sqref="M32"/>
    </sheetView>
  </sheetViews>
  <sheetFormatPr baseColWidth="8" defaultColWidth="10.73046875" defaultRowHeight="15" customHeight="1" zeroHeight="0" outlineLevelRow="0"/>
  <cols>
    <col width="51.82" customWidth="1" style="507" min="1" max="1"/>
    <col width="10.73" customWidth="1" style="815" min="2" max="2"/>
    <col width="13.73" customWidth="1" style="507" min="3" max="7"/>
    <col width="14.73" customWidth="1" style="507" min="8" max="9"/>
    <col width="10.73" customWidth="1" style="507" min="10" max="20"/>
    <col width="13.45" customWidth="1" style="507" min="21" max="21"/>
    <col width="10.73" customWidth="1" style="507" min="22" max="16384"/>
  </cols>
  <sheetData>
    <row r="1" ht="15" customHeight="1" s="500">
      <c r="A1" s="542" t="inlineStr">
        <is>
          <t>СПРАВКА ЗА ЦЕННИТЕ КНИЖА</t>
        </is>
      </c>
      <c r="B1" s="546" t="n"/>
      <c r="C1" s="546" t="n"/>
      <c r="D1" s="546" t="n"/>
      <c r="E1" s="543" t="n"/>
      <c r="F1" s="543" t="n"/>
      <c r="G1" s="543" t="n"/>
      <c r="H1" s="543" t="n"/>
      <c r="I1" s="543" t="n"/>
      <c r="J1" s="543" t="n"/>
      <c r="K1" s="543" t="n"/>
      <c r="L1" s="543" t="n"/>
      <c r="M1" s="543" t="n"/>
      <c r="N1" s="543" t="n"/>
      <c r="O1" s="543" t="n"/>
      <c r="P1" s="543" t="n"/>
      <c r="Q1" s="543" t="n"/>
      <c r="R1" s="543" t="n"/>
      <c r="S1" s="948" t="n"/>
      <c r="T1" s="543" t="n"/>
      <c r="U1" s="543" t="n"/>
      <c r="V1" s="543" t="n"/>
    </row>
    <row r="2" ht="15" customHeight="1" s="500">
      <c r="A2" s="949" t="n"/>
      <c r="B2" s="542" t="n"/>
      <c r="C2" s="542" t="n"/>
      <c r="D2" s="542" t="n"/>
      <c r="E2" s="543" t="n"/>
      <c r="F2" s="543" t="n"/>
      <c r="G2" s="543" t="n"/>
      <c r="H2" s="543" t="n"/>
      <c r="I2" s="543" t="n"/>
      <c r="J2" s="543" t="n"/>
      <c r="K2" s="543" t="n"/>
      <c r="L2" s="543" t="n"/>
      <c r="M2" s="543" t="n"/>
      <c r="N2" s="543" t="n"/>
      <c r="O2" s="543" t="n"/>
      <c r="P2" s="543" t="n"/>
      <c r="Q2" s="543" t="n"/>
      <c r="R2" s="543" t="n"/>
      <c r="S2" s="948" t="n"/>
      <c r="T2" s="543" t="n"/>
      <c r="U2" s="543" t="n"/>
      <c r="V2" s="543" t="n"/>
    </row>
    <row r="3" ht="15" customHeight="1" s="500">
      <c r="A3" s="545">
        <f>CONCATENATE("на ",UPPER(pdeName))</f>
        <v/>
      </c>
      <c r="B3" s="546" t="n"/>
      <c r="C3" s="546" t="n"/>
      <c r="D3" s="546" t="n"/>
      <c r="E3" s="543" t="n"/>
      <c r="F3" s="543" t="n"/>
      <c r="G3" s="543" t="n"/>
      <c r="H3" s="543" t="n"/>
      <c r="I3" s="543" t="n"/>
      <c r="J3" s="543" t="n"/>
      <c r="K3" s="543" t="n"/>
      <c r="L3" s="543" t="n"/>
      <c r="M3" s="543" t="n"/>
      <c r="N3" s="543" t="n"/>
      <c r="O3" s="543" t="n"/>
      <c r="P3" s="543" t="n"/>
      <c r="Q3" s="543" t="n"/>
      <c r="R3" s="543" t="n"/>
      <c r="S3" s="543" t="n"/>
      <c r="V3" s="543" t="n"/>
    </row>
    <row r="4" ht="15" customHeight="1" s="500">
      <c r="A4" s="545">
        <f>CONCATENATE("ЕИК по БУЛСТАТ: ", pdeBulstat)</f>
        <v/>
      </c>
      <c r="B4" s="546" t="n"/>
      <c r="C4" s="546" t="n"/>
      <c r="D4" s="546" t="n"/>
      <c r="E4" s="542" t="n"/>
      <c r="F4" s="542" t="n"/>
      <c r="G4" s="657" t="n"/>
      <c r="H4" s="650" t="n"/>
      <c r="I4" s="542" t="n"/>
      <c r="J4" s="542" t="n"/>
      <c r="K4" s="542" t="n"/>
      <c r="L4" s="542" t="n"/>
      <c r="M4" s="542" t="n"/>
      <c r="N4" s="542" t="n"/>
      <c r="O4" s="542" t="n"/>
      <c r="P4" s="542" t="n"/>
      <c r="Q4" s="542" t="n"/>
      <c r="R4" s="542" t="n"/>
      <c r="S4" s="542" t="n"/>
      <c r="V4" s="543" t="n"/>
    </row>
    <row r="5" ht="15" customHeight="1" s="500">
      <c r="A5" s="545">
        <f>CONCATENATE("към ",TEXT(endDate,"dd.mm.yyyy")," г.")</f>
        <v/>
      </c>
      <c r="B5" s="546" t="n"/>
      <c r="C5" s="546" t="n"/>
      <c r="D5" s="546" t="n"/>
      <c r="E5" s="950" t="n"/>
      <c r="F5" s="950" t="n"/>
      <c r="G5" s="657" t="n"/>
      <c r="H5" s="948" t="n"/>
      <c r="I5" s="950" t="n"/>
      <c r="J5" s="950" t="n"/>
      <c r="K5" s="950" t="n"/>
      <c r="L5" s="950" t="n"/>
      <c r="M5" s="950" t="n"/>
      <c r="N5" s="950" t="n"/>
      <c r="O5" s="950" t="n"/>
      <c r="P5" s="950" t="n"/>
      <c r="Q5" s="950" t="n"/>
      <c r="R5" s="948" t="n"/>
      <c r="S5" s="542" t="n"/>
      <c r="V5" s="950" t="n"/>
    </row>
    <row r="6" ht="15" customHeight="1" s="500">
      <c r="G6" s="657" t="n"/>
      <c r="H6" s="951" t="n"/>
    </row>
    <row r="7" ht="15.75" customHeight="1" s="500">
      <c r="I7" s="550" t="inlineStr">
        <is>
          <t>(в хил. евро)</t>
        </is>
      </c>
    </row>
    <row r="8" ht="21" customFormat="1" customHeight="1" s="820">
      <c r="A8" s="661" t="inlineStr">
        <is>
          <t>ПОКАЗАТЕЛИ</t>
        </is>
      </c>
      <c r="B8" s="784" t="inlineStr">
        <is>
          <t xml:space="preserve">Код на реда </t>
        </is>
      </c>
      <c r="C8" s="662" t="inlineStr">
        <is>
          <t>Вид и брой на ценните книжа</t>
        </is>
      </c>
      <c r="D8" s="785" t="n"/>
      <c r="E8" s="786" t="n"/>
      <c r="F8" s="663" t="inlineStr">
        <is>
          <t>Стойност на ценните книжа</t>
        </is>
      </c>
      <c r="G8" s="785" t="n"/>
      <c r="H8" s="785" t="n"/>
      <c r="I8" s="883" t="n"/>
    </row>
    <row r="9" ht="24" customFormat="1" customHeight="1" s="820">
      <c r="A9" s="788" t="n"/>
      <c r="B9" s="789" t="n"/>
      <c r="C9" s="704" t="inlineStr">
        <is>
          <t>обикновени</t>
        </is>
      </c>
      <c r="D9" s="704" t="inlineStr">
        <is>
          <t>привиле-
гировани</t>
        </is>
      </c>
      <c r="E9" s="704" t="inlineStr">
        <is>
          <t>конверти-
руеми</t>
        </is>
      </c>
      <c r="F9" s="704" t="inlineStr">
        <is>
          <t>отчетна стойност</t>
        </is>
      </c>
      <c r="G9" s="952" t="inlineStr">
        <is>
          <t xml:space="preserve">преоценка </t>
        </is>
      </c>
      <c r="H9" s="791" t="n"/>
      <c r="I9" s="953" t="inlineStr">
        <is>
          <t>преоценена стойност
(4+5-6)</t>
        </is>
      </c>
    </row>
    <row r="10" ht="24" customFormat="1" customHeight="1" s="820">
      <c r="A10" s="793" t="n"/>
      <c r="B10" s="794" t="n"/>
      <c r="C10" s="794" t="n"/>
      <c r="D10" s="794" t="n"/>
      <c r="E10" s="794" t="n"/>
      <c r="F10" s="794" t="n"/>
      <c r="G10" s="704" t="inlineStr">
        <is>
          <t>увеличение</t>
        </is>
      </c>
      <c r="H10" s="704" t="inlineStr">
        <is>
          <t>намаление</t>
        </is>
      </c>
      <c r="I10" s="842" t="n"/>
    </row>
    <row r="11" ht="15.75" customHeight="1" s="500">
      <c r="A11" s="885" t="inlineStr">
        <is>
          <t>а</t>
        </is>
      </c>
      <c r="B11" s="809" t="inlineStr">
        <is>
          <t>б</t>
        </is>
      </c>
      <c r="C11" s="886" t="n"/>
      <c r="D11" s="886" t="n"/>
      <c r="E11" s="886" t="n"/>
      <c r="F11" s="886" t="n"/>
      <c r="G11" s="886" t="n"/>
      <c r="H11" s="886" t="n"/>
      <c r="I11" s="887" t="n"/>
    </row>
    <row r="12" ht="15" customHeight="1" s="500">
      <c r="A12" s="716" t="inlineStr">
        <is>
          <t>I. Нетекущи финансови активи в ценни книжа</t>
        </is>
      </c>
      <c r="B12" s="915" t="n"/>
      <c r="C12" s="954" t="n"/>
      <c r="D12" s="954" t="n"/>
      <c r="E12" s="954" t="n"/>
      <c r="F12" s="954" t="n"/>
      <c r="G12" s="954" t="n"/>
      <c r="H12" s="954" t="n"/>
      <c r="I12" s="955" t="n"/>
      <c r="J12" s="509" t="n"/>
    </row>
    <row r="13" ht="15" customHeight="1" s="500">
      <c r="A13" s="692" t="inlineStr">
        <is>
          <t>1. Акции</t>
        </is>
      </c>
      <c r="B13" s="681" t="inlineStr">
        <is>
          <t>7-3031</t>
        </is>
      </c>
      <c r="C13" s="956" t="n"/>
      <c r="D13" s="956" t="n"/>
      <c r="E13" s="956" t="n"/>
      <c r="F13" s="956" t="n"/>
      <c r="G13" s="956" t="n"/>
      <c r="H13" s="956" t="n"/>
      <c r="I13" s="957">
        <f>F13+G13-H13</f>
        <v/>
      </c>
    </row>
    <row r="14" ht="15" customHeight="1" s="500">
      <c r="A14" s="692" t="inlineStr">
        <is>
          <t>2. Облигации, в т.ч.:</t>
        </is>
      </c>
      <c r="B14" s="681" t="inlineStr">
        <is>
          <t>7-3035</t>
        </is>
      </c>
      <c r="C14" s="956" t="n"/>
      <c r="D14" s="956" t="n"/>
      <c r="E14" s="956" t="n"/>
      <c r="F14" s="956" t="n"/>
      <c r="G14" s="956" t="n"/>
      <c r="H14" s="956" t="n"/>
      <c r="I14" s="957">
        <f>F14+G14-H14</f>
        <v/>
      </c>
    </row>
    <row r="15" ht="15" customHeight="1" s="500">
      <c r="A15" s="692" t="inlineStr">
        <is>
          <t>общински облигации</t>
        </is>
      </c>
      <c r="B15" s="681" t="inlineStr">
        <is>
          <t>7-3035-1</t>
        </is>
      </c>
      <c r="C15" s="956" t="n"/>
      <c r="D15" s="956" t="n"/>
      <c r="E15" s="956" t="n"/>
      <c r="F15" s="956" t="n"/>
      <c r="G15" s="956" t="n"/>
      <c r="H15" s="956" t="n"/>
      <c r="I15" s="957">
        <f>F15+G15-H15</f>
        <v/>
      </c>
    </row>
    <row r="16" ht="15" customHeight="1" s="500">
      <c r="A16" s="692" t="inlineStr">
        <is>
          <t>3. Държавни ценни книжа</t>
        </is>
      </c>
      <c r="B16" s="681" t="inlineStr">
        <is>
          <t>7-3036</t>
        </is>
      </c>
      <c r="C16" s="956" t="n"/>
      <c r="D16" s="956" t="n"/>
      <c r="E16" s="956" t="n"/>
      <c r="F16" s="956" t="n"/>
      <c r="G16" s="956" t="n"/>
      <c r="H16" s="956" t="n"/>
      <c r="I16" s="957">
        <f>F16+G16-H16</f>
        <v/>
      </c>
    </row>
    <row r="17" ht="15" customHeight="1" s="500">
      <c r="A17" s="692" t="inlineStr">
        <is>
          <t xml:space="preserve">4. Други </t>
        </is>
      </c>
      <c r="B17" s="681" t="inlineStr">
        <is>
          <t>7-3039</t>
        </is>
      </c>
      <c r="C17" s="956" t="n"/>
      <c r="D17" s="956" t="n"/>
      <c r="E17" s="956" t="n"/>
      <c r="F17" s="956" t="n"/>
      <c r="G17" s="956" t="n"/>
      <c r="H17" s="956" t="n"/>
      <c r="I17" s="957">
        <f>F17+G17-H17</f>
        <v/>
      </c>
    </row>
    <row r="18" ht="15.75" customHeight="1" s="500">
      <c r="A18" s="896" t="inlineStr">
        <is>
          <t>Обща сума I:</t>
        </is>
      </c>
      <c r="B18" s="897" t="inlineStr">
        <is>
          <t>7-3040</t>
        </is>
      </c>
      <c r="C18" s="958">
        <f>C13+C14+C16+C17</f>
        <v/>
      </c>
      <c r="D18" s="958">
        <f>D13+D14+D16+D17</f>
        <v/>
      </c>
      <c r="E18" s="958">
        <f>E13+E14+E16+E17</f>
        <v/>
      </c>
      <c r="F18" s="958">
        <f>F13+F14+F16+F17</f>
        <v/>
      </c>
      <c r="G18" s="958">
        <f>G13+G14+G16+G17</f>
        <v/>
      </c>
      <c r="H18" s="958">
        <f>H13+H14+H16+H17</f>
        <v/>
      </c>
      <c r="I18" s="959">
        <f>F18+G18-H18</f>
        <v/>
      </c>
    </row>
    <row r="19" ht="15" customHeight="1" s="500">
      <c r="A19" s="905" t="inlineStr">
        <is>
          <t>II. Текущи финансови активи в ценни книжа</t>
        </is>
      </c>
      <c r="B19" s="922" t="n"/>
      <c r="C19" s="960" t="n"/>
      <c r="D19" s="960" t="n"/>
      <c r="E19" s="960" t="n"/>
      <c r="F19" s="960" t="n"/>
      <c r="G19" s="960" t="n"/>
      <c r="H19" s="960" t="n"/>
      <c r="I19" s="961" t="n"/>
    </row>
    <row r="20" ht="15" customHeight="1" s="500">
      <c r="A20" s="692" t="inlineStr">
        <is>
          <t>1. Акции</t>
        </is>
      </c>
      <c r="B20" s="681" t="inlineStr">
        <is>
          <t>7-3001</t>
        </is>
      </c>
      <c r="C20" s="956" t="n"/>
      <c r="D20" s="956" t="n"/>
      <c r="E20" s="956" t="n"/>
      <c r="F20" s="956" t="n"/>
      <c r="G20" s="956" t="n"/>
      <c r="H20" s="956" t="n"/>
      <c r="I20" s="957">
        <f>F20+G20-H20</f>
        <v/>
      </c>
      <c r="J20" s="729" t="n"/>
      <c r="K20" s="729" t="n"/>
      <c r="L20" s="729" t="n"/>
      <c r="M20" s="729" t="n"/>
      <c r="N20" s="729" t="n"/>
      <c r="O20" s="729" t="n"/>
      <c r="P20" s="729" t="n"/>
    </row>
    <row r="21" ht="15" customHeight="1" s="500">
      <c r="A21" s="692" t="inlineStr">
        <is>
          <t>2. Изкупени собствени акции</t>
        </is>
      </c>
      <c r="B21" s="681" t="inlineStr">
        <is>
          <t>7-3005</t>
        </is>
      </c>
      <c r="C21" s="956" t="n"/>
      <c r="D21" s="956" t="n"/>
      <c r="E21" s="956" t="n"/>
      <c r="F21" s="956" t="n"/>
      <c r="G21" s="956" t="n"/>
      <c r="H21" s="956" t="n"/>
      <c r="I21" s="957">
        <f>F21+G21-H21</f>
        <v/>
      </c>
      <c r="J21" s="729" t="n"/>
      <c r="K21" s="729" t="n"/>
      <c r="L21" s="729" t="n"/>
      <c r="M21" s="729" t="n"/>
      <c r="N21" s="729" t="n"/>
      <c r="O21" s="729" t="n"/>
      <c r="P21" s="729" t="n"/>
    </row>
    <row r="22" ht="15" customHeight="1" s="500">
      <c r="A22" s="692" t="inlineStr">
        <is>
          <t xml:space="preserve">3. Облигации </t>
        </is>
      </c>
      <c r="B22" s="681" t="inlineStr">
        <is>
          <t>7-3006</t>
        </is>
      </c>
      <c r="C22" s="956" t="n"/>
      <c r="D22" s="956" t="n"/>
      <c r="E22" s="956" t="n"/>
      <c r="F22" s="956" t="n"/>
      <c r="G22" s="956" t="n"/>
      <c r="H22" s="956" t="n"/>
      <c r="I22" s="957">
        <f>F22+G22-H22</f>
        <v/>
      </c>
      <c r="J22" s="729" t="n"/>
      <c r="K22" s="729" t="n"/>
      <c r="L22" s="729" t="n"/>
      <c r="M22" s="729" t="n"/>
      <c r="N22" s="729" t="n"/>
      <c r="O22" s="729" t="n"/>
      <c r="P22" s="729" t="n"/>
    </row>
    <row r="23" ht="15" customHeight="1" s="500">
      <c r="A23" s="692" t="inlineStr">
        <is>
          <t>4. Изкупени собствени облигации</t>
        </is>
      </c>
      <c r="B23" s="681" t="inlineStr">
        <is>
          <t>7-3007</t>
        </is>
      </c>
      <c r="C23" s="956" t="n"/>
      <c r="D23" s="956" t="n"/>
      <c r="E23" s="956" t="n"/>
      <c r="F23" s="956" t="n"/>
      <c r="G23" s="956" t="n"/>
      <c r="H23" s="956" t="n"/>
      <c r="I23" s="957">
        <f>F23+G23-H23</f>
        <v/>
      </c>
      <c r="J23" s="729" t="n"/>
      <c r="K23" s="729" t="n"/>
      <c r="L23" s="729" t="n"/>
      <c r="M23" s="729" t="n"/>
      <c r="N23" s="729" t="n"/>
      <c r="O23" s="729" t="n"/>
      <c r="P23" s="729" t="n"/>
    </row>
    <row r="24" ht="15" customHeight="1" s="500">
      <c r="A24" s="692" t="inlineStr">
        <is>
          <t>5. Държавни ценни книжа</t>
        </is>
      </c>
      <c r="B24" s="681" t="inlineStr">
        <is>
          <t>7-3008</t>
        </is>
      </c>
      <c r="C24" s="956" t="n"/>
      <c r="D24" s="956" t="n"/>
      <c r="E24" s="956" t="n"/>
      <c r="F24" s="956" t="n"/>
      <c r="G24" s="956" t="n"/>
      <c r="H24" s="956" t="n"/>
      <c r="I24" s="957">
        <f>F24+G24-H24</f>
        <v/>
      </c>
      <c r="J24" s="729" t="n"/>
      <c r="K24" s="729" t="n"/>
      <c r="L24" s="729" t="n"/>
      <c r="M24" s="729" t="n"/>
      <c r="N24" s="729" t="n"/>
      <c r="O24" s="729" t="n"/>
      <c r="P24" s="729" t="n"/>
    </row>
    <row r="25" ht="15" customHeight="1" s="500">
      <c r="A25" s="692" t="inlineStr">
        <is>
          <t>6. Деривативи и други финансови инструменти</t>
        </is>
      </c>
      <c r="B25" s="681" t="inlineStr">
        <is>
          <t>7-3010-1</t>
        </is>
      </c>
      <c r="C25" s="956" t="n"/>
      <c r="D25" s="956" t="n"/>
      <c r="E25" s="956" t="n"/>
      <c r="F25" s="956" t="n"/>
      <c r="G25" s="956" t="n"/>
      <c r="H25" s="956" t="n"/>
      <c r="I25" s="957">
        <f>F25+G25-H25</f>
        <v/>
      </c>
      <c r="J25" s="729" t="n"/>
      <c r="K25" s="729" t="n"/>
      <c r="L25" s="729" t="n"/>
      <c r="M25" s="729" t="n"/>
      <c r="N25" s="729" t="n"/>
      <c r="O25" s="729" t="n"/>
      <c r="P25" s="729" t="n"/>
    </row>
    <row r="26" ht="15" customHeight="1" s="500">
      <c r="A26" s="677" t="inlineStr">
        <is>
          <t xml:space="preserve">7. Други </t>
        </is>
      </c>
      <c r="B26" s="681" t="inlineStr">
        <is>
          <t>7-3010</t>
        </is>
      </c>
      <c r="C26" s="956" t="n"/>
      <c r="D26" s="956" t="n"/>
      <c r="E26" s="956" t="n"/>
      <c r="F26" s="956" t="n"/>
      <c r="G26" s="956" t="n"/>
      <c r="H26" s="956" t="n"/>
      <c r="I26" s="957">
        <f>F26+G26-H26</f>
        <v/>
      </c>
      <c r="J26" s="729" t="n"/>
      <c r="K26" s="729" t="n"/>
      <c r="L26" s="729" t="n"/>
      <c r="M26" s="729" t="n"/>
      <c r="N26" s="729" t="n"/>
      <c r="O26" s="729" t="n"/>
      <c r="P26" s="729" t="n"/>
    </row>
    <row r="27" ht="15.75" customHeight="1" s="500">
      <c r="A27" s="896" t="inlineStr">
        <is>
          <t>Обща сума II:</t>
        </is>
      </c>
      <c r="B27" s="897" t="inlineStr">
        <is>
          <t>7-3020</t>
        </is>
      </c>
      <c r="C27" s="958">
        <f>SUM(C20:C26)</f>
        <v/>
      </c>
      <c r="D27" s="958">
        <f>SUM(D20:D26)</f>
        <v/>
      </c>
      <c r="E27" s="958">
        <f>SUM(E20:E26)</f>
        <v/>
      </c>
      <c r="F27" s="958">
        <f>SUM(F20:F26)</f>
        <v/>
      </c>
      <c r="G27" s="958">
        <f>SUM(G20:G26)</f>
        <v/>
      </c>
      <c r="H27" s="958">
        <f>SUM(H20:H26)</f>
        <v/>
      </c>
      <c r="I27" s="959">
        <f>F27+G27-H27</f>
        <v/>
      </c>
      <c r="J27" s="729" t="n"/>
      <c r="K27" s="729" t="n"/>
      <c r="L27" s="729" t="n"/>
      <c r="M27" s="729" t="n"/>
      <c r="N27" s="729" t="n"/>
      <c r="O27" s="729" t="n"/>
      <c r="P27" s="729" t="n"/>
    </row>
    <row r="28" ht="15" customHeight="1" s="500">
      <c r="A28" s="730" t="n"/>
      <c r="B28" s="962" t="n"/>
      <c r="C28" s="732" t="n"/>
      <c r="D28" s="879" t="n"/>
      <c r="E28" s="879" t="n"/>
      <c r="F28" s="879" t="n"/>
      <c r="G28" s="879" t="n"/>
      <c r="H28" s="879" t="n"/>
      <c r="I28" s="879" t="n"/>
      <c r="J28" s="729" t="n"/>
      <c r="K28" s="729" t="n"/>
      <c r="L28" s="729" t="n"/>
      <c r="M28" s="729" t="n"/>
      <c r="N28" s="729" t="n"/>
      <c r="O28" s="729" t="n"/>
      <c r="P28" s="729" t="n"/>
    </row>
    <row r="29" ht="32.25" customHeight="1" s="500">
      <c r="A29" s="963" t="inlineStr">
        <is>
      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      </is>
      </c>
    </row>
    <row r="30" ht="15" customHeight="1" s="500">
      <c r="A30" s="544" t="n"/>
      <c r="B30" s="964" t="n"/>
      <c r="C30" s="544" t="n"/>
      <c r="D30" s="878" t="n"/>
      <c r="E30" s="878" t="n"/>
      <c r="F30" s="878" t="n"/>
      <c r="G30" s="878" t="n"/>
      <c r="H30" s="878" t="n"/>
      <c r="I30" s="878" t="n"/>
    </row>
    <row r="31" ht="15" customHeight="1" s="500">
      <c r="A31" s="649" t="inlineStr">
        <is>
          <t>Дата на съставяне:</t>
        </is>
      </c>
      <c r="B31" s="650">
        <f>pdeReportingDate</f>
        <v/>
      </c>
      <c r="G31" s="729" t="n"/>
      <c r="H31" s="729" t="n"/>
      <c r="I31" s="729" t="n"/>
    </row>
    <row r="32" ht="15" customHeight="1" s="500">
      <c r="A32" s="649" t="n"/>
      <c r="B32" s="650" t="n"/>
      <c r="G32" s="729" t="n"/>
      <c r="H32" s="729" t="n"/>
      <c r="I32" s="729" t="n"/>
    </row>
    <row r="33" ht="15" customHeight="1" s="500">
      <c r="A33" s="651" t="inlineStr">
        <is>
          <t>Съставител:</t>
        </is>
      </c>
      <c r="B33" s="547">
        <f>authorName</f>
        <v/>
      </c>
      <c r="G33" s="729" t="n"/>
      <c r="H33" s="729" t="n"/>
      <c r="I33" s="729" t="n"/>
    </row>
    <row r="34" ht="15" customHeight="1" s="500">
      <c r="A34" s="651" t="n"/>
      <c r="B34" s="965" t="n"/>
      <c r="C34" s="654" t="n"/>
      <c r="D34" s="654" t="n"/>
      <c r="E34" s="654" t="n"/>
      <c r="F34" s="654" t="n"/>
      <c r="G34" s="654" t="n"/>
      <c r="H34" s="654" t="n"/>
      <c r="I34" s="654" t="n"/>
    </row>
    <row r="35" ht="15" customHeight="1" s="500">
      <c r="A35" s="651" t="inlineStr">
        <is>
          <t>Представляващ/и:</t>
        </is>
      </c>
      <c r="B35" s="966" t="n"/>
      <c r="C35" s="654" t="n"/>
      <c r="D35" s="654" t="n"/>
      <c r="E35" s="654" t="n"/>
      <c r="F35" s="654" t="n"/>
      <c r="G35" s="654" t="n"/>
      <c r="H35" s="654" t="n"/>
      <c r="I35" s="654" t="n"/>
    </row>
    <row r="36" ht="15.75" customHeight="1" s="500">
      <c r="A36" s="653" t="n"/>
      <c r="B36" s="653" t="inlineStr">
        <is>
          <t>.........................</t>
        </is>
      </c>
      <c r="C36" s="654" t="n"/>
      <c r="D36" s="654" t="n"/>
      <c r="E36" s="654" t="n"/>
      <c r="F36" s="654" t="n"/>
      <c r="G36" s="654" t="n"/>
      <c r="H36" s="654" t="n"/>
      <c r="I36" s="654" t="n"/>
    </row>
    <row r="37" ht="15.75" customHeight="1" s="500">
      <c r="A37" s="653" t="n"/>
      <c r="B37" s="653" t="inlineStr">
        <is>
          <t>.........................</t>
        </is>
      </c>
      <c r="C37" s="654" t="n"/>
      <c r="D37" s="654" t="n"/>
      <c r="E37" s="654" t="n"/>
      <c r="F37" s="654" t="n"/>
      <c r="G37" s="654" t="n"/>
      <c r="H37" s="654" t="n"/>
      <c r="I37" s="654" t="n"/>
    </row>
    <row r="38" ht="15.75" customHeight="1" s="500">
      <c r="A38" s="653" t="n"/>
      <c r="B38" s="653" t="inlineStr">
        <is>
          <t>.........................</t>
        </is>
      </c>
      <c r="C38" s="654" t="n"/>
      <c r="D38" s="654" t="n"/>
      <c r="E38" s="654" t="n"/>
      <c r="F38" s="654" t="n"/>
      <c r="G38" s="654" t="n"/>
      <c r="H38" s="654" t="n"/>
      <c r="I38" s="654" t="n"/>
    </row>
    <row r="39" ht="15.75" customHeight="1" s="500">
      <c r="A39" s="653" t="n"/>
      <c r="B39" s="653" t="inlineStr">
        <is>
          <t>.........................</t>
        </is>
      </c>
      <c r="C39" s="654" t="n"/>
      <c r="D39" s="654" t="n"/>
      <c r="E39" s="654" t="n"/>
      <c r="F39" s="654" t="n"/>
      <c r="G39" s="654" t="n"/>
      <c r="H39" s="654" t="n"/>
      <c r="I39" s="654" t="n"/>
    </row>
    <row r="40" ht="15" customHeight="1" s="500">
      <c r="A40" s="653" t="n"/>
      <c r="B40" s="653" t="n"/>
      <c r="C40" s="654" t="n"/>
      <c r="D40" s="654" t="n"/>
      <c r="E40" s="654" t="n"/>
      <c r="F40" s="654" t="n"/>
      <c r="G40" s="654" t="n"/>
      <c r="H40" s="654" t="n"/>
      <c r="I40" s="654" t="n"/>
    </row>
    <row r="41" ht="15" customHeight="1" s="500">
      <c r="A41" s="653" t="n"/>
      <c r="B41" s="653" t="n"/>
      <c r="C41" s="654" t="n"/>
      <c r="D41" s="654" t="n"/>
      <c r="E41" s="654" t="n"/>
      <c r="F41" s="654" t="n"/>
      <c r="G41" s="654" t="n"/>
      <c r="H41" s="654" t="n"/>
      <c r="I41" s="654" t="n"/>
    </row>
    <row r="42" ht="15" customHeight="1" s="500">
      <c r="A42" s="653" t="n"/>
      <c r="B42" s="653" t="n"/>
      <c r="C42" s="654" t="n"/>
      <c r="D42" s="654" t="n"/>
      <c r="E42" s="654" t="n"/>
      <c r="F42" s="654" t="n"/>
      <c r="G42" s="654" t="n"/>
      <c r="H42" s="654" t="n"/>
      <c r="I42" s="654" t="n"/>
    </row>
    <row r="43" ht="15" customHeight="1" s="500">
      <c r="D43" s="729" t="n"/>
      <c r="E43" s="729" t="n"/>
      <c r="F43" s="729" t="n"/>
      <c r="G43" s="729" t="n"/>
      <c r="H43" s="729" t="n"/>
      <c r="I43" s="729" t="n"/>
    </row>
    <row r="44" ht="15" customHeight="1" s="500">
      <c r="D44" s="729" t="n"/>
      <c r="E44" s="729" t="n"/>
      <c r="F44" s="729" t="n"/>
      <c r="G44" s="729" t="n"/>
      <c r="H44" s="729" t="n"/>
      <c r="I44" s="729" t="n"/>
    </row>
    <row r="45" ht="15" customHeight="1" s="500">
      <c r="D45" s="729" t="n"/>
      <c r="E45" s="729" t="n"/>
      <c r="F45" s="729" t="n"/>
      <c r="G45" s="729" t="n"/>
      <c r="H45" s="729" t="n"/>
      <c r="I45" s="729" t="n"/>
    </row>
    <row r="46" ht="15" customHeight="1" s="500">
      <c r="D46" s="729" t="n"/>
      <c r="E46" s="729" t="n"/>
      <c r="F46" s="729" t="n"/>
      <c r="G46" s="729" t="n"/>
      <c r="H46" s="729" t="n"/>
      <c r="I46" s="729" t="n"/>
    </row>
    <row r="47" ht="15" customHeight="1" s="500">
      <c r="D47" s="729" t="n"/>
      <c r="E47" s="729" t="n"/>
      <c r="F47" s="729" t="n"/>
      <c r="G47" s="729" t="n"/>
      <c r="H47" s="729" t="n"/>
      <c r="I47" s="729" t="n"/>
    </row>
    <row r="48" ht="15" customHeight="1" s="500">
      <c r="D48" s="729" t="n"/>
      <c r="E48" s="729" t="n"/>
      <c r="F48" s="729" t="n"/>
      <c r="G48" s="729" t="n"/>
      <c r="H48" s="729" t="n"/>
      <c r="I48" s="729" t="n"/>
    </row>
    <row r="49" ht="15" customHeight="1" s="500">
      <c r="D49" s="729" t="n"/>
      <c r="E49" s="729" t="n"/>
      <c r="F49" s="729" t="n"/>
      <c r="G49" s="729" t="n"/>
      <c r="H49" s="729" t="n"/>
      <c r="I49" s="729" t="n"/>
    </row>
    <row r="50" ht="15" customHeight="1" s="500">
      <c r="D50" s="729" t="n"/>
      <c r="E50" s="729" t="n"/>
      <c r="F50" s="729" t="n"/>
      <c r="G50" s="729" t="n"/>
      <c r="H50" s="729" t="n"/>
      <c r="I50" s="729" t="n"/>
    </row>
    <row r="51" ht="15" customHeight="1" s="500">
      <c r="D51" s="729" t="n"/>
      <c r="E51" s="729" t="n"/>
      <c r="F51" s="729" t="n"/>
      <c r="G51" s="729" t="n"/>
      <c r="H51" s="729" t="n"/>
      <c r="I51" s="729" t="n"/>
    </row>
    <row r="52" ht="15" customHeight="1" s="500">
      <c r="D52" s="729" t="n"/>
      <c r="E52" s="729" t="n"/>
      <c r="F52" s="729" t="n"/>
      <c r="G52" s="729" t="n"/>
      <c r="H52" s="729" t="n"/>
      <c r="I52" s="729" t="n"/>
    </row>
    <row r="53" ht="15" customHeight="1" s="500">
      <c r="D53" s="729" t="n"/>
      <c r="E53" s="729" t="n"/>
      <c r="F53" s="729" t="n"/>
      <c r="G53" s="729" t="n"/>
      <c r="H53" s="729" t="n"/>
      <c r="I53" s="729" t="n"/>
    </row>
    <row r="54" ht="15" customHeight="1" s="500">
      <c r="D54" s="729" t="n"/>
      <c r="E54" s="729" t="n"/>
      <c r="F54" s="729" t="n"/>
      <c r="G54" s="729" t="n"/>
      <c r="H54" s="729" t="n"/>
      <c r="I54" s="729" t="n"/>
    </row>
    <row r="55" ht="15" customHeight="1" s="500">
      <c r="D55" s="729" t="n"/>
      <c r="E55" s="729" t="n"/>
      <c r="F55" s="729" t="n"/>
      <c r="G55" s="729" t="n"/>
      <c r="H55" s="729" t="n"/>
      <c r="I55" s="729" t="n"/>
    </row>
    <row r="56" ht="15" customHeight="1" s="500">
      <c r="D56" s="729" t="n"/>
      <c r="E56" s="729" t="n"/>
      <c r="F56" s="729" t="n"/>
      <c r="G56" s="729" t="n"/>
      <c r="H56" s="729" t="n"/>
      <c r="I56" s="729" t="n"/>
    </row>
    <row r="57" ht="15" customHeight="1" s="500">
      <c r="D57" s="729" t="n"/>
      <c r="E57" s="729" t="n"/>
      <c r="F57" s="729" t="n"/>
      <c r="G57" s="729" t="n"/>
      <c r="H57" s="729" t="n"/>
      <c r="I57" s="729" t="n"/>
    </row>
    <row r="58" ht="15" customHeight="1" s="500">
      <c r="D58" s="729" t="n"/>
      <c r="E58" s="729" t="n"/>
      <c r="F58" s="729" t="n"/>
      <c r="G58" s="729" t="n"/>
      <c r="H58" s="729" t="n"/>
      <c r="I58" s="729" t="n"/>
    </row>
    <row r="59" ht="15" customHeight="1" s="500">
      <c r="D59" s="729" t="n"/>
      <c r="E59" s="729" t="n"/>
      <c r="F59" s="729" t="n"/>
      <c r="G59" s="729" t="n"/>
      <c r="H59" s="729" t="n"/>
      <c r="I59" s="729" t="n"/>
    </row>
    <row r="60" ht="15" customHeight="1" s="500">
      <c r="D60" s="729" t="n"/>
      <c r="E60" s="729" t="n"/>
      <c r="F60" s="729" t="n"/>
      <c r="G60" s="729" t="n"/>
      <c r="H60" s="729" t="n"/>
      <c r="I60" s="729" t="n"/>
    </row>
    <row r="61" ht="15" customHeight="1" s="500">
      <c r="D61" s="729" t="n"/>
      <c r="E61" s="729" t="n"/>
      <c r="F61" s="729" t="n"/>
      <c r="G61" s="729" t="n"/>
      <c r="H61" s="729" t="n"/>
      <c r="I61" s="729" t="n"/>
    </row>
    <row r="62" ht="15" customHeight="1" s="500">
      <c r="D62" s="729" t="n"/>
      <c r="E62" s="729" t="n"/>
      <c r="F62" s="729" t="n"/>
      <c r="G62" s="729" t="n"/>
      <c r="H62" s="729" t="n"/>
      <c r="I62" s="729" t="n"/>
    </row>
    <row r="63" ht="15" customHeight="1" s="500">
      <c r="D63" s="729" t="n"/>
      <c r="E63" s="729" t="n"/>
      <c r="F63" s="729" t="n"/>
      <c r="G63" s="729" t="n"/>
      <c r="H63" s="729" t="n"/>
      <c r="I63" s="729" t="n"/>
    </row>
    <row r="64" ht="15" customHeight="1" s="500">
      <c r="D64" s="729" t="n"/>
      <c r="E64" s="729" t="n"/>
      <c r="F64" s="729" t="n"/>
      <c r="G64" s="729" t="n"/>
      <c r="H64" s="729" t="n"/>
      <c r="I64" s="729" t="n"/>
    </row>
    <row r="65" ht="15" customHeight="1" s="500">
      <c r="D65" s="729" t="n"/>
      <c r="E65" s="729" t="n"/>
      <c r="F65" s="729" t="n"/>
      <c r="G65" s="729" t="n"/>
      <c r="H65" s="729" t="n"/>
      <c r="I65" s="729" t="n"/>
    </row>
    <row r="66" ht="15" customHeight="1" s="500">
      <c r="D66" s="729" t="n"/>
      <c r="E66" s="729" t="n"/>
      <c r="F66" s="729" t="n"/>
      <c r="G66" s="729" t="n"/>
      <c r="H66" s="729" t="n"/>
      <c r="I66" s="729" t="n"/>
    </row>
    <row r="67" ht="15" customHeight="1" s="500">
      <c r="D67" s="729" t="n"/>
      <c r="E67" s="729" t="n"/>
      <c r="F67" s="729" t="n"/>
      <c r="G67" s="729" t="n"/>
      <c r="H67" s="729" t="n"/>
      <c r="I67" s="729" t="n"/>
    </row>
    <row r="68" ht="15" customHeight="1" s="500">
      <c r="D68" s="729" t="n"/>
      <c r="E68" s="729" t="n"/>
      <c r="F68" s="729" t="n"/>
      <c r="G68" s="729" t="n"/>
      <c r="H68" s="729" t="n"/>
      <c r="I68" s="729" t="n"/>
    </row>
    <row r="69" ht="15" customHeight="1" s="500">
      <c r="D69" s="729" t="n"/>
      <c r="E69" s="729" t="n"/>
      <c r="F69" s="729" t="n"/>
      <c r="G69" s="729" t="n"/>
      <c r="H69" s="729" t="n"/>
      <c r="I69" s="729" t="n"/>
    </row>
    <row r="70" ht="15" customHeight="1" s="500">
      <c r="D70" s="729" t="n"/>
      <c r="E70" s="729" t="n"/>
      <c r="F70" s="729" t="n"/>
      <c r="G70" s="729" t="n"/>
      <c r="H70" s="729" t="n"/>
      <c r="I70" s="729" t="n"/>
    </row>
    <row r="71" ht="15" customHeight="1" s="500">
      <c r="D71" s="729" t="n"/>
      <c r="E71" s="729" t="n"/>
      <c r="F71" s="729" t="n"/>
      <c r="G71" s="729" t="n"/>
      <c r="H71" s="729" t="n"/>
      <c r="I71" s="729" t="n"/>
    </row>
    <row r="72" ht="15" customHeight="1" s="500">
      <c r="D72" s="729" t="n"/>
      <c r="E72" s="729" t="n"/>
      <c r="F72" s="729" t="n"/>
      <c r="G72" s="729" t="n"/>
      <c r="H72" s="729" t="n"/>
      <c r="I72" s="729" t="n"/>
    </row>
    <row r="73" ht="15" customHeight="1" s="500">
      <c r="D73" s="729" t="n"/>
      <c r="E73" s="729" t="n"/>
      <c r="F73" s="729" t="n"/>
      <c r="G73" s="729" t="n"/>
      <c r="H73" s="729" t="n"/>
      <c r="I73" s="729" t="n"/>
    </row>
    <row r="74" ht="15" customHeight="1" s="500">
      <c r="D74" s="729" t="n"/>
      <c r="E74" s="729" t="n"/>
      <c r="F74" s="729" t="n"/>
      <c r="G74" s="729" t="n"/>
      <c r="H74" s="729" t="n"/>
      <c r="I74" s="729" t="n"/>
    </row>
    <row r="75" ht="15" customHeight="1" s="500">
      <c r="D75" s="729" t="n"/>
      <c r="E75" s="729" t="n"/>
      <c r="F75" s="729" t="n"/>
      <c r="G75" s="729" t="n"/>
      <c r="H75" s="729" t="n"/>
      <c r="I75" s="729" t="n"/>
    </row>
    <row r="76" ht="15" customHeight="1" s="500">
      <c r="D76" s="729" t="n"/>
      <c r="E76" s="729" t="n"/>
      <c r="F76" s="729" t="n"/>
      <c r="G76" s="729" t="n"/>
      <c r="H76" s="729" t="n"/>
      <c r="I76" s="729" t="n"/>
    </row>
    <row r="77" ht="15" customHeight="1" s="500">
      <c r="D77" s="729" t="n"/>
      <c r="E77" s="729" t="n"/>
      <c r="F77" s="729" t="n"/>
      <c r="G77" s="729" t="n"/>
      <c r="H77" s="729" t="n"/>
      <c r="I77" s="729" t="n"/>
    </row>
    <row r="78" ht="15" customHeight="1" s="500">
      <c r="D78" s="729" t="n"/>
      <c r="E78" s="729" t="n"/>
      <c r="F78" s="729" t="n"/>
      <c r="G78" s="729" t="n"/>
      <c r="H78" s="729" t="n"/>
      <c r="I78" s="729" t="n"/>
    </row>
    <row r="79" ht="15" customHeight="1" s="500">
      <c r="D79" s="729" t="n"/>
      <c r="E79" s="729" t="n"/>
      <c r="F79" s="729" t="n"/>
      <c r="G79" s="729" t="n"/>
      <c r="H79" s="729" t="n"/>
      <c r="I79" s="729" t="n"/>
    </row>
    <row r="80" ht="15" customHeight="1" s="500">
      <c r="D80" s="729" t="n"/>
      <c r="E80" s="729" t="n"/>
      <c r="F80" s="729" t="n"/>
      <c r="G80" s="729" t="n"/>
      <c r="H80" s="729" t="n"/>
      <c r="I80" s="729" t="n"/>
    </row>
    <row r="81" ht="15" customHeight="1" s="500">
      <c r="D81" s="729" t="n"/>
      <c r="E81" s="729" t="n"/>
      <c r="F81" s="729" t="n"/>
      <c r="G81" s="729" t="n"/>
      <c r="H81" s="729" t="n"/>
      <c r="I81" s="729" t="n"/>
    </row>
    <row r="82" ht="15" customHeight="1" s="500">
      <c r="D82" s="729" t="n"/>
      <c r="E82" s="729" t="n"/>
      <c r="F82" s="729" t="n"/>
      <c r="G82" s="729" t="n"/>
      <c r="H82" s="729" t="n"/>
      <c r="I82" s="729" t="n"/>
    </row>
    <row r="83" ht="15" customHeight="1" s="500">
      <c r="D83" s="729" t="n"/>
      <c r="E83" s="729" t="n"/>
      <c r="F83" s="729" t="n"/>
      <c r="G83" s="729" t="n"/>
      <c r="H83" s="729" t="n"/>
      <c r="I83" s="729" t="n"/>
    </row>
    <row r="84" ht="15" customHeight="1" s="500">
      <c r="D84" s="729" t="n"/>
      <c r="E84" s="729" t="n"/>
      <c r="F84" s="729" t="n"/>
      <c r="G84" s="729" t="n"/>
      <c r="H84" s="729" t="n"/>
      <c r="I84" s="729" t="n"/>
    </row>
    <row r="85" ht="15" customHeight="1" s="500">
      <c r="D85" s="729" t="n"/>
      <c r="E85" s="729" t="n"/>
      <c r="F85" s="729" t="n"/>
      <c r="G85" s="729" t="n"/>
      <c r="H85" s="729" t="n"/>
      <c r="I85" s="729" t="n"/>
    </row>
    <row r="86" ht="15" customHeight="1" s="500">
      <c r="D86" s="729" t="n"/>
      <c r="E86" s="729" t="n"/>
      <c r="F86" s="729" t="n"/>
      <c r="G86" s="729" t="n"/>
      <c r="H86" s="729" t="n"/>
      <c r="I86" s="729" t="n"/>
    </row>
    <row r="87" ht="15" customHeight="1" s="500">
      <c r="D87" s="729" t="n"/>
      <c r="E87" s="729" t="n"/>
      <c r="F87" s="729" t="n"/>
      <c r="G87" s="729" t="n"/>
      <c r="H87" s="729" t="n"/>
      <c r="I87" s="729" t="n"/>
    </row>
    <row r="88" ht="15" customHeight="1" s="500">
      <c r="D88" s="729" t="n"/>
      <c r="E88" s="729" t="n"/>
      <c r="F88" s="729" t="n"/>
      <c r="G88" s="729" t="n"/>
      <c r="H88" s="729" t="n"/>
      <c r="I88" s="729" t="n"/>
    </row>
    <row r="89" ht="15" customHeight="1" s="500">
      <c r="D89" s="729" t="n"/>
      <c r="E89" s="729" t="n"/>
      <c r="F89" s="729" t="n"/>
      <c r="G89" s="729" t="n"/>
      <c r="H89" s="729" t="n"/>
      <c r="I89" s="729" t="n"/>
    </row>
    <row r="90" ht="15" customHeight="1" s="500">
      <c r="D90" s="729" t="n"/>
      <c r="E90" s="729" t="n"/>
      <c r="F90" s="729" t="n"/>
      <c r="G90" s="729" t="n"/>
      <c r="H90" s="729" t="n"/>
      <c r="I90" s="729" t="n"/>
    </row>
    <row r="91" ht="15" customHeight="1" s="500">
      <c r="D91" s="729" t="n"/>
      <c r="E91" s="729" t="n"/>
      <c r="F91" s="729" t="n"/>
      <c r="G91" s="729" t="n"/>
      <c r="H91" s="729" t="n"/>
      <c r="I91" s="729" t="n"/>
    </row>
    <row r="92" ht="15" customHeight="1" s="500">
      <c r="D92" s="729" t="n"/>
      <c r="E92" s="729" t="n"/>
      <c r="F92" s="729" t="n"/>
      <c r="G92" s="729" t="n"/>
      <c r="H92" s="729" t="n"/>
      <c r="I92" s="729" t="n"/>
    </row>
    <row r="93" ht="15" customHeight="1" s="500">
      <c r="D93" s="729" t="n"/>
      <c r="E93" s="729" t="n"/>
      <c r="F93" s="729" t="n"/>
      <c r="G93" s="729" t="n"/>
      <c r="H93" s="729" t="n"/>
      <c r="I93" s="729" t="n"/>
    </row>
    <row r="94" ht="15" customHeight="1" s="500">
      <c r="D94" s="729" t="n"/>
      <c r="E94" s="729" t="n"/>
      <c r="F94" s="729" t="n"/>
      <c r="G94" s="729" t="n"/>
      <c r="H94" s="729" t="n"/>
      <c r="I94" s="729" t="n"/>
    </row>
    <row r="95" ht="15" customHeight="1" s="500">
      <c r="D95" s="729" t="n"/>
      <c r="E95" s="729" t="n"/>
      <c r="F95" s="729" t="n"/>
      <c r="G95" s="729" t="n"/>
      <c r="H95" s="729" t="n"/>
      <c r="I95" s="729" t="n"/>
    </row>
    <row r="96" ht="15" customHeight="1" s="500">
      <c r="D96" s="729" t="n"/>
      <c r="E96" s="729" t="n"/>
      <c r="F96" s="729" t="n"/>
      <c r="G96" s="729" t="n"/>
      <c r="H96" s="729" t="n"/>
      <c r="I96" s="729" t="n"/>
    </row>
    <row r="97" ht="15" customHeight="1" s="500">
      <c r="D97" s="729" t="n"/>
      <c r="E97" s="729" t="n"/>
      <c r="F97" s="729" t="n"/>
      <c r="G97" s="729" t="n"/>
      <c r="H97" s="729" t="n"/>
      <c r="I97" s="729" t="n"/>
    </row>
    <row r="98" ht="15" customHeight="1" s="500">
      <c r="D98" s="729" t="n"/>
      <c r="E98" s="729" t="n"/>
      <c r="F98" s="729" t="n"/>
      <c r="G98" s="729" t="n"/>
      <c r="H98" s="729" t="n"/>
      <c r="I98" s="729" t="n"/>
    </row>
    <row r="99" ht="15" customHeight="1" s="500">
      <c r="D99" s="729" t="n"/>
      <c r="E99" s="729" t="n"/>
      <c r="F99" s="729" t="n"/>
      <c r="G99" s="729" t="n"/>
      <c r="H99" s="729" t="n"/>
      <c r="I99" s="729" t="n"/>
    </row>
    <row r="100" ht="15" customHeight="1" s="500">
      <c r="D100" s="729" t="n"/>
      <c r="E100" s="729" t="n"/>
      <c r="F100" s="729" t="n"/>
      <c r="G100" s="729" t="n"/>
      <c r="H100" s="729" t="n"/>
      <c r="I100" s="729" t="n"/>
    </row>
    <row r="101" ht="15" customHeight="1" s="500">
      <c r="D101" s="729" t="n"/>
      <c r="E101" s="729" t="n"/>
      <c r="F101" s="729" t="n"/>
      <c r="G101" s="729" t="n"/>
      <c r="H101" s="729" t="n"/>
      <c r="I101" s="729" t="n"/>
    </row>
    <row r="102" ht="15" customHeight="1" s="500">
      <c r="D102" s="729" t="n"/>
      <c r="E102" s="729" t="n"/>
      <c r="F102" s="729" t="n"/>
      <c r="G102" s="729" t="n"/>
      <c r="H102" s="729" t="n"/>
      <c r="I102" s="729" t="n"/>
    </row>
    <row r="103" ht="15" customHeight="1" s="500">
      <c r="D103" s="729" t="n"/>
      <c r="E103" s="729" t="n"/>
      <c r="F103" s="729" t="n"/>
      <c r="G103" s="729" t="n"/>
      <c r="H103" s="729" t="n"/>
      <c r="I103" s="729" t="n"/>
    </row>
    <row r="104" ht="15" customHeight="1" s="500">
      <c r="D104" s="729" t="n"/>
      <c r="E104" s="729" t="n"/>
      <c r="F104" s="729" t="n"/>
      <c r="G104" s="729" t="n"/>
      <c r="H104" s="729" t="n"/>
      <c r="I104" s="729" t="n"/>
    </row>
    <row r="105" ht="15" customHeight="1" s="500">
      <c r="D105" s="729" t="n"/>
      <c r="E105" s="729" t="n"/>
      <c r="F105" s="729" t="n"/>
      <c r="G105" s="729" t="n"/>
      <c r="H105" s="729" t="n"/>
      <c r="I105" s="729" t="n"/>
    </row>
    <row r="106" ht="15" customHeight="1" s="500">
      <c r="D106" s="729" t="n"/>
      <c r="E106" s="729" t="n"/>
      <c r="F106" s="729" t="n"/>
      <c r="G106" s="729" t="n"/>
      <c r="H106" s="729" t="n"/>
      <c r="I106" s="729" t="n"/>
    </row>
    <row r="107" ht="15" customHeight="1" s="500">
      <c r="D107" s="729" t="n"/>
      <c r="E107" s="729" t="n"/>
      <c r="F107" s="729" t="n"/>
      <c r="G107" s="729" t="n"/>
      <c r="H107" s="729" t="n"/>
      <c r="I107" s="729" t="n"/>
    </row>
    <row r="108" ht="15" customHeight="1" s="500">
      <c r="D108" s="729" t="n"/>
      <c r="E108" s="729" t="n"/>
      <c r="F108" s="729" t="n"/>
      <c r="G108" s="729" t="n"/>
      <c r="H108" s="729" t="n"/>
      <c r="I108" s="729" t="n"/>
    </row>
    <row r="109" ht="15" customHeight="1" s="500">
      <c r="D109" s="729" t="n"/>
      <c r="E109" s="729" t="n"/>
      <c r="F109" s="729" t="n"/>
      <c r="G109" s="729" t="n"/>
      <c r="H109" s="729" t="n"/>
      <c r="I109" s="729" t="n"/>
    </row>
    <row r="110" ht="15" customHeight="1" s="500">
      <c r="D110" s="729" t="n"/>
      <c r="E110" s="729" t="n"/>
      <c r="F110" s="729" t="n"/>
      <c r="G110" s="729" t="n"/>
      <c r="H110" s="729" t="n"/>
      <c r="I110" s="729" t="n"/>
    </row>
    <row r="111" ht="15" customHeight="1" s="500">
      <c r="D111" s="729" t="n"/>
      <c r="E111" s="729" t="n"/>
      <c r="F111" s="729" t="n"/>
      <c r="G111" s="729" t="n"/>
      <c r="H111" s="729" t="n"/>
      <c r="I111" s="729" t="n"/>
    </row>
    <row r="112" ht="15" customHeight="1" s="500">
      <c r="D112" s="729" t="n"/>
      <c r="E112" s="729" t="n"/>
      <c r="F112" s="729" t="n"/>
      <c r="G112" s="729" t="n"/>
      <c r="H112" s="729" t="n"/>
      <c r="I112" s="729" t="n"/>
    </row>
    <row r="113" ht="15" customHeight="1" s="500">
      <c r="D113" s="729" t="n"/>
      <c r="E113" s="729" t="n"/>
      <c r="F113" s="729" t="n"/>
      <c r="G113" s="729" t="n"/>
      <c r="H113" s="729" t="n"/>
      <c r="I113" s="729" t="n"/>
    </row>
    <row r="114" ht="15" customHeight="1" s="500">
      <c r="D114" s="729" t="n"/>
      <c r="E114" s="729" t="n"/>
      <c r="F114" s="729" t="n"/>
      <c r="G114" s="729" t="n"/>
      <c r="H114" s="729" t="n"/>
      <c r="I114" s="729" t="n"/>
    </row>
    <row r="115" ht="15" customHeight="1" s="500">
      <c r="D115" s="729" t="n"/>
      <c r="E115" s="729" t="n"/>
      <c r="F115" s="729" t="n"/>
      <c r="G115" s="729" t="n"/>
      <c r="H115" s="729" t="n"/>
      <c r="I115" s="729" t="n"/>
    </row>
    <row r="116" ht="15" customHeight="1" s="500">
      <c r="D116" s="729" t="n"/>
      <c r="E116" s="729" t="n"/>
      <c r="F116" s="729" t="n"/>
      <c r="G116" s="729" t="n"/>
      <c r="H116" s="729" t="n"/>
      <c r="I116" s="729" t="n"/>
    </row>
    <row r="117" ht="15" customHeight="1" s="500">
      <c r="D117" s="729" t="n"/>
      <c r="E117" s="729" t="n"/>
      <c r="F117" s="729" t="n"/>
      <c r="G117" s="729" t="n"/>
      <c r="H117" s="729" t="n"/>
      <c r="I117" s="729" t="n"/>
    </row>
    <row r="118" ht="15" customHeight="1" s="500">
      <c r="D118" s="729" t="n"/>
      <c r="E118" s="729" t="n"/>
      <c r="F118" s="729" t="n"/>
      <c r="G118" s="729" t="n"/>
      <c r="H118" s="729" t="n"/>
      <c r="I118" s="729" t="n"/>
    </row>
    <row r="119" ht="15" customHeight="1" s="500">
      <c r="D119" s="729" t="n"/>
      <c r="E119" s="729" t="n"/>
      <c r="F119" s="729" t="n"/>
      <c r="G119" s="729" t="n"/>
      <c r="H119" s="729" t="n"/>
      <c r="I119" s="729" t="n"/>
    </row>
    <row r="120" ht="15" customHeight="1" s="500">
      <c r="D120" s="729" t="n"/>
      <c r="E120" s="729" t="n"/>
      <c r="F120" s="729" t="n"/>
      <c r="G120" s="729" t="n"/>
      <c r="H120" s="729" t="n"/>
      <c r="I120" s="729" t="n"/>
    </row>
    <row r="121" ht="15" customHeight="1" s="500">
      <c r="D121" s="729" t="n"/>
      <c r="E121" s="729" t="n"/>
      <c r="F121" s="729" t="n"/>
      <c r="G121" s="729" t="n"/>
      <c r="H121" s="729" t="n"/>
      <c r="I121" s="729" t="n"/>
    </row>
    <row r="122" ht="15" customHeight="1" s="500">
      <c r="D122" s="729" t="n"/>
      <c r="E122" s="729" t="n"/>
      <c r="F122" s="729" t="n"/>
      <c r="G122" s="729" t="n"/>
      <c r="H122" s="729" t="n"/>
      <c r="I122" s="729" t="n"/>
    </row>
    <row r="123" ht="15" customHeight="1" s="500">
      <c r="D123" s="729" t="n"/>
      <c r="E123" s="729" t="n"/>
      <c r="F123" s="729" t="n"/>
      <c r="G123" s="729" t="n"/>
      <c r="H123" s="729" t="n"/>
      <c r="I123" s="729" t="n"/>
    </row>
    <row r="124" ht="15" customHeight="1" s="500">
      <c r="D124" s="729" t="n"/>
      <c r="E124" s="729" t="n"/>
      <c r="F124" s="729" t="n"/>
      <c r="G124" s="729" t="n"/>
      <c r="H124" s="729" t="n"/>
      <c r="I124" s="729" t="n"/>
    </row>
    <row r="125" ht="15" customHeight="1" s="500">
      <c r="D125" s="729" t="n"/>
      <c r="E125" s="729" t="n"/>
      <c r="F125" s="729" t="n"/>
      <c r="G125" s="729" t="n"/>
      <c r="H125" s="729" t="n"/>
      <c r="I125" s="729" t="n"/>
    </row>
    <row r="126" ht="15" customHeight="1" s="500">
      <c r="D126" s="729" t="n"/>
      <c r="E126" s="729" t="n"/>
      <c r="F126" s="729" t="n"/>
      <c r="G126" s="729" t="n"/>
      <c r="H126" s="729" t="n"/>
      <c r="I126" s="729" t="n"/>
    </row>
    <row r="127" ht="15" customHeight="1" s="500">
      <c r="D127" s="729" t="n"/>
      <c r="E127" s="729" t="n"/>
      <c r="F127" s="729" t="n"/>
      <c r="G127" s="729" t="n"/>
      <c r="H127" s="729" t="n"/>
      <c r="I127" s="729" t="n"/>
    </row>
    <row r="128" ht="15" customHeight="1" s="500">
      <c r="D128" s="729" t="n"/>
      <c r="E128" s="729" t="n"/>
      <c r="F128" s="729" t="n"/>
      <c r="G128" s="729" t="n"/>
      <c r="H128" s="729" t="n"/>
      <c r="I128" s="729" t="n"/>
    </row>
    <row r="129" ht="15" customHeight="1" s="500">
      <c r="D129" s="729" t="n"/>
      <c r="E129" s="729" t="n"/>
      <c r="F129" s="729" t="n"/>
      <c r="G129" s="729" t="n"/>
      <c r="H129" s="729" t="n"/>
      <c r="I129" s="729" t="n"/>
    </row>
    <row r="130" ht="15" customHeight="1" s="500">
      <c r="D130" s="729" t="n"/>
      <c r="E130" s="729" t="n"/>
      <c r="F130" s="729" t="n"/>
      <c r="G130" s="729" t="n"/>
      <c r="H130" s="729" t="n"/>
      <c r="I130" s="729" t="n"/>
    </row>
    <row r="131" ht="15" customHeight="1" s="500">
      <c r="D131" s="729" t="n"/>
      <c r="E131" s="729" t="n"/>
      <c r="F131" s="729" t="n"/>
      <c r="G131" s="729" t="n"/>
      <c r="H131" s="729" t="n"/>
      <c r="I131" s="729" t="n"/>
    </row>
    <row r="132" ht="15" customHeight="1" s="500">
      <c r="D132" s="729" t="n"/>
      <c r="E132" s="729" t="n"/>
      <c r="F132" s="729" t="n"/>
      <c r="G132" s="729" t="n"/>
      <c r="H132" s="729" t="n"/>
      <c r="I132" s="729" t="n"/>
    </row>
    <row r="133" ht="15" customHeight="1" s="500">
      <c r="D133" s="729" t="n"/>
      <c r="E133" s="729" t="n"/>
      <c r="F133" s="729" t="n"/>
      <c r="G133" s="729" t="n"/>
      <c r="H133" s="729" t="n"/>
      <c r="I133" s="729" t="n"/>
    </row>
    <row r="134" ht="15" customHeight="1" s="500">
      <c r="D134" s="729" t="n"/>
      <c r="E134" s="729" t="n"/>
      <c r="F134" s="729" t="n"/>
      <c r="G134" s="729" t="n"/>
      <c r="H134" s="729" t="n"/>
      <c r="I134" s="729" t="n"/>
    </row>
    <row r="135" ht="15" customHeight="1" s="500">
      <c r="D135" s="729" t="n"/>
      <c r="E135" s="729" t="n"/>
      <c r="F135" s="729" t="n"/>
      <c r="G135" s="729" t="n"/>
      <c r="H135" s="729" t="n"/>
      <c r="I135" s="729" t="n"/>
    </row>
    <row r="136" ht="15" customHeight="1" s="500">
      <c r="D136" s="729" t="n"/>
      <c r="E136" s="729" t="n"/>
      <c r="F136" s="729" t="n"/>
      <c r="G136" s="729" t="n"/>
      <c r="H136" s="729" t="n"/>
      <c r="I136" s="729" t="n"/>
    </row>
    <row r="137" ht="15" customHeight="1" s="500">
      <c r="D137" s="729" t="n"/>
      <c r="E137" s="729" t="n"/>
      <c r="F137" s="729" t="n"/>
      <c r="G137" s="729" t="n"/>
      <c r="H137" s="729" t="n"/>
      <c r="I137" s="729" t="n"/>
    </row>
    <row r="138" ht="15" customHeight="1" s="500">
      <c r="D138" s="729" t="n"/>
      <c r="E138" s="729" t="n"/>
      <c r="F138" s="729" t="n"/>
      <c r="G138" s="729" t="n"/>
      <c r="H138" s="729" t="n"/>
      <c r="I138" s="729" t="n"/>
    </row>
    <row r="139" ht="15" customHeight="1" s="500">
      <c r="D139" s="729" t="n"/>
      <c r="E139" s="729" t="n"/>
      <c r="F139" s="729" t="n"/>
      <c r="G139" s="729" t="n"/>
      <c r="H139" s="729" t="n"/>
      <c r="I139" s="729" t="n"/>
    </row>
    <row r="140" ht="15" customHeight="1" s="500">
      <c r="D140" s="729" t="n"/>
      <c r="E140" s="729" t="n"/>
      <c r="F140" s="729" t="n"/>
      <c r="G140" s="729" t="n"/>
      <c r="H140" s="729" t="n"/>
      <c r="I140" s="729" t="n"/>
    </row>
    <row r="141" ht="15" customHeight="1" s="500">
      <c r="D141" s="729" t="n"/>
      <c r="E141" s="729" t="n"/>
      <c r="F141" s="729" t="n"/>
      <c r="G141" s="729" t="n"/>
      <c r="H141" s="729" t="n"/>
      <c r="I141" s="729" t="n"/>
    </row>
    <row r="142" ht="15" customHeight="1" s="500">
      <c r="D142" s="729" t="n"/>
      <c r="E142" s="729" t="n"/>
      <c r="F142" s="729" t="n"/>
      <c r="G142" s="729" t="n"/>
      <c r="H142" s="729" t="n"/>
      <c r="I142" s="729" t="n"/>
    </row>
    <row r="143" ht="15" customHeight="1" s="500">
      <c r="D143" s="729" t="n"/>
      <c r="E143" s="729" t="n"/>
      <c r="F143" s="729" t="n"/>
      <c r="G143" s="729" t="n"/>
      <c r="H143" s="729" t="n"/>
      <c r="I143" s="729" t="n"/>
    </row>
    <row r="144" ht="15" customHeight="1" s="500">
      <c r="D144" s="729" t="n"/>
      <c r="E144" s="729" t="n"/>
      <c r="F144" s="729" t="n"/>
      <c r="G144" s="729" t="n"/>
      <c r="H144" s="729" t="n"/>
      <c r="I144" s="729" t="n"/>
    </row>
    <row r="145" ht="15" customHeight="1" s="500">
      <c r="D145" s="729" t="n"/>
      <c r="E145" s="729" t="n"/>
      <c r="F145" s="729" t="n"/>
      <c r="G145" s="729" t="n"/>
      <c r="H145" s="729" t="n"/>
      <c r="I145" s="729" t="n"/>
    </row>
    <row r="146" ht="15" customHeight="1" s="500">
      <c r="D146" s="729" t="n"/>
      <c r="E146" s="729" t="n"/>
      <c r="F146" s="729" t="n"/>
      <c r="G146" s="729" t="n"/>
      <c r="H146" s="729" t="n"/>
      <c r="I146" s="729" t="n"/>
    </row>
    <row r="147" ht="15" customHeight="1" s="500">
      <c r="D147" s="729" t="n"/>
      <c r="E147" s="729" t="n"/>
      <c r="F147" s="729" t="n"/>
      <c r="G147" s="729" t="n"/>
      <c r="H147" s="729" t="n"/>
      <c r="I147" s="729" t="n"/>
    </row>
    <row r="148" ht="15" customHeight="1" s="500">
      <c r="D148" s="729" t="n"/>
      <c r="E148" s="729" t="n"/>
      <c r="F148" s="729" t="n"/>
      <c r="G148" s="729" t="n"/>
      <c r="H148" s="729" t="n"/>
      <c r="I148" s="729" t="n"/>
    </row>
    <row r="149" ht="15" customHeight="1" s="500">
      <c r="D149" s="729" t="n"/>
      <c r="E149" s="729" t="n"/>
      <c r="F149" s="729" t="n"/>
      <c r="G149" s="729" t="n"/>
      <c r="H149" s="729" t="n"/>
      <c r="I149" s="729" t="n"/>
    </row>
    <row r="150" ht="15" customHeight="1" s="500">
      <c r="D150" s="729" t="n"/>
      <c r="E150" s="729" t="n"/>
      <c r="F150" s="729" t="n"/>
      <c r="G150" s="729" t="n"/>
      <c r="H150" s="729" t="n"/>
      <c r="I150" s="729" t="n"/>
    </row>
    <row r="151" ht="15" customHeight="1" s="500">
      <c r="D151" s="729" t="n"/>
      <c r="E151" s="729" t="n"/>
      <c r="F151" s="729" t="n"/>
      <c r="G151" s="729" t="n"/>
      <c r="H151" s="729" t="n"/>
      <c r="I151" s="729" t="n"/>
    </row>
    <row r="152" ht="15" customHeight="1" s="500">
      <c r="D152" s="729" t="n"/>
      <c r="E152" s="729" t="n"/>
      <c r="F152" s="729" t="n"/>
      <c r="G152" s="729" t="n"/>
      <c r="H152" s="729" t="n"/>
      <c r="I152" s="729" t="n"/>
    </row>
    <row r="153" ht="15" customHeight="1" s="500">
      <c r="D153" s="729" t="n"/>
      <c r="E153" s="729" t="n"/>
      <c r="F153" s="729" t="n"/>
      <c r="G153" s="729" t="n"/>
      <c r="H153" s="729" t="n"/>
      <c r="I153" s="729" t="n"/>
    </row>
    <row r="154" ht="15" customHeight="1" s="500">
      <c r="D154" s="729" t="n"/>
      <c r="E154" s="729" t="n"/>
      <c r="F154" s="729" t="n"/>
      <c r="G154" s="729" t="n"/>
      <c r="H154" s="729" t="n"/>
      <c r="I154" s="729" t="n"/>
    </row>
    <row r="155" ht="15" customHeight="1" s="500">
      <c r="D155" s="729" t="n"/>
      <c r="E155" s="729" t="n"/>
      <c r="F155" s="729" t="n"/>
      <c r="G155" s="729" t="n"/>
      <c r="H155" s="729" t="n"/>
      <c r="I155" s="729" t="n"/>
    </row>
    <row r="156" ht="15" customHeight="1" s="500">
      <c r="D156" s="729" t="n"/>
      <c r="E156" s="729" t="n"/>
      <c r="F156" s="729" t="n"/>
      <c r="G156" s="729" t="n"/>
      <c r="H156" s="729" t="n"/>
      <c r="I156" s="729" t="n"/>
    </row>
    <row r="157" ht="15" customHeight="1" s="500">
      <c r="D157" s="729" t="n"/>
      <c r="E157" s="729" t="n"/>
      <c r="F157" s="729" t="n"/>
      <c r="G157" s="729" t="n"/>
      <c r="H157" s="729" t="n"/>
      <c r="I157" s="729" t="n"/>
    </row>
    <row r="158" ht="15" customHeight="1" s="500">
      <c r="D158" s="729" t="n"/>
      <c r="E158" s="729" t="n"/>
      <c r="F158" s="729" t="n"/>
      <c r="G158" s="729" t="n"/>
      <c r="H158" s="729" t="n"/>
      <c r="I158" s="729" t="n"/>
    </row>
    <row r="159" ht="15" customHeight="1" s="500">
      <c r="D159" s="729" t="n"/>
      <c r="E159" s="729" t="n"/>
      <c r="F159" s="729" t="n"/>
      <c r="G159" s="729" t="n"/>
      <c r="H159" s="729" t="n"/>
      <c r="I159" s="729" t="n"/>
    </row>
    <row r="160" ht="15" customHeight="1" s="500">
      <c r="D160" s="729" t="n"/>
      <c r="E160" s="729" t="n"/>
      <c r="F160" s="729" t="n"/>
      <c r="G160" s="729" t="n"/>
      <c r="H160" s="729" t="n"/>
      <c r="I160" s="729" t="n"/>
    </row>
    <row r="161" ht="15" customHeight="1" s="500">
      <c r="D161" s="729" t="n"/>
      <c r="E161" s="729" t="n"/>
      <c r="F161" s="729" t="n"/>
      <c r="G161" s="729" t="n"/>
      <c r="H161" s="729" t="n"/>
      <c r="I161" s="729" t="n"/>
    </row>
    <row r="162" ht="15" customHeight="1" s="500">
      <c r="D162" s="729" t="n"/>
      <c r="E162" s="729" t="n"/>
      <c r="F162" s="729" t="n"/>
      <c r="G162" s="729" t="n"/>
      <c r="H162" s="729" t="n"/>
      <c r="I162" s="729" t="n"/>
    </row>
    <row r="163" ht="15" customHeight="1" s="500">
      <c r="D163" s="729" t="n"/>
      <c r="E163" s="729" t="n"/>
      <c r="F163" s="729" t="n"/>
      <c r="G163" s="729" t="n"/>
      <c r="H163" s="729" t="n"/>
      <c r="I163" s="729" t="n"/>
    </row>
    <row r="164" ht="15" customHeight="1" s="500">
      <c r="D164" s="729" t="n"/>
      <c r="E164" s="729" t="n"/>
      <c r="F164" s="729" t="n"/>
      <c r="G164" s="729" t="n"/>
      <c r="H164" s="729" t="n"/>
      <c r="I164" s="729" t="n"/>
    </row>
    <row r="165" ht="15" customHeight="1" s="500">
      <c r="D165" s="729" t="n"/>
      <c r="E165" s="729" t="n"/>
      <c r="F165" s="729" t="n"/>
      <c r="G165" s="729" t="n"/>
      <c r="H165" s="729" t="n"/>
      <c r="I165" s="729" t="n"/>
    </row>
    <row r="166" ht="15" customHeight="1" s="500">
      <c r="D166" s="729" t="n"/>
      <c r="E166" s="729" t="n"/>
      <c r="F166" s="729" t="n"/>
      <c r="G166" s="729" t="n"/>
      <c r="H166" s="729" t="n"/>
      <c r="I166" s="729" t="n"/>
    </row>
    <row r="167" ht="15" customHeight="1" s="500">
      <c r="D167" s="729" t="n"/>
      <c r="E167" s="729" t="n"/>
      <c r="F167" s="729" t="n"/>
      <c r="G167" s="729" t="n"/>
      <c r="H167" s="729" t="n"/>
      <c r="I167" s="729" t="n"/>
    </row>
    <row r="168" ht="15" customHeight="1" s="500">
      <c r="D168" s="729" t="n"/>
      <c r="E168" s="729" t="n"/>
      <c r="F168" s="729" t="n"/>
      <c r="G168" s="729" t="n"/>
      <c r="H168" s="729" t="n"/>
      <c r="I168" s="729" t="n"/>
    </row>
    <row r="169" ht="15" customHeight="1" s="500">
      <c r="D169" s="729" t="n"/>
      <c r="E169" s="729" t="n"/>
      <c r="F169" s="729" t="n"/>
      <c r="G169" s="729" t="n"/>
      <c r="H169" s="729" t="n"/>
      <c r="I169" s="729" t="n"/>
    </row>
    <row r="170" ht="15" customHeight="1" s="500">
      <c r="D170" s="729" t="n"/>
      <c r="E170" s="729" t="n"/>
      <c r="F170" s="729" t="n"/>
      <c r="G170" s="729" t="n"/>
      <c r="H170" s="729" t="n"/>
      <c r="I170" s="729" t="n"/>
    </row>
    <row r="171" ht="15" customHeight="1" s="500">
      <c r="D171" s="729" t="n"/>
      <c r="E171" s="729" t="n"/>
      <c r="F171" s="729" t="n"/>
      <c r="G171" s="729" t="n"/>
      <c r="H171" s="729" t="n"/>
      <c r="I171" s="729" t="n"/>
    </row>
    <row r="172" ht="15" customHeight="1" s="500">
      <c r="D172" s="729" t="n"/>
      <c r="E172" s="729" t="n"/>
      <c r="F172" s="729" t="n"/>
      <c r="G172" s="729" t="n"/>
      <c r="H172" s="729" t="n"/>
      <c r="I172" s="729" t="n"/>
    </row>
    <row r="173" ht="15" customHeight="1" s="500">
      <c r="D173" s="729" t="n"/>
      <c r="E173" s="729" t="n"/>
      <c r="F173" s="729" t="n"/>
      <c r="G173" s="729" t="n"/>
      <c r="H173" s="729" t="n"/>
      <c r="I173" s="729" t="n"/>
    </row>
    <row r="174" ht="15" customHeight="1" s="500">
      <c r="D174" s="729" t="n"/>
      <c r="E174" s="729" t="n"/>
      <c r="F174" s="729" t="n"/>
      <c r="G174" s="729" t="n"/>
      <c r="H174" s="729" t="n"/>
      <c r="I174" s="729" t="n"/>
    </row>
    <row r="175" ht="15" customHeight="1" s="500">
      <c r="D175" s="729" t="n"/>
      <c r="E175" s="729" t="n"/>
      <c r="F175" s="729" t="n"/>
      <c r="G175" s="729" t="n"/>
      <c r="H175" s="729" t="n"/>
      <c r="I175" s="729" t="n"/>
    </row>
    <row r="176" ht="15" customHeight="1" s="500">
      <c r="D176" s="729" t="n"/>
      <c r="E176" s="729" t="n"/>
      <c r="F176" s="729" t="n"/>
      <c r="G176" s="729" t="n"/>
      <c r="H176" s="729" t="n"/>
      <c r="I176" s="729" t="n"/>
    </row>
    <row r="177" ht="15" customHeight="1" s="500">
      <c r="D177" s="729" t="n"/>
      <c r="E177" s="729" t="n"/>
      <c r="F177" s="729" t="n"/>
      <c r="G177" s="729" t="n"/>
      <c r="H177" s="729" t="n"/>
      <c r="I177" s="729" t="n"/>
    </row>
    <row r="178" ht="15" customHeight="1" s="500">
      <c r="D178" s="729" t="n"/>
      <c r="E178" s="729" t="n"/>
      <c r="F178" s="729" t="n"/>
      <c r="G178" s="729" t="n"/>
      <c r="H178" s="729" t="n"/>
      <c r="I178" s="729" t="n"/>
    </row>
    <row r="179" ht="15" customHeight="1" s="500">
      <c r="D179" s="729" t="n"/>
      <c r="E179" s="729" t="n"/>
      <c r="F179" s="729" t="n"/>
      <c r="G179" s="729" t="n"/>
      <c r="H179" s="729" t="n"/>
      <c r="I179" s="729" t="n"/>
    </row>
    <row r="180" ht="15" customHeight="1" s="500">
      <c r="D180" s="729" t="n"/>
      <c r="E180" s="729" t="n"/>
      <c r="F180" s="729" t="n"/>
      <c r="G180" s="729" t="n"/>
      <c r="H180" s="729" t="n"/>
      <c r="I180" s="729" t="n"/>
    </row>
    <row r="181" ht="15" customHeight="1" s="500">
      <c r="D181" s="729" t="n"/>
      <c r="E181" s="729" t="n"/>
      <c r="F181" s="729" t="n"/>
      <c r="G181" s="729" t="n"/>
      <c r="H181" s="729" t="n"/>
      <c r="I181" s="729" t="n"/>
    </row>
    <row r="182" ht="15" customHeight="1" s="500">
      <c r="D182" s="729" t="n"/>
      <c r="E182" s="729" t="n"/>
      <c r="F182" s="729" t="n"/>
      <c r="G182" s="729" t="n"/>
      <c r="H182" s="729" t="n"/>
      <c r="I182" s="729" t="n"/>
    </row>
    <row r="183" ht="15" customHeight="1" s="500">
      <c r="D183" s="729" t="n"/>
      <c r="E183" s="729" t="n"/>
      <c r="F183" s="729" t="n"/>
      <c r="G183" s="729" t="n"/>
      <c r="H183" s="729" t="n"/>
      <c r="I183" s="729" t="n"/>
    </row>
    <row r="184" ht="15" customHeight="1" s="500">
      <c r="D184" s="729" t="n"/>
      <c r="E184" s="729" t="n"/>
      <c r="F184" s="729" t="n"/>
      <c r="G184" s="729" t="n"/>
      <c r="H184" s="729" t="n"/>
      <c r="I184" s="729" t="n"/>
    </row>
    <row r="185" ht="15" customHeight="1" s="500">
      <c r="D185" s="729" t="n"/>
      <c r="E185" s="729" t="n"/>
      <c r="F185" s="729" t="n"/>
      <c r="G185" s="729" t="n"/>
      <c r="H185" s="729" t="n"/>
      <c r="I185" s="729" t="n"/>
    </row>
    <row r="186" ht="15" customHeight="1" s="500">
      <c r="D186" s="729" t="n"/>
      <c r="E186" s="729" t="n"/>
      <c r="F186" s="729" t="n"/>
      <c r="G186" s="729" t="n"/>
      <c r="H186" s="729" t="n"/>
      <c r="I186" s="729" t="n"/>
    </row>
    <row r="187" ht="15" customHeight="1" s="500">
      <c r="D187" s="729" t="n"/>
      <c r="E187" s="729" t="n"/>
      <c r="F187" s="729" t="n"/>
      <c r="G187" s="729" t="n"/>
      <c r="H187" s="729" t="n"/>
      <c r="I187" s="729" t="n"/>
    </row>
    <row r="188" ht="15" customHeight="1" s="500">
      <c r="D188" s="729" t="n"/>
      <c r="E188" s="729" t="n"/>
      <c r="F188" s="729" t="n"/>
      <c r="G188" s="729" t="n"/>
      <c r="H188" s="729" t="n"/>
      <c r="I188" s="729" t="n"/>
    </row>
    <row r="189" ht="15" customHeight="1" s="500">
      <c r="D189" s="729" t="n"/>
      <c r="E189" s="729" t="n"/>
      <c r="F189" s="729" t="n"/>
      <c r="G189" s="729" t="n"/>
      <c r="H189" s="729" t="n"/>
      <c r="I189" s="729" t="n"/>
    </row>
    <row r="190" ht="15" customHeight="1" s="500">
      <c r="D190" s="729" t="n"/>
      <c r="E190" s="729" t="n"/>
      <c r="F190" s="729" t="n"/>
      <c r="G190" s="729" t="n"/>
      <c r="H190" s="729" t="n"/>
      <c r="I190" s="729" t="n"/>
    </row>
    <row r="191" ht="15" customHeight="1" s="500">
      <c r="D191" s="729" t="n"/>
      <c r="E191" s="729" t="n"/>
      <c r="F191" s="729" t="n"/>
      <c r="G191" s="729" t="n"/>
      <c r="H191" s="729" t="n"/>
      <c r="I191" s="729" t="n"/>
    </row>
    <row r="192" ht="15" customHeight="1" s="500">
      <c r="D192" s="729" t="n"/>
      <c r="E192" s="729" t="n"/>
      <c r="F192" s="729" t="n"/>
      <c r="G192" s="729" t="n"/>
      <c r="H192" s="729" t="n"/>
      <c r="I192" s="729" t="n"/>
    </row>
    <row r="193" ht="15" customHeight="1" s="500">
      <c r="D193" s="729" t="n"/>
      <c r="E193" s="729" t="n"/>
      <c r="F193" s="729" t="n"/>
      <c r="G193" s="729" t="n"/>
      <c r="H193" s="729" t="n"/>
      <c r="I193" s="729" t="n"/>
    </row>
    <row r="194" ht="15" customHeight="1" s="500">
      <c r="D194" s="729" t="n"/>
      <c r="E194" s="729" t="n"/>
      <c r="F194" s="729" t="n"/>
      <c r="G194" s="729" t="n"/>
      <c r="H194" s="729" t="n"/>
      <c r="I194" s="729" t="n"/>
    </row>
    <row r="195" ht="15" customHeight="1" s="500">
      <c r="D195" s="729" t="n"/>
      <c r="E195" s="729" t="n"/>
      <c r="F195" s="729" t="n"/>
      <c r="G195" s="729" t="n"/>
      <c r="H195" s="729" t="n"/>
      <c r="I195" s="729" t="n"/>
    </row>
    <row r="196" ht="15" customHeight="1" s="500">
      <c r="D196" s="729" t="n"/>
      <c r="E196" s="729" t="n"/>
      <c r="F196" s="729" t="n"/>
      <c r="G196" s="729" t="n"/>
      <c r="H196" s="729" t="n"/>
      <c r="I196" s="729" t="n"/>
    </row>
    <row r="197" ht="15" customHeight="1" s="500">
      <c r="D197" s="729" t="n"/>
      <c r="E197" s="729" t="n"/>
      <c r="F197" s="729" t="n"/>
      <c r="G197" s="729" t="n"/>
      <c r="H197" s="729" t="n"/>
      <c r="I197" s="729" t="n"/>
    </row>
    <row r="198" ht="15" customHeight="1" s="500">
      <c r="D198" s="729" t="n"/>
      <c r="E198" s="729" t="n"/>
      <c r="F198" s="729" t="n"/>
      <c r="G198" s="729" t="n"/>
      <c r="H198" s="729" t="n"/>
      <c r="I198" s="729" t="n"/>
    </row>
    <row r="199" ht="15" customHeight="1" s="500">
      <c r="D199" s="729" t="n"/>
      <c r="E199" s="729" t="n"/>
      <c r="F199" s="729" t="n"/>
      <c r="G199" s="729" t="n"/>
      <c r="H199" s="729" t="n"/>
      <c r="I199" s="729" t="n"/>
    </row>
    <row r="200" ht="15" customHeight="1" s="500">
      <c r="D200" s="729" t="n"/>
      <c r="E200" s="729" t="n"/>
      <c r="F200" s="729" t="n"/>
      <c r="G200" s="729" t="n"/>
      <c r="H200" s="729" t="n"/>
      <c r="I200" s="729" t="n"/>
    </row>
    <row r="201" ht="15" customHeight="1" s="500">
      <c r="D201" s="729" t="n"/>
      <c r="E201" s="729" t="n"/>
      <c r="F201" s="729" t="n"/>
      <c r="G201" s="729" t="n"/>
      <c r="H201" s="729" t="n"/>
      <c r="I201" s="729" t="n"/>
    </row>
    <row r="202" ht="15" customHeight="1" s="500">
      <c r="D202" s="729" t="n"/>
      <c r="E202" s="729" t="n"/>
      <c r="F202" s="729" t="n"/>
      <c r="G202" s="729" t="n"/>
      <c r="H202" s="729" t="n"/>
      <c r="I202" s="729" t="n"/>
    </row>
    <row r="203" ht="15" customHeight="1" s="500">
      <c r="D203" s="729" t="n"/>
      <c r="E203" s="729" t="n"/>
      <c r="F203" s="729" t="n"/>
      <c r="G203" s="729" t="n"/>
      <c r="H203" s="729" t="n"/>
      <c r="I203" s="729" t="n"/>
    </row>
    <row r="204" ht="15" customHeight="1" s="500">
      <c r="D204" s="729" t="n"/>
      <c r="E204" s="729" t="n"/>
      <c r="F204" s="729" t="n"/>
      <c r="G204" s="729" t="n"/>
      <c r="H204" s="729" t="n"/>
      <c r="I204" s="729" t="n"/>
    </row>
    <row r="205" ht="15" customHeight="1" s="500">
      <c r="D205" s="729" t="n"/>
      <c r="E205" s="729" t="n"/>
      <c r="F205" s="729" t="n"/>
      <c r="G205" s="729" t="n"/>
      <c r="H205" s="729" t="n"/>
      <c r="I205" s="729" t="n"/>
    </row>
    <row r="206" ht="15" customHeight="1" s="500">
      <c r="D206" s="729" t="n"/>
      <c r="E206" s="729" t="n"/>
      <c r="F206" s="729" t="n"/>
      <c r="G206" s="729" t="n"/>
      <c r="H206" s="729" t="n"/>
      <c r="I206" s="729" t="n"/>
    </row>
    <row r="207" ht="15" customHeight="1" s="500">
      <c r="D207" s="729" t="n"/>
      <c r="E207" s="729" t="n"/>
      <c r="F207" s="729" t="n"/>
      <c r="G207" s="729" t="n"/>
      <c r="H207" s="729" t="n"/>
      <c r="I207" s="729" t="n"/>
    </row>
    <row r="208" ht="15" customHeight="1" s="500">
      <c r="D208" s="729" t="n"/>
      <c r="E208" s="729" t="n"/>
      <c r="F208" s="729" t="n"/>
      <c r="G208" s="729" t="n"/>
      <c r="H208" s="729" t="n"/>
      <c r="I208" s="729" t="n"/>
    </row>
    <row r="209" ht="15" customHeight="1" s="500">
      <c r="D209" s="729" t="n"/>
      <c r="E209" s="729" t="n"/>
      <c r="F209" s="729" t="n"/>
      <c r="G209" s="729" t="n"/>
      <c r="H209" s="729" t="n"/>
      <c r="I209" s="729" t="n"/>
    </row>
    <row r="210" ht="15" customHeight="1" s="500">
      <c r="D210" s="729" t="n"/>
      <c r="E210" s="729" t="n"/>
      <c r="F210" s="729" t="n"/>
      <c r="G210" s="729" t="n"/>
      <c r="H210" s="729" t="n"/>
      <c r="I210" s="729" t="n"/>
    </row>
    <row r="211" ht="15" customHeight="1" s="500">
      <c r="D211" s="729" t="n"/>
      <c r="E211" s="729" t="n"/>
      <c r="F211" s="729" t="n"/>
      <c r="G211" s="729" t="n"/>
      <c r="H211" s="729" t="n"/>
      <c r="I211" s="729" t="n"/>
    </row>
    <row r="212" ht="15" customHeight="1" s="500">
      <c r="D212" s="729" t="n"/>
      <c r="E212" s="729" t="n"/>
      <c r="F212" s="729" t="n"/>
      <c r="G212" s="729" t="n"/>
      <c r="H212" s="729" t="n"/>
      <c r="I212" s="729" t="n"/>
    </row>
    <row r="213" ht="15" customHeight="1" s="500">
      <c r="D213" s="729" t="n"/>
      <c r="E213" s="729" t="n"/>
      <c r="F213" s="729" t="n"/>
      <c r="G213" s="729" t="n"/>
      <c r="H213" s="729" t="n"/>
      <c r="I213" s="729" t="n"/>
    </row>
    <row r="214" ht="15" customHeight="1" s="500">
      <c r="D214" s="729" t="n"/>
      <c r="E214" s="729" t="n"/>
      <c r="F214" s="729" t="n"/>
      <c r="G214" s="729" t="n"/>
      <c r="H214" s="729" t="n"/>
      <c r="I214" s="729" t="n"/>
    </row>
    <row r="215" ht="15" customHeight="1" s="500">
      <c r="D215" s="729" t="n"/>
      <c r="E215" s="729" t="n"/>
      <c r="F215" s="729" t="n"/>
      <c r="G215" s="729" t="n"/>
      <c r="H215" s="729" t="n"/>
      <c r="I215" s="729" t="n"/>
    </row>
    <row r="216" ht="15" customHeight="1" s="500">
      <c r="D216" s="729" t="n"/>
      <c r="E216" s="729" t="n"/>
      <c r="F216" s="729" t="n"/>
      <c r="G216" s="729" t="n"/>
      <c r="H216" s="729" t="n"/>
      <c r="I216" s="729" t="n"/>
    </row>
    <row r="217" ht="15" customHeight="1" s="500">
      <c r="D217" s="729" t="n"/>
      <c r="E217" s="729" t="n"/>
      <c r="F217" s="729" t="n"/>
      <c r="G217" s="729" t="n"/>
      <c r="H217" s="729" t="n"/>
      <c r="I217" s="729" t="n"/>
    </row>
    <row r="218" ht="15" customHeight="1" s="500">
      <c r="D218" s="729" t="n"/>
      <c r="E218" s="729" t="n"/>
      <c r="F218" s="729" t="n"/>
      <c r="G218" s="729" t="n"/>
      <c r="H218" s="729" t="n"/>
      <c r="I218" s="729" t="n"/>
    </row>
    <row r="219" ht="15" customHeight="1" s="500">
      <c r="D219" s="729" t="n"/>
      <c r="E219" s="729" t="n"/>
      <c r="F219" s="729" t="n"/>
      <c r="G219" s="729" t="n"/>
      <c r="H219" s="729" t="n"/>
      <c r="I219" s="729" t="n"/>
    </row>
    <row r="220" ht="15" customHeight="1" s="500">
      <c r="D220" s="729" t="n"/>
      <c r="E220" s="729" t="n"/>
      <c r="F220" s="729" t="n"/>
      <c r="G220" s="729" t="n"/>
      <c r="H220" s="729" t="n"/>
      <c r="I220" s="729" t="n"/>
    </row>
    <row r="221" ht="15" customHeight="1" s="500">
      <c r="D221" s="729" t="n"/>
      <c r="E221" s="729" t="n"/>
      <c r="F221" s="729" t="n"/>
      <c r="G221" s="729" t="n"/>
      <c r="H221" s="729" t="n"/>
      <c r="I221" s="729" t="n"/>
    </row>
    <row r="222" ht="15" customHeight="1" s="500">
      <c r="D222" s="729" t="n"/>
      <c r="E222" s="729" t="n"/>
      <c r="F222" s="729" t="n"/>
      <c r="G222" s="729" t="n"/>
      <c r="H222" s="729" t="n"/>
      <c r="I222" s="729" t="n"/>
    </row>
    <row r="223" ht="15" customHeight="1" s="500">
      <c r="D223" s="729" t="n"/>
      <c r="E223" s="729" t="n"/>
      <c r="F223" s="729" t="n"/>
      <c r="G223" s="729" t="n"/>
      <c r="H223" s="729" t="n"/>
      <c r="I223" s="729" t="n"/>
    </row>
    <row r="224" ht="15" customHeight="1" s="500">
      <c r="D224" s="729" t="n"/>
      <c r="E224" s="729" t="n"/>
      <c r="F224" s="729" t="n"/>
      <c r="G224" s="729" t="n"/>
      <c r="H224" s="729" t="n"/>
      <c r="I224" s="729" t="n"/>
    </row>
    <row r="225" ht="15" customHeight="1" s="500">
      <c r="D225" s="729" t="n"/>
      <c r="E225" s="729" t="n"/>
      <c r="F225" s="729" t="n"/>
      <c r="G225" s="729" t="n"/>
      <c r="H225" s="729" t="n"/>
      <c r="I225" s="729" t="n"/>
    </row>
    <row r="226" ht="15" customHeight="1" s="500">
      <c r="D226" s="729" t="n"/>
      <c r="E226" s="729" t="n"/>
      <c r="F226" s="729" t="n"/>
      <c r="G226" s="729" t="n"/>
      <c r="H226" s="729" t="n"/>
      <c r="I226" s="729" t="n"/>
    </row>
    <row r="227" ht="15" customHeight="1" s="500">
      <c r="D227" s="729" t="n"/>
      <c r="E227" s="729" t="n"/>
      <c r="F227" s="729" t="n"/>
      <c r="G227" s="729" t="n"/>
      <c r="H227" s="729" t="n"/>
      <c r="I227" s="729" t="n"/>
    </row>
    <row r="228" ht="15" customHeight="1" s="500">
      <c r="D228" s="729" t="n"/>
      <c r="E228" s="729" t="n"/>
      <c r="F228" s="729" t="n"/>
      <c r="G228" s="729" t="n"/>
      <c r="H228" s="729" t="n"/>
      <c r="I228" s="729" t="n"/>
    </row>
    <row r="229" ht="15" customHeight="1" s="500">
      <c r="D229" s="729" t="n"/>
      <c r="E229" s="729" t="n"/>
      <c r="F229" s="729" t="n"/>
      <c r="G229" s="729" t="n"/>
      <c r="H229" s="729" t="n"/>
      <c r="I229" s="729" t="n"/>
    </row>
    <row r="230" ht="15" customHeight="1" s="500">
      <c r="D230" s="729" t="n"/>
      <c r="E230" s="729" t="n"/>
      <c r="F230" s="729" t="n"/>
      <c r="G230" s="729" t="n"/>
      <c r="H230" s="729" t="n"/>
      <c r="I230" s="729" t="n"/>
    </row>
    <row r="231" ht="15" customHeight="1" s="500">
      <c r="D231" s="729" t="n"/>
      <c r="E231" s="729" t="n"/>
      <c r="F231" s="729" t="n"/>
      <c r="G231" s="729" t="n"/>
      <c r="H231" s="729" t="n"/>
      <c r="I231" s="729" t="n"/>
    </row>
    <row r="232" ht="15" customHeight="1" s="500">
      <c r="D232" s="729" t="n"/>
      <c r="E232" s="729" t="n"/>
      <c r="F232" s="729" t="n"/>
      <c r="G232" s="729" t="n"/>
      <c r="H232" s="729" t="n"/>
      <c r="I232" s="729" t="n"/>
    </row>
    <row r="233" ht="15" customHeight="1" s="500">
      <c r="D233" s="729" t="n"/>
      <c r="E233" s="729" t="n"/>
      <c r="F233" s="729" t="n"/>
      <c r="G233" s="729" t="n"/>
      <c r="H233" s="729" t="n"/>
      <c r="I233" s="729" t="n"/>
    </row>
    <row r="234" ht="15" customHeight="1" s="500">
      <c r="D234" s="729" t="n"/>
      <c r="E234" s="729" t="n"/>
      <c r="F234" s="729" t="n"/>
      <c r="G234" s="729" t="n"/>
      <c r="H234" s="729" t="n"/>
      <c r="I234" s="729" t="n"/>
    </row>
    <row r="235" ht="15" customHeight="1" s="500">
      <c r="D235" s="729" t="n"/>
      <c r="E235" s="729" t="n"/>
      <c r="F235" s="729" t="n"/>
      <c r="G235" s="729" t="n"/>
      <c r="H235" s="729" t="n"/>
      <c r="I235" s="729" t="n"/>
    </row>
    <row r="236" ht="15" customHeight="1" s="500">
      <c r="D236" s="729" t="n"/>
      <c r="E236" s="729" t="n"/>
      <c r="F236" s="729" t="n"/>
      <c r="G236" s="729" t="n"/>
      <c r="H236" s="729" t="n"/>
      <c r="I236" s="729" t="n"/>
    </row>
    <row r="237" ht="15" customHeight="1" s="500">
      <c r="D237" s="729" t="n"/>
      <c r="E237" s="729" t="n"/>
      <c r="F237" s="729" t="n"/>
      <c r="G237" s="729" t="n"/>
      <c r="H237" s="729" t="n"/>
      <c r="I237" s="729" t="n"/>
    </row>
    <row r="238" ht="15" customHeight="1" s="500">
      <c r="D238" s="729" t="n"/>
      <c r="E238" s="729" t="n"/>
      <c r="F238" s="729" t="n"/>
      <c r="G238" s="729" t="n"/>
      <c r="H238" s="729" t="n"/>
      <c r="I238" s="729" t="n"/>
    </row>
    <row r="239" ht="15" customHeight="1" s="500">
      <c r="D239" s="729" t="n"/>
      <c r="E239" s="729" t="n"/>
      <c r="F239" s="729" t="n"/>
      <c r="G239" s="729" t="n"/>
      <c r="H239" s="729" t="n"/>
      <c r="I239" s="729" t="n"/>
    </row>
    <row r="240" ht="15" customHeight="1" s="500">
      <c r="D240" s="729" t="n"/>
      <c r="E240" s="729" t="n"/>
      <c r="F240" s="729" t="n"/>
      <c r="G240" s="729" t="n"/>
      <c r="H240" s="729" t="n"/>
      <c r="I240" s="729" t="n"/>
    </row>
    <row r="241" ht="15" customHeight="1" s="500">
      <c r="D241" s="729" t="n"/>
      <c r="E241" s="729" t="n"/>
      <c r="F241" s="729" t="n"/>
      <c r="G241" s="729" t="n"/>
      <c r="H241" s="729" t="n"/>
      <c r="I241" s="729" t="n"/>
    </row>
    <row r="242" ht="15" customHeight="1" s="500">
      <c r="D242" s="729" t="n"/>
      <c r="E242" s="729" t="n"/>
      <c r="F242" s="729" t="n"/>
      <c r="G242" s="729" t="n"/>
      <c r="H242" s="729" t="n"/>
      <c r="I242" s="729" t="n"/>
    </row>
    <row r="243" ht="15" customHeight="1" s="500">
      <c r="D243" s="729" t="n"/>
      <c r="E243" s="729" t="n"/>
      <c r="F243" s="729" t="n"/>
      <c r="G243" s="729" t="n"/>
      <c r="H243" s="729" t="n"/>
      <c r="I243" s="729" t="n"/>
    </row>
    <row r="244" ht="15" customHeight="1" s="500">
      <c r="D244" s="729" t="n"/>
      <c r="E244" s="729" t="n"/>
      <c r="F244" s="729" t="n"/>
      <c r="G244" s="729" t="n"/>
      <c r="H244" s="729" t="n"/>
      <c r="I244" s="729" t="n"/>
    </row>
    <row r="245" ht="15" customHeight="1" s="500">
      <c r="D245" s="729" t="n"/>
      <c r="E245" s="729" t="n"/>
      <c r="F245" s="729" t="n"/>
      <c r="G245" s="729" t="n"/>
      <c r="H245" s="729" t="n"/>
      <c r="I245" s="729" t="n"/>
    </row>
    <row r="246" ht="15" customHeight="1" s="500">
      <c r="D246" s="729" t="n"/>
      <c r="E246" s="729" t="n"/>
      <c r="F246" s="729" t="n"/>
      <c r="G246" s="729" t="n"/>
      <c r="H246" s="729" t="n"/>
      <c r="I246" s="729" t="n"/>
    </row>
    <row r="247" ht="15" customHeight="1" s="500">
      <c r="D247" s="729" t="n"/>
      <c r="E247" s="729" t="n"/>
      <c r="F247" s="729" t="n"/>
      <c r="G247" s="729" t="n"/>
      <c r="H247" s="729" t="n"/>
      <c r="I247" s="729" t="n"/>
    </row>
    <row r="248" ht="15" customHeight="1" s="500">
      <c r="D248" s="729" t="n"/>
      <c r="E248" s="729" t="n"/>
      <c r="F248" s="729" t="n"/>
      <c r="G248" s="729" t="n"/>
      <c r="H248" s="729" t="n"/>
      <c r="I248" s="729" t="n"/>
    </row>
    <row r="249" ht="15" customHeight="1" s="500">
      <c r="D249" s="729" t="n"/>
      <c r="E249" s="729" t="n"/>
      <c r="F249" s="729" t="n"/>
      <c r="G249" s="729" t="n"/>
      <c r="H249" s="729" t="n"/>
      <c r="I249" s="729" t="n"/>
    </row>
    <row r="250" ht="15" customHeight="1" s="500">
      <c r="D250" s="729" t="n"/>
      <c r="E250" s="729" t="n"/>
      <c r="F250" s="729" t="n"/>
      <c r="G250" s="729" t="n"/>
      <c r="H250" s="729" t="n"/>
      <c r="I250" s="729" t="n"/>
    </row>
    <row r="251" ht="15" customHeight="1" s="500">
      <c r="D251" s="729" t="n"/>
      <c r="E251" s="729" t="n"/>
      <c r="F251" s="729" t="n"/>
      <c r="G251" s="729" t="n"/>
      <c r="H251" s="729" t="n"/>
      <c r="I251" s="729" t="n"/>
    </row>
    <row r="252" ht="15" customHeight="1" s="500">
      <c r="D252" s="729" t="n"/>
      <c r="E252" s="729" t="n"/>
      <c r="F252" s="729" t="n"/>
      <c r="G252" s="729" t="n"/>
      <c r="H252" s="729" t="n"/>
      <c r="I252" s="729" t="n"/>
    </row>
    <row r="253" ht="15" customHeight="1" s="500">
      <c r="D253" s="729" t="n"/>
      <c r="E253" s="729" t="n"/>
      <c r="F253" s="729" t="n"/>
      <c r="G253" s="729" t="n"/>
      <c r="H253" s="729" t="n"/>
      <c r="I253" s="729" t="n"/>
    </row>
    <row r="254" ht="15" customHeight="1" s="500">
      <c r="D254" s="729" t="n"/>
      <c r="E254" s="729" t="n"/>
      <c r="F254" s="729" t="n"/>
      <c r="G254" s="729" t="n"/>
      <c r="H254" s="729" t="n"/>
      <c r="I254" s="729" t="n"/>
    </row>
    <row r="255" ht="15" customHeight="1" s="500">
      <c r="D255" s="729" t="n"/>
      <c r="E255" s="729" t="n"/>
      <c r="F255" s="729" t="n"/>
      <c r="G255" s="729" t="n"/>
      <c r="H255" s="729" t="n"/>
      <c r="I255" s="729" t="n"/>
    </row>
    <row r="256" ht="15" customHeight="1" s="500">
      <c r="D256" s="729" t="n"/>
      <c r="E256" s="729" t="n"/>
      <c r="F256" s="729" t="n"/>
      <c r="G256" s="729" t="n"/>
      <c r="H256" s="729" t="n"/>
      <c r="I256" s="729" t="n"/>
    </row>
    <row r="257" ht="15" customHeight="1" s="500">
      <c r="D257" s="729" t="n"/>
      <c r="E257" s="729" t="n"/>
      <c r="F257" s="729" t="n"/>
      <c r="G257" s="729" t="n"/>
      <c r="H257" s="729" t="n"/>
      <c r="I257" s="729" t="n"/>
    </row>
    <row r="258" ht="15" customHeight="1" s="500">
      <c r="D258" s="729" t="n"/>
      <c r="E258" s="729" t="n"/>
      <c r="F258" s="729" t="n"/>
      <c r="G258" s="729" t="n"/>
      <c r="H258" s="729" t="n"/>
      <c r="I258" s="729" t="n"/>
    </row>
    <row r="259" ht="15" customHeight="1" s="500">
      <c r="D259" s="729" t="n"/>
      <c r="E259" s="729" t="n"/>
      <c r="F259" s="729" t="n"/>
      <c r="G259" s="729" t="n"/>
      <c r="H259" s="729" t="n"/>
      <c r="I259" s="729" t="n"/>
    </row>
    <row r="260" ht="15" customHeight="1" s="500">
      <c r="D260" s="729" t="n"/>
      <c r="E260" s="729" t="n"/>
      <c r="F260" s="729" t="n"/>
      <c r="G260" s="729" t="n"/>
      <c r="H260" s="729" t="n"/>
      <c r="I260" s="729" t="n"/>
    </row>
    <row r="261" ht="15" customHeight="1" s="500">
      <c r="D261" s="729" t="n"/>
      <c r="E261" s="729" t="n"/>
      <c r="F261" s="729" t="n"/>
      <c r="G261" s="729" t="n"/>
      <c r="H261" s="729" t="n"/>
      <c r="I261" s="729" t="n"/>
    </row>
    <row r="262" ht="15" customHeight="1" s="500">
      <c r="D262" s="729" t="n"/>
      <c r="E262" s="729" t="n"/>
      <c r="F262" s="729" t="n"/>
      <c r="G262" s="729" t="n"/>
      <c r="H262" s="729" t="n"/>
      <c r="I262" s="729" t="n"/>
    </row>
    <row r="263" ht="15" customHeight="1" s="500">
      <c r="D263" s="729" t="n"/>
      <c r="E263" s="729" t="n"/>
      <c r="F263" s="729" t="n"/>
      <c r="G263" s="729" t="n"/>
      <c r="H263" s="729" t="n"/>
      <c r="I263" s="729" t="n"/>
    </row>
    <row r="264" ht="15" customHeight="1" s="500">
      <c r="D264" s="729" t="n"/>
      <c r="E264" s="729" t="n"/>
      <c r="F264" s="729" t="n"/>
      <c r="G264" s="729" t="n"/>
      <c r="H264" s="729" t="n"/>
      <c r="I264" s="729" t="n"/>
    </row>
  </sheetData>
  <mergeCells count="27">
    <mergeCell ref="A5:D5"/>
    <mergeCell ref="A8:A10"/>
    <mergeCell ref="A4:D4"/>
    <mergeCell ref="B31:F31"/>
    <mergeCell ref="C9:C10"/>
    <mergeCell ref="E9:E10"/>
    <mergeCell ref="G9:H9"/>
    <mergeCell ref="B39:I39"/>
    <mergeCell ref="C8:E8"/>
    <mergeCell ref="B42:I42"/>
    <mergeCell ref="A29:I29"/>
    <mergeCell ref="A1:D1"/>
    <mergeCell ref="D9:D10"/>
    <mergeCell ref="F9:F10"/>
    <mergeCell ref="B38:I38"/>
    <mergeCell ref="B34:I34"/>
    <mergeCell ref="B37:I37"/>
    <mergeCell ref="B8:B10"/>
    <mergeCell ref="B40:I40"/>
    <mergeCell ref="I9:I10"/>
    <mergeCell ref="F8:I8"/>
    <mergeCell ref="B33:F33"/>
    <mergeCell ref="A3:D3"/>
    <mergeCell ref="B36:I36"/>
    <mergeCell ref="B32:F32"/>
    <mergeCell ref="B41:I41"/>
    <mergeCell ref="B35:I35"/>
  </mergeCells>
  <dataValidations count="1">
    <dataValidation sqref="C13:H17 C20:H26" showDropDown="0" showInputMessage="1" showErrorMessage="1" allowBlank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type="decimal" errorStyle="stop" operator="between">
      <formula1>0</formula1>
      <formula2>9.99999999999999E+015</formula2>
    </dataValidation>
  </dataValidations>
  <printOptions horizontalCentered="1" verticalCentered="1" headings="0" gridLines="0" gridLinesSet="1"/>
  <pageMargins left="0.747916666666667" right="0.747916666666667" top="0.747916666666667" bottom="0.472222222222222" header="0.511811023622047" footer="0.511811023622047"/>
  <pageSetup orientation="landscape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БУЛГЕРИЪН ИНВЕСТМЪНТ ГРУП АДСИЦ</dc:creator>
  <dc:title xmlns:dc="http://purl.org/dc/elements/1.1/">БУЛГЕРИЪН ИНВЕСТМЪНТ ГРУП АДСИЦ - междинна регулирана информация към 31.03.2026 г.</dc:title>
  <dc:language xmlns:dc="http://purl.org/dc/elements/1.1/">en-US</dc:language>
  <dcterms:created xmlns:dcterms="http://purl.org/dc/terms/" xmlns:xsi="http://www.w3.org/2001/XMLSchema-instance" xsi:type="dcterms:W3CDTF">2006-09-16T00:00:00Z</dcterms:created>
  <dcterms:modified xmlns:dcterms="http://purl.org/dc/terms/" xmlns:xsi="http://www.w3.org/2001/XMLSchema-instance" xsi:type="dcterms:W3CDTF">2026-04-20T12:10:13Z</dcterms:modified>
  <cp:lastModifiedBy>БУЛГЕРИЪН ИНВЕСТМЪНТ ГРУП АДСИЦ</cp:lastModifiedBy>
  <cp:revision>0</cp:revision>
  <cp:lastPrinted>2025-04-29T07:35:04Z</cp:lastPrinted>
</cp:coreProperties>
</file>