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<sst xmlns="http://schemas.openxmlformats.org/spreadsheetml/2006/main" count="1069" uniqueCount="872">
  <si>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</si>
  <si>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</si>
  <si>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</si>
  <si>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</si>
  <si>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</si>
  <si>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</si>
  <si>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</si>
  <si>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</si>
  <si>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</si>
  <si>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</si>
  <si>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</si>
  <si>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</si>
  <si>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</si>
  <si>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</si>
  <si>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</si>
  <si>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</si>
  <si>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</si>
  <si>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</si>
  <si>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</si>
  <si>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</si>
  <si>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</si>
  <si>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</si>
  <si>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</si>
  <si>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</si>
  <si>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</si>
  <si>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</si>
  <si>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</si>
  <si>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</si>
  <si>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</si>
  <si>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</si>
  <si>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</si>
  <si>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</si>
  <si>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</si>
  <si>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</si>
  <si>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</si>
  <si>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</si>
  <si>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</si>
  <si>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</si>
  <si>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</si>
  <si>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</si>
  <si>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</si>
  <si>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</si>
  <si>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</si>
  <si>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</si>
  <si>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</si>
  <si>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</si>
  <si>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</si>
  <si>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</si>
  <si>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</si>
  <si>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</si>
  <si>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</si>
  <si>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</si>
  <si>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</si>
  <si>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</si>
  <si>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</si>
  <si>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</si>
  <si>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</si>
  <si>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</si>
  <si>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</si>
  <si>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</si>
  <si>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</si>
  <si>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</si>
  <si>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</si>
  <si>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</si>
  <si>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</si>
  <si>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</si>
  <si>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</si>
  <si>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</si>
  <si>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</si>
  <si>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</si>
  <si>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</si>
  <si>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</si>
  <si>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</si>
  <si>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</si>
  <si>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</si>
  <si>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</si>
  <si>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</si>
  <si>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</si>
  <si>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</si>
  <si>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</si>
  <si>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</si>
  <si>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</si>
  <si>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</si>
  <si>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</si>
  <si>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</si>
  <si>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</si>
  <si>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</si>
  <si>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</si>
  <si>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</si>
  <si>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</si>
  <si>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</si>
  <si>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</si>
  <si>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</si>
  <si>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</si>
  <si>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</si>
  <si>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</si>
  <si>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</si>
  <si>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</si>
  <si>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</si>
  <si>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</si>
  <si>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</si>
  <si>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</si>
  <si>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</si>
  <si>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</si>
  <si>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</si>
  <si>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</si>
  <si>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</si>
  <si>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</si>
  <si>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</si>
  <si>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</si>
  <si>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</si>
  <si>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</si>
  <si>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</si>
  <si>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</si>
  <si>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</si>
  <si>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</si>
  <si>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</si>
  <si>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</si>
  <si>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</si>
  <si>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</si>
  <si>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</si>
  <si>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</si>
  <si>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</si>
  <si>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</si>
  <si>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</si>
  <si>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</si>
  <si>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</si>
  <si>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</si>
  <si>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</si>
  <si>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</si>
  <si>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</si>
  <si>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</si>
  <si>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</si>
  <si>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</si>
  <si>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</si>
  <si>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</si>
  <si>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</si>
  <si>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</si>
  <si>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</si>
  <si>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</si>
  <si>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</si>
  <si>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</si>
  <si>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</si>
  <si>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</si>
  <si>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</si>
  <si>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</si>
  <si>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</si>
  <si>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</si>
  <si>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</si>
  <si>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</si>
  <si>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</si>
  <si>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</si>
  <si>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</si>
  <si>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</si>
  <si>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</si>
  <si>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</si>
  <si>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</si>
  <si>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</si>
  <si>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</si>
  <si>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</si>
  <si>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</si>
  <si>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</si>
  <si>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</si>
  <si>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</si>
  <si>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</si>
  <si>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</si>
  <si>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</si>
  <si>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</si>
  <si>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</si>
  <si>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</si>
  <si>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</si>
  <si>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</si>
  <si>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</si>
  <si>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</si>
  <si>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</si>
  <si>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</si>
  <si>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</si>
  <si>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</si>
  <si>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</si>
  <si>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</si>
  <si>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</si>
  <si>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</si>
  <si>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</si>
  <si>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</si>
  <si>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</si>
  <si>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</si>
  <si>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</si>
  <si>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</si>
  <si>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</si>
  <si>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</si>
  <si>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</si>
  <si>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</si>
  <si>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</si>
  <si>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</si>
  <si>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</si>
  <si>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</si>
  <si>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</si>
  <si>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</si>
  <si>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</si>
  <si>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</si>
  <si>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</si>
  <si>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</si>
  <si>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</si>
  <si>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</si>
  <si>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</si>
  <si>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</si>
  <si>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</si>
  <si>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</si>
  <si>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</si>
  <si>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</si>
  <si>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</si>
  <si>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</si>
  <si>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</si>
  <si>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</si>
  <si>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</si>
  <si>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</si>
  <si>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</si>
  <si>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</si>
  <si>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</si>
  <si>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</si>
  <si>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</si>
  <si>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</si>
  <si>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</si>
  <si>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</si>
  <si>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</si>
  <si>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</si>
  <si>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</si>
  <si>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</si>
  <si>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</si>
  <si>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</si>
  <si>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</si>
  <si>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</si>
  <si>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</si>
  <si>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</si>
  <si>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</si>
  <si>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</si>
  <si>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</si>
  <si>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</si>
  <si>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</si>
  <si>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</si>
  <si>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</si>
  <si>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</si>
  <si>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</si>
  <si>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</si>
  <si>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</si>
  <si>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</si>
  <si>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</si>
  <si>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</si>
  <si>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</si>
  <si>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</si>
  <si>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</si>
  <si>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</si>
  <si>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</si>
  <si>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</si>
  <si>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</si>
  <si>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</si>
  <si>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</si>
  <si>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</si>
  <si>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</si>
  <si>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</si>
  <si>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</si>
  <si>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</si>
  <si>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</si>
  <si>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</si>
  <si>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</si>
  <si>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</si>
  <si>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</si>
  <si>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</si>
  <si>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</si>
  <si>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</si>
  <si>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</si>
  <si>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</si>
  <si>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</si>
  <si>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</si>
  <si>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</si>
  <si>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</si>
  <si>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</si>
  <si>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</si>
  <si>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</si>
  <si>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</si>
  <si>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</si>
  <si>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</si>
  <si>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</si>
  <si>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</si>
  <si>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</si>
  <si>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</si>
  <si>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</si>
  <si>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</si>
  <si>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</si>
  <si>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</si>
  <si>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</si>
  <si>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</si>
  <si>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</si>
  <si>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</si>
  <si>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</si>
  <si>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</si>
  <si>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</si>
  <si>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</si>
  <si>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</si>
  <si>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</si>
  <si>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</si>
  <si>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</si>
  <si>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</si>
  <si>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</si>
  <si>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</si>
  <si>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</si>
  <si>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</si>
  <si>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</si>
  <si>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</si>
  <si>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</si>
  <si>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</si>
  <si>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</si>
  <si>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</si>
  <si>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</si>
  <si>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</si>
  <si>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</si>
  <si>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</si>
  <si>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</si>
  <si>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</si>
  <si>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</si>
  <si>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</si>
  <si>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</si>
  <si>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</si>
  <si>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</si>
  <si>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</si>
  <si>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</si>
  <si>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</si>
  <si>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</si>
  <si>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</si>
  <si>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</si>
  <si>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</si>
  <si>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</si>
  <si>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</si>
  <si>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</si>
  <si>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</si>
  <si>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</si>
  <si>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</si>
  <si>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</si>
  <si>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</si>
  <si>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</si>
  <si>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</si>
  <si>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</si>
  <si>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</si>
  <si>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</si>
  <si>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</si>
  <si>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</si>
  <si>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</si>
  <si>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</si>
  <si>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</si>
  <si>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</si>
  <si>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</si>
  <si>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</si>
  <si>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</si>
  <si>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</si>
  <si>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</si>
  <si>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</si>
  <si>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</si>
  <si>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</si>
  <si>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</si>
  <si>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</si>
  <si>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</si>
  <si>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</si>
  <si>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</si>
  <si>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</si>
  <si>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</si>
  <si>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</si>
  <si>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</si>
  <si>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</si>
  <si>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</si>
  <si>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</si>
  <si>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</si>
  <si>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</si>
  <si>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</si>
  <si>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</si>
  <si>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</si>
  <si>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</si>
  <si>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</si>
  <si>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</si>
  <si>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</si>
  <si>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</si>
  <si>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</si>
  <si>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</si>
  <si>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</si>
  <si>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</si>
  <si>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</si>
  <si>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</si>
  <si>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</si>
  <si>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</si>
  <si>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</si>
  <si>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</si>
  <si>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</si>
  <si>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</si>
  <si>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</si>
  <si>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</si>
  <si>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</si>
  <si>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</si>
  <si>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</si>
  <si>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</si>
  <si>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</si>
  <si>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</si>
  <si>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</si>
  <si>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</si>
  <si>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</si>
  <si>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</si>
  <si>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</si>
  <si>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</si>
  <si>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</si>
  <si>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</si>
  <si>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</si>
  <si>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</si>
  <si>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</si>
  <si>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</si>
  <si>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</si>
  <si>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</si>
  <si>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</si>
  <si>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</si>
  <si>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</si>
  <si>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</si>
  <si>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</si>
  <si>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</si>
  <si>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</si>
  <si>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</si>
  <si>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</si>
  <si>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</si>
  <si>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</si>
  <si>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</si>
  <si>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</si>
  <si>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</si>
  <si>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</si>
  <si>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</si>
  <si>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</si>
  <si>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</si>
  <si>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</si>
  <si>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</si>
  <si>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</si>
  <si>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</si>
  <si>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</si>
  <si>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</si>
  <si>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</si>
  <si>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</si>
  <si>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</si>
  <si>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</si>
  <si>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</si>
  <si>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</si>
  <si>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</si>
  <si>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</si>
  <si>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</si>
  <si>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</si>
  <si>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</si>
  <si>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</si>
  <si>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</si>
  <si>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</si>
  <si>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</si>
  <si>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</si>
  <si>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</si>
  <si>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</si>
  <si>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</si>
  <si>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</si>
  <si>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</si>
  <si>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</si>
  <si>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</si>
  <si>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</si>
  <si>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</si>
  <si>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</si>
  <si>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</si>
  <si>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</si>
  <si>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</si>
  <si>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</si>
  <si>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</si>
  <si>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</si>
  <si>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</si>
  <si>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</si>
  <si>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</si>
  <si>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</si>
  <si>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</si>
  <si>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</si>
  <si>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</si>
  <si>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</si>
  <si>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</si>
  <si>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</si>
  <si>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</si>
  <si>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</si>
  <si>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</si>
  <si>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</si>
  <si>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</si>
  <si>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</si>
  <si>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</si>
  <si>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</si>
  <si>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</si>
  <si>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</si>
  <si>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</si>
  <si>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</si>
  <si>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</si>
  <si>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</si>
  <si>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</si>
  <si>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</si>
  <si>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</si>
  <si>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</si>
  <si>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</si>
  <si>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</si>
  <si>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</si>
  <si>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</si>
  <si>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</si>
  <si>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</si>
  <si>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</si>
  <si>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</si>
  <si>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</si>
  <si>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</si>
  <si>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</si>
  <si>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</si>
  <si>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</si>
  <si>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</si>
  <si>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</si>
  <si>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</si>
  <si>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</si>
  <si>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</si>
  <si>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</si>
  <si>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</si>
  <si>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</si>
  <si>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</si>
  <si>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</si>
  <si>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</si>
  <si>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</si>
  <si>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</si>
  <si>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</si>
  <si>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</si>
  <si>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</si>
  <si>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</si>
  <si>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</si>
  <si>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</si>
  <si>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</si>
  <si>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</si>
  <si>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</si>
  <si>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</si>
  <si>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</si>
  <si>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</si>
  <si>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</si>
  <si>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</si>
  <si>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</si>
  <si>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</si>
  <si>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</si>
  <si>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</si>
  <si>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</si>
  <si>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</si>
  <si>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</si>
  <si>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</si>
  <si>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</si>
  <si>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</si>
  <si>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</si>
  <si>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</si>
  <si>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</si>
  <si>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</si>
  <si>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</si>
  <si>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</si>
  <si>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</si>
  <si>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</si>
  <si>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</si>
  <si>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</si>
  <si>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</si>
  <si>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</si>
  <si>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</si>
  <si>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</si>
  <si>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</si>
  <si>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</si>
  <si>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</si>
  <si>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</si>
  <si>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</si>
  <si>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</si>
  <si>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</si>
  <si>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</si>
  <si>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</si>
  <si>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</si>
  <si>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</si>
  <si>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</si>
  <si>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</si>
  <si>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</si>
  <si>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</si>
  <si>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</si>
  <si>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</si>
  <si>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</si>
  <si>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</si>
  <si>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</si>
  <si>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</si>
  <si>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</si>
  <si>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</si>
  <si>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</si>
  <si>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</si>
  <si>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</si>
  <si>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</si>
  <si>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</si>
  <si>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</si>
  <si>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</si>
  <si>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</si>
  <si>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</si>
  <si>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</si>
  <si>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</si>
  <si>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</si>
  <si>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</si>
  <si>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</si>
  <si>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</si>
  <si>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</si>
  <si>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</si>
  <si>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</si>
  <si>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</si>
  <si>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</si>
  <si>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</si>
  <si>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</si>
  <si>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</si>
  <si>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</si>
  <si>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</si>
  <si>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</si>
  <si>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</si>
  <si>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</si>
  <si>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</si>
  <si>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</si>
  <si>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</si>
  <si>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</si>
  <si>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</si>
  <si>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</si>
  <si>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</si>
  <si>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</si>
  <si>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</si>
  <si>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</si>
  <si>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</si>
  <si>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</si>
  <si>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</si>
  <si>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</si>
  <si>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</si>
  <si>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</si>
  <si>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</si>
  <si>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</si>
  <si>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</si>
  <si>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</si>
  <si>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</si>
  <si>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</si>
  <si>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</si>
  <si>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</si>
  <si>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</si>
  <si>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</si>
  <si>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</si>
  <si>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</si>
  <si>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</si>
  <si>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</si>
  <si>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</si>
  <si>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</si>
  <si>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</si>
  <si>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</si>
  <si>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</si>
  <si>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</si>
  <si>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</si>
  <si>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</si>
  <si>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</si>
  <si>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</si>
  <si>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</si>
  <si>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</si>
  <si>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</si>
  <si>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</si>
  <si>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</si>
  <si>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</si>
  <si>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</si>
  <si>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</si>
  <si>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</si>
  <si>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</si>
  <si>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</si>
  <si>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</si>
  <si>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</si>
  <si>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</si>
  <si>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</si>
  <si>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</si>
  <si>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</si>
  <si>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</si>
  <si>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</si>
  <si>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</si>
  <si>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</si>
  <si>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</si>
  <si>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</si>
  <si>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</si>
  <si>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</si>
  <si>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</si>
  <si>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</si>
  <si>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</si>
  <si>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</si>
  <si>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</si>
  <si>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</si>
  <si>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</si>
  <si>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</si>
  <si>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</si>
  <si>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</si>
  <si>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</si>
  <si>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</si>
  <si>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</si>
  <si>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</si>
  <si>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</si>
  <si>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</si>
  <si>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</si>
  <si>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</si>
  <si>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</si>
  <si>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</si>
  <si>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</si>
  <si>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</si>
  <si>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</si>
  <si>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</si>
  <si>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</si>
  <si>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</si>
  <si>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</si>
  <si>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</si>
  <si>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</si>
  <si>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</si>
  <si>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</si>
  <si>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</si>
  <si>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</si>
  <si>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</si>
  <si>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</si>
  <si>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</si>
  <si>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</si>
  <si>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</si>
  <si>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</si>
  <si>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</si>
  <si>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</si>
  <si>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</si>
  <si>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</si>
  <si>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</si>
  <si>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</si>
  <si>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</si>
  <si>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</si>
  <si>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</si>
  <si>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</si>
  <si>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</si>
  <si>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</si>
  <si>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</si>
  <si>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</si>
  <si>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</si>
  <si>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</si>
  <si>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</si>
  <si>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</si>
  <si>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</si>
  <si>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</si>
  <si>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</si>
  <si>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</si>
  <si>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</si>
  <si>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</si>
  <si>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</si>
  <si>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</si>
  <si>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</si>
  <si>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</si>
  <si>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</si>
  <si>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</si>
  <si>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</si>
  <si>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</si>
  <si>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</si>
  <si>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</si>
  <si>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</si>
  <si>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</si>
  <si>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</si>
  <si>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</si>
  <si>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</si>
  <si>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</si>
  <si>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</si>
  <si>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</si>
  <si>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</si>
  <si>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</si>
  <si>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</si>
  <si>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</si>
  <si>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</si>
  <si>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</si>
  <si>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</si>
  <si>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</si>
  <si>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</si>
  <si>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</si>
  <si>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</si>
  <si>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</si>
  <si>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</si>
  <si>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</si>
  <si>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</si>
  <si>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</si>
  <si>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</si>
  <si>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</si>
  <si>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</si>
  <si>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</si>
  <si>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</si>
  <si>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</si>
  <si>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</si>
  <si>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</si>
  <si>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</si>
  <si>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</si>
  <si>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</si>
  <si>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</si>
  <si>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</si>
  <si>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</si>
  <si>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</si>
  <si>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</si>
  <si>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</si>
  <si>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</si>
  <si>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</si>
  <si>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</si>
  <si>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</si>
  <si>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</si>
  <si>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</si>
  <si>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</si>
  <si>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</si>
  <si>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</si>
  <si>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</si>
  <si>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</si>
  <si>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</si>
  <si>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</si>
  <si>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</si>
  <si>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</si>
  <si>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</si>
  <si>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</si>
  <si>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</si>
  <si>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</si>
  <si>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</si>
  <si>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</si>
  <si>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</si>
  <si>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</si>
  <si>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</si>
  <si>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</si>
  <si>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</si>
  <si>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</si>
  <si>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</si>
  <si>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</si>
  <si>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</si>
  <si>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</si>
  <si>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</si>
  <si>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</si>
  <si>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</si>
  <si>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</si>
  <si>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</si>
  <si>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</si>
  <si>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</si>
  <si>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</si>
  <si>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</si>
  <si>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</si>
  <si>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</si>
  <si>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</si>
  <si>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</si>
  <si>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</si>
  <si>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</si>
  <si>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</si>
  <si>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</si>
  <si>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</si>
  <si>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</si>
  <si>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</si>
  <si>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</si>
  <si>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</si>
  <si>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</si>
  <si>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</si>
  <si>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</si>
  <si>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</si>
  <si>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</si>
  <si>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</si>
  <si>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</si>
  <si>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</si>
  <si>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</si>
  <si>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</si>
  <si>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</si>
  <si>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</si>
  <si>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</si>
  <si>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</si>
  <si>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</si>
  <si>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</si>
  <si>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София Файненс АД</t>
  </si>
  <si>
    <t>София Файненс АД</t>
  </si>
  <si>
    <t>МЕЙФЕЪР ГРУП АД</t>
  </si>
  <si>
    <t>Ръководител: Христо Христос</t>
  </si>
  <si>
    <t>Христо Христос</t>
  </si>
  <si>
    <t xml:space="preserve"> 01.01.2010 г. - 30.09.2010 г.</t>
  </si>
  <si>
    <t>Дата на съставяне: 21.10.2010 г.</t>
  </si>
  <si>
    <t>21.10.2010 г.</t>
  </si>
  <si>
    <t xml:space="preserve">Дата  на съставяне: 21.10.2010 г.                                                                       </t>
  </si>
  <si>
    <t xml:space="preserve">Дата на съставяне: 21.10.2010 г.      </t>
  </si>
  <si>
    <r>
      <t xml:space="preserve">Дата на съставяне: </t>
    </r>
    <r>
      <rPr>
        <sz val="10"/>
        <rFont val="Times New Roman"/>
        <family val="1"/>
      </rPr>
      <t>21.10.2010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</si>
</sst>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1">
      <selection activeCell="G36" sqref="G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200341288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</v>
      </c>
      <c r="H32" s="316">
        <v>-18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</v>
      </c>
      <c r="H33" s="154">
        <f>H27+H31+H32</f>
        <v>-18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</v>
      </c>
      <c r="H36" s="154">
        <f>H25+H17+H33</f>
        <v>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</v>
      </c>
      <c r="H61" s="154">
        <f>SUM(H62:H68)</f>
        <v>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20</v>
      </c>
      <c r="H64" s="152">
        <v>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</v>
      </c>
      <c r="H71" s="161">
        <f>H59+H60+H61+H69+H70</f>
        <v>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</v>
      </c>
      <c r="H79" s="162">
        <f>H71+H74+H75+H76</f>
        <v>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38</v>
      </c>
      <c r="D87" s="151">
        <v>46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</v>
      </c>
      <c r="D91" s="155">
        <f>SUM(D87:D90)</f>
        <v>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</v>
      </c>
      <c r="D93" s="155">
        <f>D64+D75+D84+D91+D92</f>
        <v>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</v>
      </c>
      <c r="D94" s="164">
        <f>D93+D55</f>
        <v>46</v>
      </c>
      <c r="E94" s="449" t="s">
        <v>270</v>
      </c>
      <c r="F94" s="289" t="s">
        <v>271</v>
      </c>
      <c r="G94" s="165">
        <f>G36+G39+G55+G79</f>
        <v>38</v>
      </c>
      <c r="H94" s="165">
        <f>H36+H39+H55+H79</f>
        <v>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МЕЙФЕЪР ГРУП АД</v>
      </c>
      <c r="C2" s="589"/>
      <c r="D2" s="589"/>
      <c r="E2" s="589"/>
      <c r="F2" s="575" t="s">
        <v>2</v>
      </c>
      <c r="G2" s="575"/>
      <c r="H2" s="526">
        <f>'справка №1-БАЛАНС'!H3</f>
        <v>200341288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01.01.2010 г. - 30.09.2010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13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</v>
      </c>
      <c r="D42" s="53">
        <f>D33+D35+D39</f>
        <v>0</v>
      </c>
      <c r="E42" s="128" t="s">
        <v>379</v>
      </c>
      <c r="F42" s="129" t="s">
        <v>380</v>
      </c>
      <c r="G42" s="53">
        <f>G39+G33</f>
        <v>14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865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МЕЙФЕЪР ГРУП АД</v>
      </c>
      <c r="C4" s="541" t="s">
        <v>2</v>
      </c>
      <c r="D4" s="541">
        <f>'справка №1-БАЛАНС'!H3</f>
        <v>200341288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- 30.09.2010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-7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46</v>
      </c>
      <c r="D44" s="132"/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38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38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C42" sqref="C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МЕЙФЕЪР ГРУП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200341288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- 30.09.2010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-18</v>
      </c>
      <c r="K11" s="60"/>
      <c r="L11" s="344">
        <f>SUM(C11:K11)</f>
        <v>32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</v>
      </c>
      <c r="K15" s="61">
        <f t="shared" si="2"/>
        <v>0</v>
      </c>
      <c r="L15" s="344">
        <f t="shared" si="1"/>
        <v>32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</v>
      </c>
      <c r="K16" s="60"/>
      <c r="L16" s="344">
        <f t="shared" si="1"/>
        <v>-14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-32</v>
      </c>
      <c r="K29" s="59">
        <f t="shared" si="6"/>
        <v>0</v>
      </c>
      <c r="L29" s="344">
        <f t="shared" si="1"/>
        <v>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-32</v>
      </c>
      <c r="K32" s="59">
        <f t="shared" si="7"/>
        <v>0</v>
      </c>
      <c r="L32" s="344">
        <f t="shared" si="1"/>
        <v>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818</v>
      </c>
      <c r="E38" s="579"/>
      <c r="F38" s="579" t="s">
        <v>862</v>
      </c>
      <c r="G38" s="579"/>
      <c r="H38" s="579"/>
      <c r="I38" s="579"/>
      <c r="J38" s="15" t="s">
        <v>854</v>
      </c>
      <c r="K38" s="15"/>
      <c r="L38" s="579" t="s">
        <v>865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5">
      <selection activeCell="C46" sqref="C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МЕЙФЕЪР ГРУП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200341288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01.01.2010 г. - 30.09.2010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862</v>
      </c>
      <c r="L44" s="607"/>
      <c r="M44" s="607"/>
      <c r="N44" s="607"/>
      <c r="O44" s="596" t="s">
        <v>864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7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МЕЙФЕЪР ГРУП АД</v>
      </c>
      <c r="C3" s="619"/>
      <c r="D3" s="526" t="s">
        <v>2</v>
      </c>
      <c r="E3" s="107">
        <f>'справка №1-БАЛАНС'!H3</f>
        <v>200341288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- 30.09.2010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20</v>
      </c>
      <c r="D87" s="108">
        <v>20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МЕЙФЕЪР ГРУП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200341288</v>
      </c>
    </row>
    <row r="5" spans="1:9" ht="15">
      <c r="A5" s="501" t="s">
        <v>5</v>
      </c>
      <c r="B5" s="621" t="str">
        <f>'справка №1-БАЛАНС'!E5</f>
        <v> 01.01.2010 г. - 30.09.2010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818</v>
      </c>
      <c r="E30" s="622" t="s">
        <v>862</v>
      </c>
      <c r="F30" s="622"/>
      <c r="G30" s="622"/>
      <c r="H30" s="420" t="s">
        <v>780</v>
      </c>
      <c r="I30" s="622" t="s">
        <v>865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МЕЙФЕЪР ГРУП АД</v>
      </c>
      <c r="C5" s="627"/>
      <c r="D5" s="627"/>
      <c r="E5" s="570" t="s">
        <v>2</v>
      </c>
      <c r="F5" s="451">
        <f>'справка №1-БАЛАНС'!H3</f>
        <v>200341288</v>
      </c>
    </row>
    <row r="6" spans="1:13" ht="15" customHeight="1">
      <c r="A6" s="27" t="s">
        <v>821</v>
      </c>
      <c r="B6" s="628" t="str">
        <f>'справка №1-БАЛАНС'!E5</f>
        <v> 01.01.2010 г. - 30.09.2010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861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864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2004-04-16T15:23:12Z</cp:lastPrinted>
  <dcterms:created xsi:type="dcterms:W3CDTF">2000-06-29T12:02:40Z</dcterms:created>
  <dcterms:modified xsi:type="dcterms:W3CDTF">2010-10-21T11:32:35Z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