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595" windowWidth="16605" windowHeight="8655" tabRatio="823" activeTab="0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<sst xmlns="http://schemas.openxmlformats.org/spreadsheetml/2006/main" count="743" uniqueCount="505">
  <si>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</si>
  <si>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</si>
  <si>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</si>
  <si>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</si>
  <si>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</si>
  <si>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</si>
  <si>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</si>
  <si>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</si>
  <si>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</si>
  <si>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</si>
  <si>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</si>
  <si>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</si>
  <si>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</si>
  <si>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</si>
  <si>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</si>
  <si>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</si>
  <si>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</si>
  <si>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</si>
  <si>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</si>
  <si>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</si>
  <si>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</si>
  <si>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</si>
  <si>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</si>
  <si>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</si>
  <si>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</si>
  <si>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</si>
  <si>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</si>
  <si>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</si>
  <si>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</si>
  <si>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</si>
  <si>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</si>
  <si>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</si>
  <si>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</si>
  <si>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</si>
  <si>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</si>
  <si>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</si>
  <si>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</si>
  <si>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</si>
  <si>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</si>
  <si>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</si>
  <si>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</si>
  <si>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</si>
  <si>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</si>
  <si>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</si>
  <si>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</si>
  <si>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</si>
  <si>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</si>
  <si>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</si>
  <si>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</si>
  <si>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</si>
  <si>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</si>
  <si>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</si>
  <si>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</si>
  <si>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</si>
  <si>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</si>
  <si>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</si>
  <si>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</si>
  <si>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</si>
  <si>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</si>
  <si>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</si>
  <si>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</si>
  <si>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</si>
  <si>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</si>
  <si>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</si>
  <si>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</si>
  <si>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</si>
  <si>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</si>
  <si>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</si>
  <si>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</si>
  <si>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</si>
  <si>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</si>
  <si>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</si>
  <si>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</si>
  <si>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</si>
  <si>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</si>
  <si>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</si>
  <si>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</si>
  <si>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</si>
  <si>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</si>
  <si>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</si>
  <si>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</si>
  <si>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</si>
  <si>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</si>
  <si>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</si>
  <si>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</si>
  <si>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</si>
  <si>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</si>
  <si>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</si>
  <si>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</si>
  <si>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</si>
  <si>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</si>
  <si>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</si>
  <si>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</si>
  <si>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</si>
  <si>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</si>
  <si>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</si>
  <si>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</si>
  <si>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</si>
  <si>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</si>
  <si>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</si>
  <si>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</si>
  <si>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</si>
  <si>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</si>
  <si>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</si>
  <si>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</si>
  <si>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</si>
  <si>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</si>
  <si>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</si>
  <si>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</si>
  <si>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</si>
  <si>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</si>
  <si>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</si>
  <si>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</si>
  <si>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</si>
  <si>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</si>
  <si>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</si>
  <si>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</si>
  <si>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</si>
  <si>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</si>
  <si>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</si>
  <si>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</si>
  <si>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</si>
  <si>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</si>
  <si>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</si>
  <si>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</si>
  <si>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</si>
  <si>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</si>
  <si>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</si>
  <si>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</si>
  <si>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</si>
  <si>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</si>
  <si>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</si>
  <si>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</si>
  <si>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</si>
  <si>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</si>
  <si>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</si>
  <si>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</si>
  <si>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</si>
  <si>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</si>
  <si>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</si>
  <si>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</si>
  <si>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</si>
  <si>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</si>
  <si>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</si>
  <si>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</si>
  <si>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</si>
  <si>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</si>
  <si>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</si>
  <si>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</si>
  <si>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</si>
  <si>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</si>
  <si>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</si>
  <si>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</si>
  <si>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</si>
  <si>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</si>
  <si>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</si>
  <si>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</si>
  <si>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</si>
  <si>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</si>
  <si>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</si>
  <si>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</si>
  <si>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</si>
  <si>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</si>
  <si>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</si>
  <si>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</si>
  <si>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</si>
  <si>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</si>
  <si>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</si>
  <si>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</si>
  <si>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</si>
  <si>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</si>
  <si>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</si>
  <si>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</si>
  <si>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</si>
  <si>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</si>
  <si>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</si>
  <si>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</si>
  <si>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</si>
  <si>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</si>
  <si>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</si>
  <si>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</si>
  <si>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</si>
  <si>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</si>
  <si>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</si>
  <si>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</si>
  <si>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</si>
  <si>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</si>
  <si>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</si>
  <si>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</si>
  <si>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</si>
  <si>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</si>
  <si>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</si>
  <si>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</si>
  <si>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</si>
  <si>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</si>
  <si>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</si>
  <si>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</si>
  <si>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</si>
  <si>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</si>
  <si>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</si>
  <si>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</si>
  <si>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</si>
  <si>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</si>
  <si>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</si>
  <si>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</si>
  <si>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</si>
  <si>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</si>
  <si>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</si>
  <si>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</si>
  <si>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</si>
  <si>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</si>
  <si>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</si>
  <si>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</si>
  <si>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</si>
  <si>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</si>
  <si>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</si>
  <si>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</si>
  <si>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</si>
  <si>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</si>
  <si>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</si>
  <si>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</si>
  <si>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</si>
  <si>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</si>
  <si>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</si>
  <si>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</si>
  <si>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</si>
  <si>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</si>
  <si>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</si>
  <si>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</si>
  <si>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</si>
  <si>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</si>
  <si>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</si>
  <si>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</si>
  <si>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</si>
  <si>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</si>
  <si>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</si>
  <si>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</si>
  <si>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</si>
  <si>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</si>
  <si>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</si>
  <si>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</si>
  <si>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</si>
  <si>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</si>
  <si>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</si>
  <si>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</si>
  <si>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</si>
  <si>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</si>
  <si>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</si>
  <si>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</si>
  <si>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</si>
  <si>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</si>
  <si>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</si>
  <si>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</si>
  <si>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</si>
  <si>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</si>
  <si>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</si>
  <si>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</si>
  <si>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</si>
  <si>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</si>
  <si>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</si>
  <si>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</si>
  <si>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</si>
  <si>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</si>
  <si>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</si>
  <si>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</si>
  <si>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</si>
  <si>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</si>
  <si>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</si>
  <si>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</si>
  <si>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</si>
  <si>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</si>
  <si>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</si>
  <si>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</si>
  <si>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</si>
  <si>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</si>
  <si>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</si>
  <si>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</si>
  <si>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</si>
  <si>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</si>
  <si>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</si>
  <si>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</si>
  <si>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</si>
  <si>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</si>
  <si>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</si>
  <si>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</si>
  <si>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</si>
  <si>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</si>
  <si>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</si>
  <si>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</si>
  <si>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</si>
  <si>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</si>
  <si>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</si>
  <si>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</si>
  <si>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</si>
  <si>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</si>
  <si>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</si>
  <si>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</si>
  <si>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</si>
  <si>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</si>
  <si>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</si>
  <si>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</si>
  <si>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</si>
  <si>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</si>
  <si>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</si>
  <si>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</si>
  <si>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</si>
  <si>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</si>
  <si>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</si>
  <si>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</si>
  <si>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</si>
  <si>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</si>
  <si>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</si>
  <si>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</si>
  <si>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</si>
  <si>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</si>
  <si>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</si>
  <si>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</si>
  <si>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</si>
  <si>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</si>
  <si>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</si>
  <si>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</si>
  <si>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</si>
  <si>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</si>
  <si>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</si>
  <si>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</si>
  <si>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</si>
  <si>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</si>
  <si>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</si>
  <si>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</si>
  <si>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</si>
  <si>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</si>
  <si>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</si>
  <si>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</si>
  <si>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</si>
  <si>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</si>
  <si>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</si>
  <si>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</si>
  <si>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</si>
  <si>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</si>
  <si>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</si>
  <si>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</si>
  <si>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</si>
  <si>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</si>
  <si>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</si>
  <si>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</si>
  <si>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</si>
  <si>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</si>
  <si>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</si>
  <si>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</si>
  <si>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</si>
  <si>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</si>
  <si>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</si>
  <si>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</si>
  <si>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</si>
  <si>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</si>
  <si>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</si>
  <si>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</si>
  <si>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</si>
  <si>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</si>
  <si>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</si>
  <si>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</si>
  <si>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</si>
  <si>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</si>
  <si>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</si>
  <si>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</si>
  <si>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</si>
  <si>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</si>
  <si>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</si>
  <si>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</si>
  <si>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</si>
  <si>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</si>
  <si>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</si>
  <si>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</si>
  <si>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</si>
  <si>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</si>
  <si>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</si>
  <si>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</si>
  <si>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</si>
  <si>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</si>
  <si>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</si>
  <si>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</si>
  <si>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</si>
  <si>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</si>
  <si>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</si>
  <si>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</si>
  <si>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</si>
  <si>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</si>
  <si>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</si>
  <si>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</si>
  <si>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</si>
  <si>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</si>
  <si>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</si>
  <si>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</si>
  <si>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</si>
  <si>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</si>
  <si>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</si>
  <si>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</si>
  <si>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</si>
  <si>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</si>
  <si>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</si>
  <si>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</si>
  <si>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</si>
  <si>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</si>
  <si>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</si>
  <si>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</si>
  <si>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</si>
  <si>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</si>
  <si>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</si>
  <si>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</si>
  <si>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</si>
  <si>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</si>
  <si>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</si>
  <si>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</si>
  <si>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</si>
  <si>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</si>
  <si>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</si>
  <si>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</si>
  <si>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</si>
  <si>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</si>
  <si>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</si>
  <si>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</si>
  <si>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</si>
  <si>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</si>
  <si>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</si>
  <si>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</si>
  <si>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</si>
  <si>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</si>
  <si>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</si>
  <si>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</si>
  <si>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</si>
  <si>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</si>
  <si>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</si>
  <si>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</si>
  <si>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</si>
  <si>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</si>
  <si>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</si>
  <si>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</si>
  <si>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</si>
  <si>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</si>
  <si>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</si>
  <si>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</si>
  <si>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</si>
  <si>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</si>
  <si>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</si>
  <si>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</si>
  <si>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</si>
  <si>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</si>
  <si>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</si>
  <si>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</si>
  <si>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</si>
  <si>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</si>
  <si>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</si>
  <si>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</si>
  <si>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</si>
  <si>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</si>
  <si>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</si>
  <si>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</si>
  <si>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</si>
  <si>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</si>
  <si>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</si>
  <si>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</si>
  <si>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</si>
  <si>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</si>
  <si>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</si>
  <si>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</si>
  <si>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</si>
  <si>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</si>
  <si>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</si>
  <si>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</si>
  <si>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</si>
  <si>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</si>
  <si>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</si>
  <si>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</si>
  <si>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</si>
  <si>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</si>
  <si>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</si>
  <si>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</si>
  <si>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</si>
  <si>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</si>
  <si>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</si>
  <si>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</si>
  <si>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</si>
  <si>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</si>
  <si>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</si>
  <si>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</si>
  <si>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</si>
  <si>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</si>
  <si>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Обслужвани и необслужвани експозиции</t>
  </si>
  <si>
    <t>F 19.00</t>
  </si>
  <si>
    <t>Преструктурирани експозиции</t>
  </si>
  <si>
    <t>ДОКЛАДВАНЕ НА ФИНАНСОВА ИНФОРМАЦИЯ ПО МСФО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</si>
  <si>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</si>
  <si>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</si>
  <si>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</si>
  <si>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</si>
  <si>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</si>
  <si>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</si>
  <si>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</si>
  <si>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</si>
  <si>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F_18.00</t>
  </si>
  <si>
    <t>F_19.00</t>
  </si>
  <si>
    <t>Наименование на лист</t>
  </si>
  <si>
    <t>индивидуална</t>
  </si>
  <si>
    <t>TEXI9545</t>
  </si>
  <si>
    <t xml:space="preserve">ТЕКСИМ БАНК АД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</si>
</sst>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sz val="10"/>
      <name val="Ariel"/>
      <family val="0"/>
    </font>
    <font>
      <b/>
      <sz val="10"/>
      <name val="Ariel"/>
      <family val="0"/>
    </font>
    <font>
      <sz val="9"/>
      <name val="Ariel"/>
      <family val="0"/>
    </font>
    <font>
      <i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b/>
      <i/>
      <sz val="8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i/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6" fillId="20" borderId="0">
      <alignment/>
      <protection/>
    </xf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1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3" borderId="7" applyFont="0">
      <alignment horizontal="right" vertical="center"/>
      <protection locked="0"/>
    </xf>
    <xf numFmtId="0" fontId="0" fillId="24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1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1" borderId="10" applyNumberFormat="0" applyAlignment="0" applyProtection="0"/>
    <xf numFmtId="0" fontId="36" fillId="26" borderId="0" applyNumberFormat="0" applyBorder="0" applyAlignment="0" applyProtection="0"/>
    <xf numFmtId="3" fontId="0" fillId="27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27" borderId="0" xfId="200" applyFont="1" applyFill="1" applyBorder="1" applyAlignment="1">
      <alignment vertical="center"/>
      <protection/>
    </xf>
    <xf numFmtId="0" fontId="41" fillId="27" borderId="0" xfId="160" applyFont="1" applyFill="1" applyBorder="1" applyAlignment="1">
      <alignment/>
    </xf>
    <xf numFmtId="49" fontId="0" fillId="28" borderId="0" xfId="226" applyNumberFormat="1" applyFont="1" applyFill="1" applyBorder="1" applyAlignment="1">
      <alignment horizontal="center" vertical="center"/>
      <protection/>
    </xf>
    <xf numFmtId="0" fontId="41" fillId="29" borderId="14" xfId="0" applyFont="1" applyFill="1" applyBorder="1" applyAlignment="1">
      <alignment horizontal="left" vertical="center" wrapText="1"/>
    </xf>
    <xf numFmtId="0" fontId="41" fillId="29" borderId="13" xfId="0" applyFont="1" applyFill="1" applyBorder="1" applyAlignment="1">
      <alignment horizontal="left" vertical="center" wrapText="1"/>
    </xf>
    <xf numFmtId="0" fontId="0" fillId="29" borderId="15" xfId="0" applyFont="1" applyFill="1" applyBorder="1" applyAlignment="1">
      <alignment horizontal="center" textRotation="90" wrapText="1"/>
    </xf>
    <xf numFmtId="0" fontId="43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8" xfId="202" applyFont="1" applyFill="1" applyBorder="1" applyAlignment="1">
      <alignment horizontal="left" vertical="center" wrapText="1"/>
      <protection/>
    </xf>
    <xf numFmtId="0" fontId="43" fillId="0" borderId="21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Border="1" applyAlignment="1">
      <alignment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shrinkToFit="1"/>
    </xf>
    <xf numFmtId="0" fontId="77" fillId="27" borderId="0" xfId="200" applyFont="1" applyFill="1" applyBorder="1" applyAlignment="1">
      <alignment vertical="center"/>
      <protection/>
    </xf>
    <xf numFmtId="0" fontId="80" fillId="27" borderId="0" xfId="160" applyFont="1" applyFill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2" fillId="0" borderId="0" xfId="202" applyFont="1" applyBorder="1" applyAlignment="1">
      <alignment horizontal="left" vertical="center"/>
      <protection/>
    </xf>
    <xf numFmtId="0" fontId="0" fillId="28" borderId="0" xfId="247" applyFont="1" applyFill="1" applyAlignment="1">
      <alignment horizontal="left" vertical="top"/>
      <protection/>
    </xf>
    <xf numFmtId="0" fontId="2" fillId="0" borderId="0" xfId="202" applyFont="1" applyBorder="1" applyAlignment="1">
      <alignment horizontal="center" vertical="center"/>
      <protection/>
    </xf>
    <xf numFmtId="0" fontId="17" fillId="0" borderId="0" xfId="202" applyFont="1" applyBorder="1" applyAlignment="1">
      <alignment horizontal="left" vertical="center"/>
      <protection/>
    </xf>
    <xf numFmtId="0" fontId="17" fillId="0" borderId="0" xfId="202" applyFont="1" applyBorder="1" applyAlignment="1">
      <alignment horizontal="center" vertical="center"/>
      <protection/>
    </xf>
    <xf numFmtId="0" fontId="17" fillId="29" borderId="7" xfId="202" applyFont="1" applyFill="1" applyBorder="1" applyAlignment="1">
      <alignment horizontal="center" vertical="center" wrapText="1"/>
      <protection/>
    </xf>
    <xf numFmtId="0" fontId="41" fillId="29" borderId="7" xfId="202" applyFont="1" applyFill="1" applyBorder="1" applyAlignment="1">
      <alignment vertical="center"/>
      <protection/>
    </xf>
    <xf numFmtId="0" fontId="2" fillId="29" borderId="7" xfId="202" applyFont="1" applyFill="1" applyBorder="1" applyAlignment="1">
      <alignment horizontal="center" vertical="center"/>
      <protection/>
    </xf>
    <xf numFmtId="0" fontId="41" fillId="29" borderId="7" xfId="202" applyFont="1" applyFill="1" applyBorder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29" borderId="7" xfId="203" applyFont="1" applyFill="1" applyBorder="1" applyAlignment="1">
      <alignment horizontal="center" vertical="center" wrapText="1"/>
      <protection/>
    </xf>
    <xf numFmtId="0" fontId="0" fillId="29" borderId="22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43" fillId="28" borderId="7" xfId="0" applyFont="1" applyFill="1" applyBorder="1" applyAlignment="1">
      <alignment wrapText="1"/>
    </xf>
    <xf numFmtId="0" fontId="46" fillId="30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6" fillId="30" borderId="7" xfId="0" applyNumberFormat="1" applyFont="1" applyFill="1" applyBorder="1" applyAlignment="1">
      <alignment horizontal="left"/>
    </xf>
    <xf numFmtId="0" fontId="0" fillId="28" borderId="7" xfId="247" applyFont="1" applyFill="1" applyBorder="1" applyAlignment="1">
      <alignment horizontal="left" vertical="top" wrapText="1"/>
      <protection/>
    </xf>
    <xf numFmtId="0" fontId="0" fillId="28" borderId="7" xfId="247" applyFont="1" applyFill="1" applyBorder="1" applyAlignment="1">
      <alignment horizontal="left" vertical="top"/>
      <protection/>
    </xf>
    <xf numFmtId="0" fontId="56" fillId="31" borderId="16" xfId="203" applyFont="1" applyFill="1" applyBorder="1" applyAlignment="1">
      <alignment horizontal="left" vertical="center"/>
      <protection/>
    </xf>
    <xf numFmtId="0" fontId="56" fillId="0" borderId="18" xfId="203" applyFont="1" applyBorder="1" applyAlignment="1">
      <alignment horizontal="center"/>
      <protection/>
    </xf>
    <xf numFmtId="0" fontId="56" fillId="0" borderId="18" xfId="202" applyFont="1" applyBorder="1" applyAlignment="1">
      <alignment horizontal="center"/>
      <protection/>
    </xf>
    <xf numFmtId="0" fontId="56" fillId="0" borderId="20" xfId="202" applyFont="1" applyBorder="1" applyAlignment="1">
      <alignment horizontal="center"/>
      <protection/>
    </xf>
    <xf numFmtId="0" fontId="56" fillId="31" borderId="18" xfId="203" applyFont="1" applyFill="1" applyBorder="1" applyAlignment="1">
      <alignment horizontal="center"/>
      <protection/>
    </xf>
    <xf numFmtId="0" fontId="56" fillId="0" borderId="18" xfId="202" applyFont="1" applyFill="1" applyBorder="1" applyAlignment="1">
      <alignment horizontal="center"/>
      <protection/>
    </xf>
    <xf numFmtId="0" fontId="56" fillId="0" borderId="21" xfId="202" applyFont="1" applyFill="1" applyBorder="1" applyAlignment="1">
      <alignment horizontal="center"/>
      <protection/>
    </xf>
    <xf numFmtId="0" fontId="56" fillId="31" borderId="16" xfId="203" applyFont="1" applyFill="1" applyBorder="1" applyAlignment="1">
      <alignment horizontal="left" vertical="center" wrapText="1"/>
      <protection/>
    </xf>
    <xf numFmtId="0" fontId="57" fillId="0" borderId="18" xfId="203" applyFont="1" applyBorder="1" applyAlignment="1">
      <alignment horizontal="left" vertical="center" wrapText="1"/>
      <protection/>
    </xf>
    <xf numFmtId="0" fontId="55" fillId="0" borderId="18" xfId="202" applyFont="1" applyBorder="1" applyAlignment="1">
      <alignment horizontal="left" vertical="center"/>
      <protection/>
    </xf>
    <xf numFmtId="0" fontId="55" fillId="0" borderId="20" xfId="202" applyFont="1" applyBorder="1" applyAlignment="1">
      <alignment horizontal="left" vertical="center"/>
      <protection/>
    </xf>
    <xf numFmtId="0" fontId="56" fillId="31" borderId="18" xfId="203" applyFont="1" applyFill="1" applyBorder="1" applyAlignment="1">
      <alignment horizontal="left" vertical="center" wrapText="1"/>
      <protection/>
    </xf>
    <xf numFmtId="0" fontId="55" fillId="0" borderId="18" xfId="202" applyFont="1" applyFill="1" applyBorder="1" applyAlignment="1">
      <alignment horizontal="left" vertical="center"/>
      <protection/>
    </xf>
    <xf numFmtId="0" fontId="56" fillId="0" borderId="18" xfId="202" applyFont="1" applyFill="1" applyBorder="1" applyAlignment="1">
      <alignment horizontal="left" vertical="center"/>
      <protection/>
    </xf>
    <xf numFmtId="0" fontId="56" fillId="0" borderId="21" xfId="202" applyFont="1" applyFill="1" applyBorder="1" applyAlignment="1">
      <alignment horizontal="left" vertical="center"/>
      <protection/>
    </xf>
    <xf numFmtId="0" fontId="55" fillId="31" borderId="16" xfId="203" applyFont="1" applyFill="1" applyBorder="1" applyAlignment="1">
      <alignment horizontal="center" vertical="center"/>
      <protection/>
    </xf>
    <xf numFmtId="0" fontId="57" fillId="0" borderId="18" xfId="203" applyFont="1" applyBorder="1" applyAlignment="1">
      <alignment horizontal="center" vertical="center"/>
      <protection/>
    </xf>
    <xf numFmtId="0" fontId="55" fillId="0" borderId="18" xfId="202" applyFont="1" applyBorder="1" applyAlignment="1">
      <alignment horizontal="center" vertical="center"/>
      <protection/>
    </xf>
    <xf numFmtId="0" fontId="55" fillId="0" borderId="20" xfId="202" applyFont="1" applyBorder="1" applyAlignment="1">
      <alignment horizontal="center" vertical="center"/>
      <protection/>
    </xf>
    <xf numFmtId="0" fontId="55" fillId="31" borderId="18" xfId="203" applyFont="1" applyFill="1" applyBorder="1" applyAlignment="1">
      <alignment horizontal="center" vertical="center"/>
      <protection/>
    </xf>
    <xf numFmtId="0" fontId="55" fillId="0" borderId="18" xfId="202" applyFont="1" applyFill="1" applyBorder="1" applyAlignment="1">
      <alignment horizontal="center" vertical="center"/>
      <protection/>
    </xf>
    <xf numFmtId="0" fontId="55" fillId="0" borderId="21" xfId="202" applyFont="1" applyFill="1" applyBorder="1" applyAlignment="1">
      <alignment horizontal="center" vertical="center"/>
      <protection/>
    </xf>
    <xf numFmtId="0" fontId="55" fillId="0" borderId="18" xfId="203" applyFont="1" applyBorder="1" applyAlignment="1">
      <alignment horizontal="center" vertical="center"/>
      <protection/>
    </xf>
    <xf numFmtId="0" fontId="81" fillId="27" borderId="0" xfId="200" applyFont="1" applyFill="1" applyBorder="1" applyAlignment="1">
      <alignment vertical="center"/>
      <protection/>
    </xf>
    <xf numFmtId="0" fontId="62" fillId="28" borderId="13" xfId="0" applyFont="1" applyFill="1" applyBorder="1" applyAlignment="1">
      <alignment horizontal="left"/>
    </xf>
    <xf numFmtId="0" fontId="32" fillId="0" borderId="0" xfId="226" applyFont="1" applyFill="1">
      <alignment/>
      <protection/>
    </xf>
    <xf numFmtId="49" fontId="32" fillId="0" borderId="0" xfId="226" applyNumberFormat="1" applyFont="1" applyFill="1" applyBorder="1" applyAlignment="1">
      <alignment horizontal="center" vertical="center"/>
      <protection/>
    </xf>
    <xf numFmtId="0" fontId="32" fillId="0" borderId="24" xfId="247" applyFont="1" applyFill="1" applyBorder="1" applyAlignment="1">
      <alignment horizontal="left" vertical="top"/>
      <protection/>
    </xf>
    <xf numFmtId="0" fontId="32" fillId="0" borderId="24" xfId="247" applyFont="1" applyFill="1" applyBorder="1" applyAlignment="1">
      <alignment horizontal="left" vertical="top" wrapText="1"/>
      <protection/>
    </xf>
    <xf numFmtId="0" fontId="63" fillId="0" borderId="13" xfId="0" applyFont="1" applyFill="1" applyBorder="1" applyAlignment="1">
      <alignment horizontal="right" wrapText="1"/>
    </xf>
    <xf numFmtId="0" fontId="63" fillId="30" borderId="13" xfId="0" applyFont="1" applyFill="1" applyBorder="1" applyAlignment="1">
      <alignment horizontal="left"/>
    </xf>
    <xf numFmtId="49" fontId="63" fillId="30" borderId="13" xfId="0" applyNumberFormat="1" applyFont="1" applyFill="1" applyBorder="1" applyAlignment="1">
      <alignment horizontal="left"/>
    </xf>
    <xf numFmtId="0" fontId="61" fillId="29" borderId="25" xfId="0" applyFont="1" applyFill="1" applyBorder="1" applyAlignment="1">
      <alignment horizontal="center" vertical="center" wrapText="1"/>
    </xf>
    <xf numFmtId="0" fontId="81" fillId="0" borderId="0" xfId="0" applyFont="1" applyAlignment="1">
      <alignment shrinkToFit="1"/>
    </xf>
    <xf numFmtId="0" fontId="32" fillId="29" borderId="26" xfId="0" applyFont="1" applyFill="1" applyBorder="1" applyAlignment="1">
      <alignment horizontal="center" vertical="center"/>
    </xf>
    <xf numFmtId="0" fontId="64" fillId="29" borderId="0" xfId="0" applyFont="1" applyFill="1" applyBorder="1" applyAlignment="1">
      <alignment horizontal="left" vertical="center" wrapText="1"/>
    </xf>
    <xf numFmtId="0" fontId="65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textRotation="90" wrapText="1"/>
    </xf>
    <xf numFmtId="0" fontId="58" fillId="29" borderId="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8" borderId="20" xfId="0" applyNumberFormat="1" applyFont="1" applyFill="1" applyBorder="1" applyAlignment="1">
      <alignment/>
    </xf>
    <xf numFmtId="3" fontId="0" fillId="28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28" borderId="18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41" fillId="28" borderId="1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28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28" borderId="21" xfId="0" applyNumberFormat="1" applyFont="1" applyFill="1" applyBorder="1" applyAlignment="1">
      <alignment/>
    </xf>
    <xf numFmtId="3" fontId="43" fillId="28" borderId="18" xfId="0" applyNumberFormat="1" applyFont="1" applyFill="1" applyBorder="1" applyAlignment="1">
      <alignment/>
    </xf>
    <xf numFmtId="49" fontId="58" fillId="0" borderId="7" xfId="0" applyNumberFormat="1" applyFont="1" applyFill="1" applyBorder="1" applyAlignment="1">
      <alignment horizontal="left"/>
    </xf>
    <xf numFmtId="49" fontId="65" fillId="30" borderId="7" xfId="0" applyNumberFormat="1" applyFont="1" applyFill="1" applyBorder="1" applyAlignment="1">
      <alignment horizontal="left"/>
    </xf>
    <xf numFmtId="0" fontId="46" fillId="29" borderId="25" xfId="0" applyFont="1" applyFill="1" applyBorder="1" applyAlignment="1">
      <alignment horizontal="center" vertical="center" wrapText="1"/>
    </xf>
    <xf numFmtId="0" fontId="46" fillId="29" borderId="15" xfId="0" applyFont="1" applyFill="1" applyBorder="1" applyAlignment="1">
      <alignment horizontal="center" vertical="center" wrapText="1"/>
    </xf>
    <xf numFmtId="0" fontId="73" fillId="0" borderId="0" xfId="202" applyFont="1" applyBorder="1">
      <alignment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0" fontId="0" fillId="29" borderId="7" xfId="0" applyFont="1" applyFill="1" applyBorder="1" applyAlignment="1" quotePrefix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left" vertical="center" wrapText="1" indent="1"/>
    </xf>
    <xf numFmtId="0" fontId="41" fillId="28" borderId="18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41" fillId="28" borderId="20" xfId="0" applyFont="1" applyFill="1" applyBorder="1" applyAlignment="1">
      <alignment horizontal="left" vertical="center" wrapText="1"/>
    </xf>
    <xf numFmtId="0" fontId="0" fillId="29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 quotePrefix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wrapText="1"/>
    </xf>
    <xf numFmtId="0" fontId="41" fillId="0" borderId="7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3" fillId="28" borderId="18" xfId="0" applyFont="1" applyFill="1" applyBorder="1" applyAlignment="1">
      <alignment horizontal="left" vertical="center" wrapText="1" indent="2"/>
    </xf>
    <xf numFmtId="0" fontId="43" fillId="0" borderId="18" xfId="0" applyFont="1" applyFill="1" applyBorder="1" applyAlignment="1">
      <alignment horizontal="left" vertical="center" wrapText="1" indent="2"/>
    </xf>
    <xf numFmtId="1" fontId="0" fillId="29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1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left" vertical="center" wrapText="1"/>
    </xf>
    <xf numFmtId="0" fontId="41" fillId="28" borderId="18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vertical="center" wrapText="1"/>
    </xf>
    <xf numFmtId="0" fontId="0" fillId="28" borderId="21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3" fillId="30" borderId="13" xfId="0" applyNumberFormat="1" applyFont="1" applyFill="1" applyBorder="1" applyAlignment="1">
      <alignment horizontal="left"/>
    </xf>
    <xf numFmtId="14" fontId="63" fillId="28" borderId="13" xfId="0" applyNumberFormat="1" applyFont="1" applyFill="1" applyBorder="1" applyAlignment="1">
      <alignment wrapText="1"/>
    </xf>
    <xf numFmtId="3" fontId="43" fillId="0" borderId="18" xfId="0" applyNumberFormat="1" applyFont="1" applyFill="1" applyBorder="1" applyAlignment="1">
      <alignment/>
    </xf>
    <xf numFmtId="0" fontId="41" fillId="0" borderId="18" xfId="0" applyFont="1" applyFill="1" applyBorder="1" applyAlignment="1">
      <alignment horizontal="left" vertical="center" wrapText="1" indent="1"/>
    </xf>
    <xf numFmtId="0" fontId="17" fillId="29" borderId="8" xfId="202" applyFont="1" applyFill="1" applyBorder="1" applyAlignment="1">
      <alignment horizontal="center" vertical="center"/>
      <protection/>
    </xf>
    <xf numFmtId="0" fontId="17" fillId="29" borderId="24" xfId="202" applyFont="1" applyFill="1" applyBorder="1" applyAlignment="1">
      <alignment horizontal="center" vertical="center"/>
      <protection/>
    </xf>
    <xf numFmtId="0" fontId="17" fillId="29" borderId="27" xfId="20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0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ad 2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heck Cell" xfId="133"/>
    <cellStyle name="Check Cell 2" xfId="134"/>
    <cellStyle name="Cím" xfId="135"/>
    <cellStyle name="Címsor 1" xfId="136"/>
    <cellStyle name="Címsor 2" xfId="137"/>
    <cellStyle name="Címsor 3" xfId="138"/>
    <cellStyle name="Címsor 4" xfId="139"/>
    <cellStyle name="Comma" xfId="140"/>
    <cellStyle name="Comma [0]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2" xfId="200"/>
    <cellStyle name="Normal 2 2" xfId="201"/>
    <cellStyle name="Normal 2 2 2" xfId="202"/>
    <cellStyle name="Normal 2 2 2 2" xfId="203"/>
    <cellStyle name="Normal 2 2 3" xfId="204"/>
    <cellStyle name="Normal 2 2 3 2" xfId="205"/>
    <cellStyle name="Normal 2 2_COREP GL04rev3" xfId="206"/>
    <cellStyle name="Normal 2 3" xfId="207"/>
    <cellStyle name="Normal 2 3 3" xfId="208"/>
    <cellStyle name="Normal 2 5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_~1520012" xfId="216"/>
    <cellStyle name="Normal 4" xfId="217"/>
    <cellStyle name="Normal 4 2" xfId="218"/>
    <cellStyle name="Normal 4 2 3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showGridLines="0" tabSelected="1" zoomScaleSheetLayoutView="100" zoomScalePageLayoutView="0" workbookViewId="0" topLeftCell="A1">
      <selection activeCell="C3" sqref="C3"/>
    </sheetView>
  </sheetViews>
  <sheetFormatPr defaultColWidth="5.140625" defaultRowHeight="18" customHeight="1"/>
  <cols>
    <col min="1" max="1" width="1.421875" style="86" customWidth="1"/>
    <col min="2" max="2" width="23.00390625" style="86" customWidth="1"/>
    <col min="3" max="3" width="12.57421875" style="88" customWidth="1"/>
    <col min="4" max="4" width="103.8515625" style="86" customWidth="1"/>
    <col min="5" max="5" width="11.7109375" style="86" customWidth="1"/>
    <col min="6" max="16384" width="5.140625" style="86" customWidth="1"/>
  </cols>
  <sheetData>
    <row r="1" spans="2:4" ht="18" customHeight="1">
      <c r="B1" s="28" t="s">
        <v>68</v>
      </c>
      <c r="C1" s="29"/>
      <c r="D1" s="29"/>
    </row>
    <row r="2" spans="2:4" ht="12.75">
      <c r="B2" s="105" t="s">
        <v>63</v>
      </c>
      <c r="C2" s="106" t="s">
        <v>503</v>
      </c>
      <c r="D2" s="107" t="s">
        <v>504</v>
      </c>
    </row>
    <row r="3" spans="2:4" ht="12.75">
      <c r="B3" s="105" t="s">
        <v>64</v>
      </c>
      <c r="C3" s="108">
        <v>43373</v>
      </c>
      <c r="D3" s="30"/>
    </row>
    <row r="4" spans="2:4" ht="12.75">
      <c r="B4" s="105" t="s">
        <v>65</v>
      </c>
      <c r="C4" s="170" t="s">
        <v>502</v>
      </c>
      <c r="D4" s="30"/>
    </row>
    <row r="5" spans="2:4" ht="12.75">
      <c r="B5" s="109" t="s">
        <v>66</v>
      </c>
      <c r="C5" s="110" t="s">
        <v>67</v>
      </c>
      <c r="D5" s="87"/>
    </row>
    <row r="6" ht="6.75" customHeight="1"/>
    <row r="7" spans="2:3" s="89" customFormat="1" ht="17.25" customHeight="1">
      <c r="B7" s="89" t="s">
        <v>490</v>
      </c>
      <c r="C7" s="90"/>
    </row>
    <row r="8" ht="6.75" customHeight="1"/>
    <row r="9" spans="2:4" ht="18" customHeight="1">
      <c r="B9" s="227" t="s">
        <v>463</v>
      </c>
      <c r="C9" s="228"/>
      <c r="D9" s="229"/>
    </row>
    <row r="10" spans="2:5" ht="40.5" customHeight="1">
      <c r="B10" s="91" t="s">
        <v>464</v>
      </c>
      <c r="C10" s="91" t="s">
        <v>465</v>
      </c>
      <c r="D10" s="92" t="s">
        <v>466</v>
      </c>
      <c r="E10" s="102" t="s">
        <v>501</v>
      </c>
    </row>
    <row r="11" spans="2:5" ht="12.75">
      <c r="B11" s="93"/>
      <c r="C11" s="93"/>
      <c r="D11" s="94"/>
      <c r="E11" s="93"/>
    </row>
    <row r="12" spans="2:5" ht="12.75">
      <c r="B12" s="126"/>
      <c r="C12" s="126"/>
      <c r="D12" s="118" t="s">
        <v>467</v>
      </c>
      <c r="E12" s="111"/>
    </row>
    <row r="13" spans="2:5" ht="12.75">
      <c r="B13" s="127" t="s">
        <v>468</v>
      </c>
      <c r="C13" s="133" t="s">
        <v>469</v>
      </c>
      <c r="D13" s="119" t="s">
        <v>470</v>
      </c>
      <c r="E13" s="112" t="s">
        <v>491</v>
      </c>
    </row>
    <row r="14" spans="2:5" ht="12.75">
      <c r="B14" s="128" t="s">
        <v>471</v>
      </c>
      <c r="C14" s="128" t="s">
        <v>472</v>
      </c>
      <c r="D14" s="120" t="s">
        <v>473</v>
      </c>
      <c r="E14" s="113" t="s">
        <v>492</v>
      </c>
    </row>
    <row r="15" spans="2:5" ht="12.75">
      <c r="B15" s="129" t="s">
        <v>474</v>
      </c>
      <c r="C15" s="129" t="s">
        <v>475</v>
      </c>
      <c r="D15" s="121" t="s">
        <v>0</v>
      </c>
      <c r="E15" s="114" t="s">
        <v>493</v>
      </c>
    </row>
    <row r="16" spans="2:5" ht="12.75">
      <c r="B16" s="130">
        <v>2</v>
      </c>
      <c r="C16" s="130" t="s">
        <v>476</v>
      </c>
      <c r="D16" s="122" t="s">
        <v>477</v>
      </c>
      <c r="E16" s="115" t="s">
        <v>494</v>
      </c>
    </row>
    <row r="17" spans="2:5" ht="24">
      <c r="B17" s="127" t="s">
        <v>478</v>
      </c>
      <c r="C17" s="133" t="s">
        <v>479</v>
      </c>
      <c r="D17" s="119" t="s">
        <v>480</v>
      </c>
      <c r="E17" s="112" t="s">
        <v>495</v>
      </c>
    </row>
    <row r="18" spans="2:5" ht="12.75">
      <c r="B18" s="128">
        <v>7.1</v>
      </c>
      <c r="C18" s="131" t="s">
        <v>481</v>
      </c>
      <c r="D18" s="123" t="s">
        <v>482</v>
      </c>
      <c r="E18" s="116" t="s">
        <v>496</v>
      </c>
    </row>
    <row r="19" spans="2:5" ht="12.75">
      <c r="B19" s="128">
        <v>12.1</v>
      </c>
      <c r="C19" s="131" t="s">
        <v>483</v>
      </c>
      <c r="D19" s="123" t="s">
        <v>1</v>
      </c>
      <c r="E19" s="116" t="s">
        <v>497</v>
      </c>
    </row>
    <row r="20" spans="2:5" ht="12.75">
      <c r="B20" s="128">
        <v>16.7</v>
      </c>
      <c r="C20" s="128" t="s">
        <v>484</v>
      </c>
      <c r="D20" s="123" t="s">
        <v>485</v>
      </c>
      <c r="E20" s="113" t="s">
        <v>498</v>
      </c>
    </row>
    <row r="21" spans="2:5" ht="12.75">
      <c r="B21" s="131">
        <v>18</v>
      </c>
      <c r="C21" s="131" t="s">
        <v>486</v>
      </c>
      <c r="D21" s="124" t="s">
        <v>487</v>
      </c>
      <c r="E21" s="116" t="s">
        <v>499</v>
      </c>
    </row>
    <row r="22" spans="2:5" ht="12.75">
      <c r="B22" s="132">
        <v>19</v>
      </c>
      <c r="C22" s="132" t="s">
        <v>488</v>
      </c>
      <c r="D22" s="125" t="s">
        <v>489</v>
      </c>
      <c r="E22" s="117" t="s">
        <v>500</v>
      </c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4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zoomScaleSheetLayoutView="100" zoomScalePageLayoutView="0" workbookViewId="0" topLeftCell="A4">
      <selection activeCell="F52" sqref="F52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421875" style="9" customWidth="1"/>
    <col min="5" max="5" width="11.421875" style="9" customWidth="1"/>
    <col min="6" max="6" width="18.7109375" style="10" customWidth="1"/>
    <col min="7" max="7" width="2.421875" style="1" customWidth="1"/>
    <col min="8" max="16384" width="9.140625" style="1" customWidth="1"/>
  </cols>
  <sheetData>
    <row r="1" spans="1:6" s="83" customFormat="1" ht="12.75">
      <c r="A1" s="79" t="s">
        <v>326</v>
      </c>
      <c r="B1" s="134" t="s">
        <v>68</v>
      </c>
      <c r="C1" s="81"/>
      <c r="D1" s="81"/>
      <c r="E1" s="82"/>
      <c r="F1" s="67"/>
    </row>
    <row r="2" spans="2:6" ht="12" customHeight="1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6"/>
    </row>
    <row r="3" spans="2:6" ht="12" customHeight="1">
      <c r="B3" s="223" t="s">
        <v>64</v>
      </c>
      <c r="C3" s="224">
        <f>Index!C3</f>
        <v>43373</v>
      </c>
      <c r="D3" s="137"/>
      <c r="E3" s="137"/>
      <c r="F3" s="6"/>
    </row>
    <row r="4" spans="2:6" ht="12" customHeight="1">
      <c r="B4" s="142" t="s">
        <v>65</v>
      </c>
      <c r="C4" s="169" t="str">
        <f>Index!C4</f>
        <v>индивидуална</v>
      </c>
      <c r="D4" s="137"/>
      <c r="E4" s="137"/>
      <c r="F4" s="6"/>
    </row>
    <row r="5" spans="2:6" ht="12" customHeight="1">
      <c r="B5" s="138" t="s">
        <v>66</v>
      </c>
      <c r="C5" s="139" t="s">
        <v>67</v>
      </c>
      <c r="D5" s="140" t="s">
        <v>69</v>
      </c>
      <c r="E5" s="140" t="s">
        <v>330</v>
      </c>
      <c r="F5" s="173"/>
    </row>
    <row r="6" spans="2:6" ht="32.25" customHeight="1">
      <c r="B6" s="230" t="s">
        <v>70</v>
      </c>
      <c r="C6" s="231"/>
      <c r="D6" s="231"/>
      <c r="E6" s="231"/>
      <c r="F6" s="6"/>
    </row>
    <row r="7" spans="1:6" s="66" customFormat="1" ht="12.75">
      <c r="A7" s="79">
        <v>6</v>
      </c>
      <c r="B7" s="67"/>
      <c r="D7" s="68"/>
      <c r="E7" s="68"/>
      <c r="F7" s="67" t="s">
        <v>332</v>
      </c>
    </row>
    <row r="8" spans="2:6" ht="12.75">
      <c r="B8" s="232" t="s">
        <v>71</v>
      </c>
      <c r="C8" s="231"/>
      <c r="D8" s="5"/>
      <c r="E8" s="5"/>
      <c r="F8" s="6"/>
    </row>
    <row r="9" spans="2:6" ht="10.5" customHeight="1">
      <c r="B9" s="96"/>
      <c r="C9" s="95"/>
      <c r="D9" s="5"/>
      <c r="E9" s="5"/>
      <c r="F9" s="6"/>
    </row>
    <row r="10" spans="2:6" ht="10.5" customHeight="1">
      <c r="B10" s="96"/>
      <c r="C10" s="95"/>
      <c r="D10" s="5"/>
      <c r="E10" s="5"/>
      <c r="F10" s="6"/>
    </row>
    <row r="11" spans="2:6" ht="10.5" customHeight="1">
      <c r="B11" s="7"/>
      <c r="C11" s="2"/>
      <c r="D11" s="5"/>
      <c r="E11" s="5"/>
      <c r="F11" s="6"/>
    </row>
    <row r="12" spans="2:6" ht="34.5" customHeight="1">
      <c r="B12" s="103"/>
      <c r="C12" s="31"/>
      <c r="D12" s="171" t="s">
        <v>60</v>
      </c>
      <c r="E12" s="143" t="s">
        <v>72</v>
      </c>
      <c r="F12" s="176" t="s">
        <v>73</v>
      </c>
    </row>
    <row r="13" spans="1:6" s="150" customFormat="1" ht="33.75" customHeight="1">
      <c r="A13" s="144"/>
      <c r="B13" s="145"/>
      <c r="C13" s="146"/>
      <c r="D13" s="147"/>
      <c r="E13" s="148"/>
      <c r="F13" s="149" t="s">
        <v>431</v>
      </c>
    </row>
    <row r="14" spans="2:6" ht="12.75">
      <c r="B14" s="104"/>
      <c r="C14" s="32"/>
      <c r="D14" s="172"/>
      <c r="E14" s="33"/>
      <c r="F14" s="177" t="s">
        <v>74</v>
      </c>
    </row>
    <row r="15" spans="1:6" ht="25.5" customHeight="1">
      <c r="A15" s="79" t="s">
        <v>331</v>
      </c>
      <c r="B15" s="178" t="s">
        <v>74</v>
      </c>
      <c r="C15" s="179" t="s">
        <v>75</v>
      </c>
      <c r="D15" s="34" t="s">
        <v>76</v>
      </c>
      <c r="E15" s="35"/>
      <c r="F15" s="156">
        <f>SUM(F16:F18)</f>
        <v>37683</v>
      </c>
    </row>
    <row r="16" spans="1:6" ht="25.5" customHeight="1">
      <c r="A16" s="79" t="s">
        <v>333</v>
      </c>
      <c r="B16" s="180" t="s">
        <v>77</v>
      </c>
      <c r="C16" s="181" t="s">
        <v>78</v>
      </c>
      <c r="D16" s="36" t="s">
        <v>323</v>
      </c>
      <c r="E16" s="35"/>
      <c r="F16" s="152">
        <v>6437</v>
      </c>
    </row>
    <row r="17" spans="1:6" ht="25.5" customHeight="1">
      <c r="A17" s="79" t="s">
        <v>334</v>
      </c>
      <c r="B17" s="182" t="s">
        <v>79</v>
      </c>
      <c r="C17" s="183" t="s">
        <v>80</v>
      </c>
      <c r="D17" s="38" t="s">
        <v>324</v>
      </c>
      <c r="E17" s="39"/>
      <c r="F17" s="153">
        <v>22458</v>
      </c>
    </row>
    <row r="18" spans="1:6" ht="25.5" customHeight="1">
      <c r="A18" s="79" t="s">
        <v>335</v>
      </c>
      <c r="B18" s="182" t="s">
        <v>81</v>
      </c>
      <c r="C18" s="183" t="s">
        <v>82</v>
      </c>
      <c r="D18" s="38" t="s">
        <v>325</v>
      </c>
      <c r="E18" s="40">
        <v>5</v>
      </c>
      <c r="F18" s="153">
        <v>8788</v>
      </c>
    </row>
    <row r="19" spans="1:6" ht="25.5" customHeight="1">
      <c r="A19" s="79" t="s">
        <v>336</v>
      </c>
      <c r="B19" s="180" t="s">
        <v>83</v>
      </c>
      <c r="C19" s="184" t="s">
        <v>84</v>
      </c>
      <c r="D19" s="38" t="s">
        <v>85</v>
      </c>
      <c r="E19" s="37"/>
      <c r="F19" s="157">
        <f>SUM(F20:F23)</f>
        <v>15611</v>
      </c>
    </row>
    <row r="20" spans="1:6" ht="25.5" customHeight="1">
      <c r="A20" s="79" t="s">
        <v>337</v>
      </c>
      <c r="B20" s="180" t="s">
        <v>86</v>
      </c>
      <c r="C20" s="185" t="s">
        <v>87</v>
      </c>
      <c r="D20" s="38" t="s">
        <v>85</v>
      </c>
      <c r="E20" s="37">
        <v>10</v>
      </c>
      <c r="F20" s="152">
        <v>0</v>
      </c>
    </row>
    <row r="21" spans="1:6" ht="25.5" customHeight="1">
      <c r="A21" s="79" t="s">
        <v>338</v>
      </c>
      <c r="B21" s="180" t="s">
        <v>88</v>
      </c>
      <c r="C21" s="185" t="s">
        <v>89</v>
      </c>
      <c r="D21" s="38" t="s">
        <v>90</v>
      </c>
      <c r="E21" s="37">
        <v>4</v>
      </c>
      <c r="F21" s="152">
        <v>15611</v>
      </c>
    </row>
    <row r="22" spans="1:6" ht="25.5" customHeight="1">
      <c r="A22" s="79" t="s">
        <v>339</v>
      </c>
      <c r="B22" s="180" t="s">
        <v>91</v>
      </c>
      <c r="C22" s="185" t="s">
        <v>92</v>
      </c>
      <c r="D22" s="38" t="s">
        <v>320</v>
      </c>
      <c r="E22" s="37">
        <v>4</v>
      </c>
      <c r="F22" s="152"/>
    </row>
    <row r="23" spans="1:6" ht="25.5" customHeight="1">
      <c r="A23" s="79" t="s">
        <v>340</v>
      </c>
      <c r="B23" s="180" t="s">
        <v>93</v>
      </c>
      <c r="C23" s="185" t="s">
        <v>94</v>
      </c>
      <c r="D23" s="38" t="s">
        <v>321</v>
      </c>
      <c r="E23" s="37">
        <v>4</v>
      </c>
      <c r="F23" s="152"/>
    </row>
    <row r="24" spans="1:6" ht="25.5" customHeight="1">
      <c r="A24" s="79" t="s">
        <v>341</v>
      </c>
      <c r="B24" s="186" t="s">
        <v>95</v>
      </c>
      <c r="C24" s="187" t="s">
        <v>4</v>
      </c>
      <c r="D24" s="38" t="s">
        <v>96</v>
      </c>
      <c r="E24" s="41">
        <v>4</v>
      </c>
      <c r="F24" s="157">
        <f>SUM(F25:F27)</f>
        <v>0</v>
      </c>
    </row>
    <row r="25" spans="1:6" ht="25.5" customHeight="1">
      <c r="A25" s="79" t="s">
        <v>342</v>
      </c>
      <c r="B25" s="186" t="s">
        <v>97</v>
      </c>
      <c r="C25" s="188" t="s">
        <v>89</v>
      </c>
      <c r="D25" s="38" t="s">
        <v>90</v>
      </c>
      <c r="E25" s="41">
        <v>4</v>
      </c>
      <c r="F25" s="152"/>
    </row>
    <row r="26" spans="1:6" ht="25.5" customHeight="1">
      <c r="A26" s="79" t="s">
        <v>343</v>
      </c>
      <c r="B26" s="186" t="s">
        <v>98</v>
      </c>
      <c r="C26" s="188" t="s">
        <v>92</v>
      </c>
      <c r="D26" s="38" t="s">
        <v>320</v>
      </c>
      <c r="E26" s="41">
        <v>4</v>
      </c>
      <c r="F26" s="152"/>
    </row>
    <row r="27" spans="1:6" ht="25.5" customHeight="1">
      <c r="A27" s="79" t="s">
        <v>344</v>
      </c>
      <c r="B27" s="186" t="s">
        <v>99</v>
      </c>
      <c r="C27" s="188" t="s">
        <v>94</v>
      </c>
      <c r="D27" s="38" t="s">
        <v>321</v>
      </c>
      <c r="E27" s="41">
        <v>4</v>
      </c>
      <c r="F27" s="152"/>
    </row>
    <row r="28" spans="1:6" ht="25.5" customHeight="1">
      <c r="A28" s="79" t="s">
        <v>345</v>
      </c>
      <c r="B28" s="180" t="s">
        <v>100</v>
      </c>
      <c r="C28" s="187" t="s">
        <v>101</v>
      </c>
      <c r="D28" s="38" t="s">
        <v>102</v>
      </c>
      <c r="E28" s="42">
        <v>4</v>
      </c>
      <c r="F28" s="158">
        <f>SUM(F29:F30)</f>
        <v>0</v>
      </c>
    </row>
    <row r="29" spans="1:6" ht="25.5" customHeight="1">
      <c r="A29" s="79" t="s">
        <v>346</v>
      </c>
      <c r="B29" s="182" t="s">
        <v>103</v>
      </c>
      <c r="C29" s="185" t="s">
        <v>92</v>
      </c>
      <c r="D29" s="38" t="s">
        <v>320</v>
      </c>
      <c r="E29" s="42">
        <v>4</v>
      </c>
      <c r="F29" s="154"/>
    </row>
    <row r="30" spans="1:6" ht="25.5" customHeight="1">
      <c r="A30" s="79" t="s">
        <v>347</v>
      </c>
      <c r="B30" s="182" t="s">
        <v>104</v>
      </c>
      <c r="C30" s="185" t="s">
        <v>94</v>
      </c>
      <c r="D30" s="38" t="s">
        <v>321</v>
      </c>
      <c r="E30" s="42">
        <v>4</v>
      </c>
      <c r="F30" s="154"/>
    </row>
    <row r="31" spans="1:6" ht="25.5" customHeight="1">
      <c r="A31" s="79" t="s">
        <v>348</v>
      </c>
      <c r="B31" s="180">
        <v>141</v>
      </c>
      <c r="C31" s="187" t="s">
        <v>2</v>
      </c>
      <c r="D31" s="38" t="s">
        <v>105</v>
      </c>
      <c r="E31" s="37">
        <v>4</v>
      </c>
      <c r="F31" s="158">
        <f>SUM(F32:F34)</f>
        <v>38468</v>
      </c>
    </row>
    <row r="32" spans="1:6" ht="25.5" customHeight="1">
      <c r="A32" s="79" t="s">
        <v>349</v>
      </c>
      <c r="B32" s="180">
        <v>142</v>
      </c>
      <c r="C32" s="181" t="s">
        <v>89</v>
      </c>
      <c r="D32" s="38" t="s">
        <v>90</v>
      </c>
      <c r="E32" s="37">
        <v>4</v>
      </c>
      <c r="F32" s="154">
        <v>8147</v>
      </c>
    </row>
    <row r="33" spans="1:6" ht="25.5" customHeight="1">
      <c r="A33" s="79" t="s">
        <v>350</v>
      </c>
      <c r="B33" s="180">
        <v>143</v>
      </c>
      <c r="C33" s="181" t="s">
        <v>92</v>
      </c>
      <c r="D33" s="38" t="s">
        <v>320</v>
      </c>
      <c r="E33" s="37">
        <v>4</v>
      </c>
      <c r="F33" s="154">
        <v>30321</v>
      </c>
    </row>
    <row r="34" spans="1:6" ht="25.5" customHeight="1">
      <c r="A34" s="79" t="s">
        <v>351</v>
      </c>
      <c r="B34" s="180">
        <v>144</v>
      </c>
      <c r="C34" s="181" t="s">
        <v>94</v>
      </c>
      <c r="D34" s="38" t="s">
        <v>321</v>
      </c>
      <c r="E34" s="37">
        <v>4</v>
      </c>
      <c r="F34" s="154"/>
    </row>
    <row r="35" spans="1:6" ht="25.5" customHeight="1">
      <c r="A35" s="79" t="s">
        <v>352</v>
      </c>
      <c r="B35" s="180">
        <v>181</v>
      </c>
      <c r="C35" s="187" t="s">
        <v>5</v>
      </c>
      <c r="D35" s="38" t="s">
        <v>106</v>
      </c>
      <c r="E35" s="37">
        <v>4</v>
      </c>
      <c r="F35" s="157">
        <f>SUM(F36:F37)</f>
        <v>143710</v>
      </c>
    </row>
    <row r="36" spans="1:6" ht="25.5" customHeight="1">
      <c r="A36" s="79" t="s">
        <v>353</v>
      </c>
      <c r="B36" s="180">
        <v>182</v>
      </c>
      <c r="C36" s="181" t="s">
        <v>92</v>
      </c>
      <c r="D36" s="38" t="s">
        <v>320</v>
      </c>
      <c r="E36" s="37">
        <v>4</v>
      </c>
      <c r="F36" s="152">
        <f>5591-1</f>
        <v>5590</v>
      </c>
    </row>
    <row r="37" spans="1:6" ht="25.5" customHeight="1">
      <c r="A37" s="79" t="s">
        <v>354</v>
      </c>
      <c r="B37" s="180">
        <v>183</v>
      </c>
      <c r="C37" s="181" t="s">
        <v>94</v>
      </c>
      <c r="D37" s="38" t="s">
        <v>321</v>
      </c>
      <c r="E37" s="37">
        <v>4</v>
      </c>
      <c r="F37" s="152">
        <v>138120</v>
      </c>
    </row>
    <row r="38" spans="1:6" ht="25.5" customHeight="1">
      <c r="A38" s="79" t="s">
        <v>355</v>
      </c>
      <c r="B38" s="180">
        <v>240</v>
      </c>
      <c r="C38" s="187" t="s">
        <v>107</v>
      </c>
      <c r="D38" s="38" t="s">
        <v>322</v>
      </c>
      <c r="E38" s="37">
        <v>11</v>
      </c>
      <c r="F38" s="157"/>
    </row>
    <row r="39" spans="1:6" ht="25.5" customHeight="1">
      <c r="A39" s="79" t="s">
        <v>356</v>
      </c>
      <c r="B39" s="180">
        <v>250</v>
      </c>
      <c r="C39" s="184" t="s">
        <v>108</v>
      </c>
      <c r="D39" s="38" t="s">
        <v>109</v>
      </c>
      <c r="E39" s="37"/>
      <c r="F39" s="157"/>
    </row>
    <row r="40" spans="1:6" ht="25.5" customHeight="1">
      <c r="A40" s="79" t="s">
        <v>357</v>
      </c>
      <c r="B40" s="180">
        <v>260</v>
      </c>
      <c r="C40" s="184" t="s">
        <v>432</v>
      </c>
      <c r="D40" s="38" t="s">
        <v>433</v>
      </c>
      <c r="E40" s="37">
        <v>40</v>
      </c>
      <c r="F40" s="157">
        <v>451</v>
      </c>
    </row>
    <row r="41" spans="1:6" ht="25.5" customHeight="1">
      <c r="A41" s="79" t="s">
        <v>358</v>
      </c>
      <c r="B41" s="180">
        <v>270</v>
      </c>
      <c r="C41" s="187" t="s">
        <v>110</v>
      </c>
      <c r="D41" s="43"/>
      <c r="E41" s="37"/>
      <c r="F41" s="157">
        <f>SUM(F42:F43)</f>
        <v>21589</v>
      </c>
    </row>
    <row r="42" spans="1:6" ht="25.5" customHeight="1">
      <c r="A42" s="79" t="s">
        <v>359</v>
      </c>
      <c r="B42" s="180">
        <v>280</v>
      </c>
      <c r="C42" s="181" t="s">
        <v>111</v>
      </c>
      <c r="D42" s="38" t="s">
        <v>112</v>
      </c>
      <c r="E42" s="37" t="s">
        <v>113</v>
      </c>
      <c r="F42" s="152">
        <v>12354</v>
      </c>
    </row>
    <row r="43" spans="1:6" ht="25.5" customHeight="1">
      <c r="A43" s="79" t="s">
        <v>360</v>
      </c>
      <c r="B43" s="180">
        <v>290</v>
      </c>
      <c r="C43" s="181" t="s">
        <v>114</v>
      </c>
      <c r="D43" s="38" t="s">
        <v>115</v>
      </c>
      <c r="E43" s="37" t="s">
        <v>113</v>
      </c>
      <c r="F43" s="152">
        <v>9235</v>
      </c>
    </row>
    <row r="44" spans="1:6" ht="25.5" customHeight="1">
      <c r="A44" s="79" t="s">
        <v>361</v>
      </c>
      <c r="B44" s="180">
        <v>300</v>
      </c>
      <c r="C44" s="187" t="s">
        <v>116</v>
      </c>
      <c r="D44" s="38" t="s">
        <v>117</v>
      </c>
      <c r="E44" s="37"/>
      <c r="F44" s="157">
        <f>SUM(F45:F46)</f>
        <v>2269</v>
      </c>
    </row>
    <row r="45" spans="1:6" ht="25.5" customHeight="1">
      <c r="A45" s="79" t="s">
        <v>362</v>
      </c>
      <c r="B45" s="180">
        <v>310</v>
      </c>
      <c r="C45" s="181" t="s">
        <v>62</v>
      </c>
      <c r="D45" s="38" t="s">
        <v>118</v>
      </c>
      <c r="E45" s="44"/>
      <c r="F45" s="152"/>
    </row>
    <row r="46" spans="1:6" ht="25.5" customHeight="1">
      <c r="A46" s="79" t="s">
        <v>363</v>
      </c>
      <c r="B46" s="180">
        <v>320</v>
      </c>
      <c r="C46" s="181" t="s">
        <v>119</v>
      </c>
      <c r="D46" s="38" t="s">
        <v>120</v>
      </c>
      <c r="E46" s="37" t="s">
        <v>113</v>
      </c>
      <c r="F46" s="152">
        <v>2269</v>
      </c>
    </row>
    <row r="47" spans="1:6" ht="25.5" customHeight="1">
      <c r="A47" s="79" t="s">
        <v>364</v>
      </c>
      <c r="B47" s="180">
        <v>330</v>
      </c>
      <c r="C47" s="187" t="s">
        <v>121</v>
      </c>
      <c r="D47" s="38" t="s">
        <v>122</v>
      </c>
      <c r="E47" s="37"/>
      <c r="F47" s="157">
        <f>SUM(F48:F49)</f>
        <v>0</v>
      </c>
    </row>
    <row r="48" spans="1:6" ht="25.5" customHeight="1">
      <c r="A48" s="79" t="s">
        <v>365</v>
      </c>
      <c r="B48" s="180">
        <v>340</v>
      </c>
      <c r="C48" s="181" t="s">
        <v>123</v>
      </c>
      <c r="D48" s="38" t="s">
        <v>124</v>
      </c>
      <c r="E48" s="37"/>
      <c r="F48" s="152"/>
    </row>
    <row r="49" spans="1:6" ht="25.5" customHeight="1">
      <c r="A49" s="79" t="s">
        <v>366</v>
      </c>
      <c r="B49" s="180">
        <v>350</v>
      </c>
      <c r="C49" s="181" t="s">
        <v>125</v>
      </c>
      <c r="D49" s="38" t="s">
        <v>126</v>
      </c>
      <c r="E49" s="37"/>
      <c r="F49" s="152"/>
    </row>
    <row r="50" spans="1:6" ht="25.5" customHeight="1">
      <c r="A50" s="79" t="s">
        <v>367</v>
      </c>
      <c r="B50" s="180">
        <v>360</v>
      </c>
      <c r="C50" s="187" t="s">
        <v>127</v>
      </c>
      <c r="D50" s="38" t="s">
        <v>34</v>
      </c>
      <c r="E50" s="37"/>
      <c r="F50" s="157">
        <v>9399</v>
      </c>
    </row>
    <row r="51" spans="1:6" ht="25.5" customHeight="1">
      <c r="A51" s="79" t="s">
        <v>368</v>
      </c>
      <c r="B51" s="182">
        <v>370</v>
      </c>
      <c r="C51" s="189" t="s">
        <v>128</v>
      </c>
      <c r="D51" s="38" t="s">
        <v>35</v>
      </c>
      <c r="E51" s="37"/>
      <c r="F51" s="157">
        <v>240</v>
      </c>
    </row>
    <row r="52" spans="1:6" ht="25.5" customHeight="1">
      <c r="A52" s="79" t="s">
        <v>369</v>
      </c>
      <c r="B52" s="190">
        <v>380</v>
      </c>
      <c r="C52" s="191" t="s">
        <v>129</v>
      </c>
      <c r="D52" s="45" t="s">
        <v>130</v>
      </c>
      <c r="E52" s="46"/>
      <c r="F52" s="160">
        <f>F15+F19+F24+F28+F31+F35+F38+F39+F40+F41+F44+F47+F50+F51</f>
        <v>269420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9" r:id="rId3"/>
  <headerFooter>
    <oddHeader>&amp;CBG
Приложение III</oddHeader>
    <oddFooter>&amp;C&amp;P</oddFooter>
  </headerFooter>
  <ignoredErrors>
    <ignoredError sqref="F14 B52 B15:B23 B28 B38:B51 B29:B3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100" zoomScalePageLayoutView="0" workbookViewId="0" topLeftCell="A6">
      <selection activeCell="F44" sqref="F44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7109375" style="1" customWidth="1"/>
    <col min="5" max="5" width="11.28125" style="27" customWidth="1"/>
    <col min="6" max="6" width="18.7109375" style="1" customWidth="1"/>
    <col min="7" max="7" width="3.57421875" style="1" customWidth="1"/>
    <col min="8" max="16384" width="9.140625" style="1" customWidth="1"/>
  </cols>
  <sheetData>
    <row r="1" spans="1:5" s="83" customFormat="1" ht="12.75">
      <c r="A1" s="79" t="s">
        <v>327</v>
      </c>
      <c r="B1" s="134" t="s">
        <v>68</v>
      </c>
      <c r="C1" s="81"/>
      <c r="D1" s="81"/>
      <c r="E1" s="82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3" t="s">
        <v>64</v>
      </c>
      <c r="C3" s="224">
        <f>Index!C3</f>
        <v>43373</v>
      </c>
      <c r="D3" s="137"/>
      <c r="E3" s="137"/>
      <c r="F3" s="2"/>
    </row>
    <row r="4" spans="2:6" ht="12.75">
      <c r="B4" s="142" t="s">
        <v>65</v>
      </c>
      <c r="C4" s="169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5"/>
    </row>
    <row r="6" spans="2:6" ht="32.25" customHeight="1">
      <c r="B6" s="230" t="s">
        <v>458</v>
      </c>
      <c r="C6" s="231"/>
      <c r="D6" s="25"/>
      <c r="E6" s="24"/>
      <c r="F6" s="2"/>
    </row>
    <row r="7" spans="1:6" s="66" customFormat="1" ht="12.75">
      <c r="A7" s="79">
        <v>6</v>
      </c>
      <c r="B7" s="77"/>
      <c r="E7" s="78"/>
      <c r="F7" s="66" t="s">
        <v>332</v>
      </c>
    </row>
    <row r="8" spans="2:6" ht="12.75">
      <c r="B8" s="233" t="s">
        <v>131</v>
      </c>
      <c r="C8" s="231"/>
      <c r="D8" s="2"/>
      <c r="E8" s="24"/>
      <c r="F8" s="2"/>
    </row>
    <row r="9" spans="2:6" ht="12.75">
      <c r="B9" s="97"/>
      <c r="C9" s="95"/>
      <c r="D9" s="2"/>
      <c r="E9" s="24"/>
      <c r="F9" s="2"/>
    </row>
    <row r="10" spans="2:6" ht="12.75">
      <c r="B10" s="97"/>
      <c r="C10" s="95"/>
      <c r="D10" s="2"/>
      <c r="E10" s="24"/>
      <c r="F10" s="2"/>
    </row>
    <row r="11" spans="2:6" ht="12.75">
      <c r="B11" s="7"/>
      <c r="C11" s="97"/>
      <c r="D11" s="2"/>
      <c r="E11" s="24"/>
      <c r="F11" s="2"/>
    </row>
    <row r="12" spans="2:6" ht="70.5" customHeight="1">
      <c r="B12" s="103"/>
      <c r="C12" s="31"/>
      <c r="D12" s="171" t="s">
        <v>60</v>
      </c>
      <c r="E12" s="143" t="s">
        <v>72</v>
      </c>
      <c r="F12" s="176" t="s">
        <v>73</v>
      </c>
    </row>
    <row r="13" spans="2:6" ht="22.5">
      <c r="B13" s="145"/>
      <c r="C13" s="146"/>
      <c r="D13" s="147"/>
      <c r="E13" s="148"/>
      <c r="F13" s="149" t="s">
        <v>431</v>
      </c>
    </row>
    <row r="14" spans="2:6" ht="12.75" customHeight="1">
      <c r="B14" s="104"/>
      <c r="C14" s="32"/>
      <c r="D14" s="172"/>
      <c r="E14" s="33"/>
      <c r="F14" s="177" t="s">
        <v>74</v>
      </c>
    </row>
    <row r="15" spans="1:6" ht="25.5" customHeight="1">
      <c r="A15" s="79" t="s">
        <v>331</v>
      </c>
      <c r="B15" s="192" t="s">
        <v>74</v>
      </c>
      <c r="C15" s="193" t="s">
        <v>61</v>
      </c>
      <c r="D15" s="36" t="s">
        <v>132</v>
      </c>
      <c r="E15" s="35">
        <v>8</v>
      </c>
      <c r="F15" s="156">
        <f>SUM(F16:F20)</f>
        <v>0</v>
      </c>
    </row>
    <row r="16" spans="1:6" ht="25.5" customHeight="1">
      <c r="A16" s="79" t="s">
        <v>333</v>
      </c>
      <c r="B16" s="180" t="s">
        <v>77</v>
      </c>
      <c r="C16" s="185" t="s">
        <v>87</v>
      </c>
      <c r="D16" s="38" t="s">
        <v>133</v>
      </c>
      <c r="E16" s="37">
        <v>10</v>
      </c>
      <c r="F16" s="152"/>
    </row>
    <row r="17" spans="1:6" ht="25.5" customHeight="1">
      <c r="A17" s="79" t="s">
        <v>334</v>
      </c>
      <c r="B17" s="180" t="s">
        <v>79</v>
      </c>
      <c r="C17" s="185" t="s">
        <v>134</v>
      </c>
      <c r="D17" s="38" t="s">
        <v>135</v>
      </c>
      <c r="E17" s="37">
        <v>8</v>
      </c>
      <c r="F17" s="152"/>
    </row>
    <row r="18" spans="1:6" ht="25.5" customHeight="1">
      <c r="A18" s="79" t="s">
        <v>335</v>
      </c>
      <c r="B18" s="182" t="s">
        <v>81</v>
      </c>
      <c r="C18" s="185" t="s">
        <v>136</v>
      </c>
      <c r="D18" s="38" t="s">
        <v>24</v>
      </c>
      <c r="E18" s="37">
        <v>8</v>
      </c>
      <c r="F18" s="152"/>
    </row>
    <row r="19" spans="1:6" ht="25.5" customHeight="1">
      <c r="A19" s="79" t="s">
        <v>336</v>
      </c>
      <c r="B19" s="180" t="s">
        <v>83</v>
      </c>
      <c r="C19" s="185" t="s">
        <v>137</v>
      </c>
      <c r="D19" s="38" t="s">
        <v>25</v>
      </c>
      <c r="E19" s="37">
        <v>8</v>
      </c>
      <c r="F19" s="152"/>
    </row>
    <row r="20" spans="1:6" ht="25.5" customHeight="1">
      <c r="A20" s="79" t="s">
        <v>337</v>
      </c>
      <c r="B20" s="180" t="s">
        <v>86</v>
      </c>
      <c r="C20" s="185" t="s">
        <v>138</v>
      </c>
      <c r="D20" s="38" t="s">
        <v>26</v>
      </c>
      <c r="E20" s="37">
        <v>8</v>
      </c>
      <c r="F20" s="152"/>
    </row>
    <row r="21" spans="1:6" ht="25.5" customHeight="1">
      <c r="A21" s="79" t="s">
        <v>338</v>
      </c>
      <c r="B21" s="194" t="s">
        <v>88</v>
      </c>
      <c r="C21" s="184" t="s">
        <v>139</v>
      </c>
      <c r="D21" s="38" t="s">
        <v>140</v>
      </c>
      <c r="E21" s="37">
        <v>8</v>
      </c>
      <c r="F21" s="157">
        <f>SUM(F22:F24)</f>
        <v>0</v>
      </c>
    </row>
    <row r="22" spans="1:6" ht="25.5" customHeight="1">
      <c r="A22" s="79" t="s">
        <v>339</v>
      </c>
      <c r="B22" s="194" t="s">
        <v>91</v>
      </c>
      <c r="C22" s="185" t="s">
        <v>136</v>
      </c>
      <c r="D22" s="38" t="s">
        <v>24</v>
      </c>
      <c r="E22" s="37">
        <v>8</v>
      </c>
      <c r="F22" s="152"/>
    </row>
    <row r="23" spans="1:6" ht="25.5" customHeight="1">
      <c r="A23" s="79" t="s">
        <v>340</v>
      </c>
      <c r="B23" s="194" t="s">
        <v>93</v>
      </c>
      <c r="C23" s="185" t="s">
        <v>137</v>
      </c>
      <c r="D23" s="38" t="s">
        <v>25</v>
      </c>
      <c r="E23" s="37">
        <v>8</v>
      </c>
      <c r="F23" s="152"/>
    </row>
    <row r="24" spans="1:6" ht="25.5" customHeight="1">
      <c r="A24" s="79" t="s">
        <v>345</v>
      </c>
      <c r="B24" s="180">
        <v>100</v>
      </c>
      <c r="C24" s="185" t="s">
        <v>138</v>
      </c>
      <c r="D24" s="38" t="s">
        <v>26</v>
      </c>
      <c r="E24" s="37">
        <v>8</v>
      </c>
      <c r="F24" s="152"/>
    </row>
    <row r="25" spans="1:6" ht="25.5" customHeight="1">
      <c r="A25" s="79" t="s">
        <v>370</v>
      </c>
      <c r="B25" s="180">
        <v>110</v>
      </c>
      <c r="C25" s="184" t="s">
        <v>434</v>
      </c>
      <c r="D25" s="38" t="s">
        <v>141</v>
      </c>
      <c r="E25" s="37">
        <v>8</v>
      </c>
      <c r="F25" s="157">
        <f>SUM(F26:F28)</f>
        <v>230539</v>
      </c>
    </row>
    <row r="26" spans="1:6" ht="25.5" customHeight="1">
      <c r="A26" s="79" t="s">
        <v>346</v>
      </c>
      <c r="B26" s="180">
        <v>120</v>
      </c>
      <c r="C26" s="185" t="s">
        <v>136</v>
      </c>
      <c r="D26" s="38" t="s">
        <v>24</v>
      </c>
      <c r="E26" s="37">
        <v>8</v>
      </c>
      <c r="F26" s="152">
        <v>230539</v>
      </c>
    </row>
    <row r="27" spans="1:6" ht="25.5" customHeight="1">
      <c r="A27" s="79" t="s">
        <v>347</v>
      </c>
      <c r="B27" s="180">
        <v>130</v>
      </c>
      <c r="C27" s="185" t="s">
        <v>137</v>
      </c>
      <c r="D27" s="38" t="s">
        <v>25</v>
      </c>
      <c r="E27" s="37">
        <v>8</v>
      </c>
      <c r="F27" s="152"/>
    </row>
    <row r="28" spans="1:6" ht="25.5" customHeight="1">
      <c r="A28" s="79" t="s">
        <v>371</v>
      </c>
      <c r="B28" s="180">
        <v>140</v>
      </c>
      <c r="C28" s="185" t="s">
        <v>138</v>
      </c>
      <c r="D28" s="38" t="s">
        <v>26</v>
      </c>
      <c r="E28" s="37">
        <v>8</v>
      </c>
      <c r="F28" s="152"/>
    </row>
    <row r="29" spans="1:6" ht="25.5" customHeight="1">
      <c r="A29" s="79" t="s">
        <v>372</v>
      </c>
      <c r="B29" s="180">
        <v>150</v>
      </c>
      <c r="C29" s="184" t="s">
        <v>107</v>
      </c>
      <c r="D29" s="38" t="s">
        <v>27</v>
      </c>
      <c r="E29" s="42">
        <v>11</v>
      </c>
      <c r="F29" s="158"/>
    </row>
    <row r="30" spans="1:6" ht="25.5" customHeight="1">
      <c r="A30" s="79" t="s">
        <v>373</v>
      </c>
      <c r="B30" s="180">
        <v>160</v>
      </c>
      <c r="C30" s="184" t="s">
        <v>108</v>
      </c>
      <c r="D30" s="38" t="s">
        <v>142</v>
      </c>
      <c r="E30" s="42"/>
      <c r="F30" s="158"/>
    </row>
    <row r="31" spans="1:6" ht="25.5" customHeight="1">
      <c r="A31" s="79" t="s">
        <v>374</v>
      </c>
      <c r="B31" s="180">
        <v>170</v>
      </c>
      <c r="C31" s="195" t="s">
        <v>143</v>
      </c>
      <c r="D31" s="38" t="s">
        <v>144</v>
      </c>
      <c r="E31" s="37">
        <v>43</v>
      </c>
      <c r="F31" s="157">
        <f>SUM(F32:F37)</f>
        <v>87</v>
      </c>
    </row>
    <row r="32" spans="1:6" ht="25.5" customHeight="1">
      <c r="A32" s="79" t="s">
        <v>375</v>
      </c>
      <c r="B32" s="180">
        <v>180</v>
      </c>
      <c r="C32" s="181" t="s">
        <v>145</v>
      </c>
      <c r="D32" s="38" t="s">
        <v>28</v>
      </c>
      <c r="E32" s="37">
        <v>43</v>
      </c>
      <c r="F32" s="152"/>
    </row>
    <row r="33" spans="1:6" ht="25.5" customHeight="1">
      <c r="A33" s="79" t="s">
        <v>376</v>
      </c>
      <c r="B33" s="180">
        <v>190</v>
      </c>
      <c r="C33" s="181" t="s">
        <v>146</v>
      </c>
      <c r="D33" s="38" t="s">
        <v>29</v>
      </c>
      <c r="E33" s="37">
        <v>43</v>
      </c>
      <c r="F33" s="152"/>
    </row>
    <row r="34" spans="1:6" ht="25.5" customHeight="1">
      <c r="A34" s="79" t="s">
        <v>377</v>
      </c>
      <c r="B34" s="180">
        <v>200</v>
      </c>
      <c r="C34" s="181" t="s">
        <v>147</v>
      </c>
      <c r="D34" s="38" t="s">
        <v>148</v>
      </c>
      <c r="E34" s="37">
        <v>43</v>
      </c>
      <c r="F34" s="152"/>
    </row>
    <row r="35" spans="1:6" ht="25.5" customHeight="1">
      <c r="A35" s="79" t="s">
        <v>378</v>
      </c>
      <c r="B35" s="180">
        <v>210</v>
      </c>
      <c r="C35" s="181" t="s">
        <v>149</v>
      </c>
      <c r="D35" s="38" t="s">
        <v>150</v>
      </c>
      <c r="E35" s="37">
        <v>43</v>
      </c>
      <c r="F35" s="152">
        <v>0</v>
      </c>
    </row>
    <row r="36" spans="1:6" ht="25.5" customHeight="1">
      <c r="A36" s="79" t="s">
        <v>379</v>
      </c>
      <c r="B36" s="180">
        <v>220</v>
      </c>
      <c r="C36" s="181" t="s">
        <v>151</v>
      </c>
      <c r="D36" s="38" t="s">
        <v>30</v>
      </c>
      <c r="E36" s="37" t="s">
        <v>152</v>
      </c>
      <c r="F36" s="152">
        <v>87</v>
      </c>
    </row>
    <row r="37" spans="1:6" ht="25.5" customHeight="1">
      <c r="A37" s="79" t="s">
        <v>380</v>
      </c>
      <c r="B37" s="180">
        <v>230</v>
      </c>
      <c r="C37" s="181" t="s">
        <v>153</v>
      </c>
      <c r="D37" s="38" t="s">
        <v>154</v>
      </c>
      <c r="E37" s="37">
        <v>43</v>
      </c>
      <c r="F37" s="152"/>
    </row>
    <row r="38" spans="1:6" ht="25.5" customHeight="1">
      <c r="A38" s="79" t="s">
        <v>355</v>
      </c>
      <c r="B38" s="180">
        <v>240</v>
      </c>
      <c r="C38" s="195" t="s">
        <v>155</v>
      </c>
      <c r="D38" s="38" t="s">
        <v>122</v>
      </c>
      <c r="E38" s="37"/>
      <c r="F38" s="157">
        <f>SUM(F39:F40)</f>
        <v>84</v>
      </c>
    </row>
    <row r="39" spans="1:6" ht="25.5" customHeight="1">
      <c r="A39" s="79" t="s">
        <v>356</v>
      </c>
      <c r="B39" s="180">
        <v>250</v>
      </c>
      <c r="C39" s="196" t="s">
        <v>156</v>
      </c>
      <c r="D39" s="38" t="s">
        <v>124</v>
      </c>
      <c r="E39" s="37"/>
      <c r="F39" s="152">
        <v>54</v>
      </c>
    </row>
    <row r="40" spans="1:6" ht="25.5" customHeight="1">
      <c r="A40" s="79" t="s">
        <v>357</v>
      </c>
      <c r="B40" s="180">
        <v>260</v>
      </c>
      <c r="C40" s="197" t="s">
        <v>157</v>
      </c>
      <c r="D40" s="38" t="s">
        <v>158</v>
      </c>
      <c r="E40" s="37"/>
      <c r="F40" s="152">
        <v>30</v>
      </c>
    </row>
    <row r="41" spans="1:6" ht="25.5" customHeight="1">
      <c r="A41" s="79" t="s">
        <v>358</v>
      </c>
      <c r="B41" s="180">
        <v>270</v>
      </c>
      <c r="C41" s="184" t="s">
        <v>435</v>
      </c>
      <c r="D41" s="38" t="s">
        <v>31</v>
      </c>
      <c r="E41" s="37"/>
      <c r="F41" s="157"/>
    </row>
    <row r="42" spans="1:6" ht="25.5" customHeight="1">
      <c r="A42" s="79" t="s">
        <v>359</v>
      </c>
      <c r="B42" s="180">
        <v>280</v>
      </c>
      <c r="C42" s="189" t="s">
        <v>159</v>
      </c>
      <c r="D42" s="38" t="s">
        <v>32</v>
      </c>
      <c r="E42" s="41"/>
      <c r="F42" s="159">
        <v>2555</v>
      </c>
    </row>
    <row r="43" spans="1:6" ht="25.5" customHeight="1">
      <c r="A43" s="79" t="s">
        <v>360</v>
      </c>
      <c r="B43" s="182">
        <v>290</v>
      </c>
      <c r="C43" s="198" t="s">
        <v>160</v>
      </c>
      <c r="D43" s="55" t="s">
        <v>33</v>
      </c>
      <c r="E43" s="41"/>
      <c r="F43" s="159"/>
    </row>
    <row r="44" spans="1:6" ht="25.5" customHeight="1">
      <c r="A44" s="79" t="s">
        <v>361</v>
      </c>
      <c r="B44" s="190">
        <v>300</v>
      </c>
      <c r="C44" s="199" t="s">
        <v>161</v>
      </c>
      <c r="D44" s="45" t="s">
        <v>162</v>
      </c>
      <c r="E44" s="46"/>
      <c r="F44" s="160">
        <f>F15+F21+F25+F29+F30+F31+F38+F41+F42+F43</f>
        <v>233265</v>
      </c>
    </row>
    <row r="45" spans="2:6" ht="12.75">
      <c r="B45" s="26"/>
      <c r="C45" s="2"/>
      <c r="D45" s="2"/>
      <c r="E45" s="24"/>
      <c r="F45" s="2"/>
    </row>
  </sheetData>
  <sheetProtection/>
  <mergeCells count="2"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7" r:id="rId3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100" zoomScalePageLayoutView="0" workbookViewId="0" topLeftCell="A1">
      <selection activeCell="F54" sqref="F54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23" customWidth="1"/>
    <col min="4" max="4" width="35.7109375" style="1" customWidth="1"/>
    <col min="5" max="5" width="11.421875" style="1" customWidth="1"/>
    <col min="6" max="6" width="18.7109375" style="1" customWidth="1"/>
    <col min="7" max="7" width="4.00390625" style="1" customWidth="1"/>
    <col min="8" max="16384" width="9.140625" style="1" customWidth="1"/>
  </cols>
  <sheetData>
    <row r="1" spans="1:4" s="83" customFormat="1" ht="12.75">
      <c r="A1" s="79" t="s">
        <v>328</v>
      </c>
      <c r="B1" s="80" t="s">
        <v>68</v>
      </c>
      <c r="C1" s="81"/>
      <c r="D1" s="81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3" t="s">
        <v>64</v>
      </c>
      <c r="C3" s="224">
        <f>Index!C3</f>
        <v>43373</v>
      </c>
      <c r="D3" s="137"/>
      <c r="E3" s="137"/>
      <c r="F3" s="2"/>
    </row>
    <row r="4" spans="2:6" ht="12.75">
      <c r="B4" s="142" t="s">
        <v>65</v>
      </c>
      <c r="C4" s="169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5"/>
    </row>
    <row r="6" spans="2:6" ht="32.25" customHeight="1">
      <c r="B6" s="234" t="s">
        <v>458</v>
      </c>
      <c r="C6" s="235"/>
      <c r="D6" s="2"/>
      <c r="E6" s="2"/>
      <c r="F6" s="2"/>
    </row>
    <row r="7" spans="1:6" s="66" customFormat="1" ht="12.75">
      <c r="A7" s="79">
        <v>6</v>
      </c>
      <c r="B7" s="74"/>
      <c r="C7" s="75"/>
      <c r="D7" s="76"/>
      <c r="E7" s="76"/>
      <c r="F7" s="66" t="s">
        <v>332</v>
      </c>
    </row>
    <row r="8" spans="2:6" ht="12.75">
      <c r="B8" s="236" t="s">
        <v>163</v>
      </c>
      <c r="C8" s="237"/>
      <c r="D8" s="3"/>
      <c r="E8" s="3"/>
      <c r="F8" s="2"/>
    </row>
    <row r="9" spans="2:6" ht="12.75">
      <c r="B9" s="99"/>
      <c r="C9" s="100"/>
      <c r="D9" s="3"/>
      <c r="E9" s="3"/>
      <c r="F9" s="2"/>
    </row>
    <row r="10" spans="2:6" ht="12.75">
      <c r="B10" s="99"/>
      <c r="C10" s="100"/>
      <c r="D10" s="3"/>
      <c r="E10" s="3"/>
      <c r="F10" s="2"/>
    </row>
    <row r="11" spans="2:6" ht="12.75">
      <c r="B11" s="7"/>
      <c r="C11" s="62"/>
      <c r="D11" s="21"/>
      <c r="E11" s="3"/>
      <c r="F11" s="4"/>
    </row>
    <row r="12" spans="2:6" ht="55.5" customHeight="1">
      <c r="B12" s="103"/>
      <c r="C12" s="31"/>
      <c r="D12" s="171" t="s">
        <v>60</v>
      </c>
      <c r="E12" s="143" t="s">
        <v>72</v>
      </c>
      <c r="F12" s="176" t="s">
        <v>73</v>
      </c>
    </row>
    <row r="13" spans="2:6" ht="17.25" customHeight="1">
      <c r="B13" s="145"/>
      <c r="C13" s="146"/>
      <c r="D13" s="147"/>
      <c r="E13" s="148"/>
      <c r="F13" s="149" t="s">
        <v>74</v>
      </c>
    </row>
    <row r="14" spans="1:6" ht="25.5" customHeight="1">
      <c r="A14" s="79" t="s">
        <v>331</v>
      </c>
      <c r="B14" s="178" t="s">
        <v>74</v>
      </c>
      <c r="C14" s="200" t="s">
        <v>164</v>
      </c>
      <c r="D14" s="63" t="s">
        <v>165</v>
      </c>
      <c r="E14" s="64">
        <v>46</v>
      </c>
      <c r="F14" s="156">
        <f>SUM(F15:F16)</f>
        <v>27995</v>
      </c>
    </row>
    <row r="15" spans="1:6" ht="25.5" customHeight="1">
      <c r="A15" s="79" t="s">
        <v>333</v>
      </c>
      <c r="B15" s="180" t="s">
        <v>77</v>
      </c>
      <c r="C15" s="181" t="s">
        <v>166</v>
      </c>
      <c r="D15" s="38" t="s">
        <v>167</v>
      </c>
      <c r="E15" s="35"/>
      <c r="F15" s="151">
        <v>27995</v>
      </c>
    </row>
    <row r="16" spans="1:6" ht="25.5" customHeight="1">
      <c r="A16" s="79" t="s">
        <v>334</v>
      </c>
      <c r="B16" s="180" t="s">
        <v>79</v>
      </c>
      <c r="C16" s="181" t="s">
        <v>168</v>
      </c>
      <c r="D16" s="38" t="s">
        <v>8</v>
      </c>
      <c r="E16" s="37"/>
      <c r="F16" s="152"/>
    </row>
    <row r="17" spans="1:6" ht="25.5" customHeight="1">
      <c r="A17" s="79" t="s">
        <v>335</v>
      </c>
      <c r="B17" s="182" t="s">
        <v>81</v>
      </c>
      <c r="C17" s="195" t="s">
        <v>169</v>
      </c>
      <c r="D17" s="38" t="s">
        <v>170</v>
      </c>
      <c r="E17" s="37">
        <v>46</v>
      </c>
      <c r="F17" s="157"/>
    </row>
    <row r="18" spans="1:6" ht="25.5" customHeight="1">
      <c r="A18" s="79" t="s">
        <v>336</v>
      </c>
      <c r="B18" s="180" t="s">
        <v>83</v>
      </c>
      <c r="C18" s="195" t="s">
        <v>459</v>
      </c>
      <c r="D18" s="38" t="s">
        <v>9</v>
      </c>
      <c r="E18" s="42">
        <v>46</v>
      </c>
      <c r="F18" s="157">
        <f>SUM(F19:F20)</f>
        <v>0</v>
      </c>
    </row>
    <row r="19" spans="1:6" ht="25.5" customHeight="1">
      <c r="A19" s="79" t="s">
        <v>337</v>
      </c>
      <c r="B19" s="194" t="s">
        <v>86</v>
      </c>
      <c r="C19" s="185" t="s">
        <v>171</v>
      </c>
      <c r="D19" s="38" t="s">
        <v>10</v>
      </c>
      <c r="E19" s="42"/>
      <c r="F19" s="152"/>
    </row>
    <row r="20" spans="1:6" ht="25.5" customHeight="1">
      <c r="A20" s="79" t="s">
        <v>338</v>
      </c>
      <c r="B20" s="194" t="s">
        <v>88</v>
      </c>
      <c r="C20" s="185" t="s">
        <v>172</v>
      </c>
      <c r="D20" s="38" t="s">
        <v>11</v>
      </c>
      <c r="E20" s="42"/>
      <c r="F20" s="154"/>
    </row>
    <row r="21" spans="1:6" ht="25.5" customHeight="1">
      <c r="A21" s="79" t="s">
        <v>339</v>
      </c>
      <c r="B21" s="180" t="s">
        <v>91</v>
      </c>
      <c r="C21" s="184" t="s">
        <v>173</v>
      </c>
      <c r="D21" s="38" t="s">
        <v>12</v>
      </c>
      <c r="E21" s="42"/>
      <c r="F21" s="157"/>
    </row>
    <row r="22" spans="1:6" ht="25.5" customHeight="1">
      <c r="A22" s="79" t="s">
        <v>340</v>
      </c>
      <c r="B22" s="180" t="s">
        <v>93</v>
      </c>
      <c r="C22" s="195" t="s">
        <v>174</v>
      </c>
      <c r="D22" s="38" t="s">
        <v>175</v>
      </c>
      <c r="E22" s="37">
        <v>46</v>
      </c>
      <c r="F22" s="157">
        <f>F23+F34</f>
        <v>6109</v>
      </c>
    </row>
    <row r="23" spans="1:6" ht="25.5" customHeight="1">
      <c r="A23" s="79" t="s">
        <v>381</v>
      </c>
      <c r="B23" s="194" t="s">
        <v>176</v>
      </c>
      <c r="C23" s="226" t="s">
        <v>177</v>
      </c>
      <c r="D23" s="38" t="s">
        <v>178</v>
      </c>
      <c r="E23" s="37"/>
      <c r="F23" s="158">
        <v>5938</v>
      </c>
    </row>
    <row r="24" spans="1:6" ht="25.5" customHeight="1">
      <c r="A24" s="79" t="s">
        <v>345</v>
      </c>
      <c r="B24" s="180" t="s">
        <v>100</v>
      </c>
      <c r="C24" s="201" t="s">
        <v>110</v>
      </c>
      <c r="D24" s="38" t="s">
        <v>179</v>
      </c>
      <c r="E24" s="37"/>
      <c r="F24" s="225">
        <v>4734</v>
      </c>
    </row>
    <row r="25" spans="1:6" ht="25.5" customHeight="1">
      <c r="A25" s="79" t="s">
        <v>370</v>
      </c>
      <c r="B25" s="180" t="s">
        <v>180</v>
      </c>
      <c r="C25" s="201" t="s">
        <v>116</v>
      </c>
      <c r="D25" s="38" t="s">
        <v>181</v>
      </c>
      <c r="E25" s="37"/>
      <c r="F25" s="225"/>
    </row>
    <row r="26" spans="1:6" ht="25.5" customHeight="1">
      <c r="A26" s="79" t="s">
        <v>346</v>
      </c>
      <c r="B26" s="180" t="s">
        <v>103</v>
      </c>
      <c r="C26" s="201" t="s">
        <v>182</v>
      </c>
      <c r="D26" s="49" t="s">
        <v>183</v>
      </c>
      <c r="E26" s="42"/>
      <c r="F26" s="168"/>
    </row>
    <row r="27" spans="1:6" ht="25.5" customHeight="1">
      <c r="A27" s="79" t="s">
        <v>382</v>
      </c>
      <c r="B27" s="180">
        <v>122</v>
      </c>
      <c r="C27" s="202" t="s">
        <v>128</v>
      </c>
      <c r="D27" s="38" t="s">
        <v>184</v>
      </c>
      <c r="E27" s="37"/>
      <c r="F27" s="225"/>
    </row>
    <row r="28" spans="1:6" ht="25.5" customHeight="1">
      <c r="A28" s="79" t="s">
        <v>383</v>
      </c>
      <c r="B28" s="180">
        <v>124</v>
      </c>
      <c r="C28" s="202" t="s">
        <v>460</v>
      </c>
      <c r="D28" s="49" t="s">
        <v>436</v>
      </c>
      <c r="E28" s="37"/>
      <c r="F28" s="225"/>
    </row>
    <row r="29" spans="1:6" ht="25.5" customHeight="1">
      <c r="A29" s="79" t="s">
        <v>363</v>
      </c>
      <c r="B29" s="180">
        <v>320</v>
      </c>
      <c r="C29" s="202" t="s">
        <v>185</v>
      </c>
      <c r="D29" s="38" t="s">
        <v>13</v>
      </c>
      <c r="E29" s="65"/>
      <c r="F29" s="225">
        <v>1204</v>
      </c>
    </row>
    <row r="30" spans="1:6" ht="25.5" customHeight="1">
      <c r="A30" s="79" t="s">
        <v>364</v>
      </c>
      <c r="B30" s="180">
        <v>330</v>
      </c>
      <c r="C30" s="202" t="s">
        <v>186</v>
      </c>
      <c r="D30" s="38" t="s">
        <v>14</v>
      </c>
      <c r="E30" s="65"/>
      <c r="F30" s="152"/>
    </row>
    <row r="31" spans="1:6" ht="25.5" customHeight="1">
      <c r="A31" s="79" t="s">
        <v>365</v>
      </c>
      <c r="B31" s="203">
        <v>340</v>
      </c>
      <c r="C31" s="204" t="s">
        <v>58</v>
      </c>
      <c r="D31" s="38" t="s">
        <v>15</v>
      </c>
      <c r="E31" s="65"/>
      <c r="F31" s="152"/>
    </row>
    <row r="32" spans="1:6" ht="25.5" customHeight="1">
      <c r="A32" s="79" t="s">
        <v>366</v>
      </c>
      <c r="B32" s="203">
        <v>350</v>
      </c>
      <c r="C32" s="204" t="s">
        <v>59</v>
      </c>
      <c r="D32" s="38" t="s">
        <v>461</v>
      </c>
      <c r="E32" s="65"/>
      <c r="F32" s="152"/>
    </row>
    <row r="33" spans="1:6" ht="25.5" customHeight="1">
      <c r="A33" s="79" t="s">
        <v>367</v>
      </c>
      <c r="B33" s="180">
        <v>360</v>
      </c>
      <c r="C33" s="202" t="s">
        <v>187</v>
      </c>
      <c r="D33" s="38" t="s">
        <v>462</v>
      </c>
      <c r="E33" s="65"/>
      <c r="F33" s="152"/>
    </row>
    <row r="34" spans="1:6" ht="25.5" customHeight="1">
      <c r="A34" s="79" t="s">
        <v>384</v>
      </c>
      <c r="B34" s="180">
        <v>128</v>
      </c>
      <c r="C34" s="226" t="s">
        <v>188</v>
      </c>
      <c r="D34" s="49" t="s">
        <v>437</v>
      </c>
      <c r="E34" s="37"/>
      <c r="F34" s="158">
        <f>SUM(F35:F41)</f>
        <v>171</v>
      </c>
    </row>
    <row r="35" spans="1:6" ht="25.5" customHeight="1">
      <c r="A35" s="79" t="s">
        <v>347</v>
      </c>
      <c r="B35" s="180" t="s">
        <v>104</v>
      </c>
      <c r="C35" s="202" t="s">
        <v>189</v>
      </c>
      <c r="D35" s="38" t="s">
        <v>16</v>
      </c>
      <c r="E35" s="37"/>
      <c r="F35" s="152"/>
    </row>
    <row r="36" spans="1:6" ht="25.5" customHeight="1">
      <c r="A36" s="79" t="s">
        <v>371</v>
      </c>
      <c r="B36" s="180" t="s">
        <v>190</v>
      </c>
      <c r="C36" s="202" t="s">
        <v>191</v>
      </c>
      <c r="D36" s="38" t="s">
        <v>192</v>
      </c>
      <c r="E36" s="37"/>
      <c r="F36" s="152"/>
    </row>
    <row r="37" spans="1:6" ht="25.5" customHeight="1">
      <c r="A37" s="79" t="s">
        <v>372</v>
      </c>
      <c r="B37" s="180" t="s">
        <v>193</v>
      </c>
      <c r="C37" s="202" t="s">
        <v>194</v>
      </c>
      <c r="D37" s="38" t="s">
        <v>17</v>
      </c>
      <c r="E37" s="37"/>
      <c r="F37" s="152"/>
    </row>
    <row r="38" spans="1:6" ht="25.5" customHeight="1">
      <c r="A38" s="79" t="s">
        <v>385</v>
      </c>
      <c r="B38" s="180">
        <v>155</v>
      </c>
      <c r="C38" s="202" t="s">
        <v>195</v>
      </c>
      <c r="D38" s="38" t="s">
        <v>18</v>
      </c>
      <c r="E38" s="37"/>
      <c r="F38" s="225">
        <v>171</v>
      </c>
    </row>
    <row r="39" spans="1:6" ht="25.5" customHeight="1">
      <c r="A39" s="79" t="s">
        <v>386</v>
      </c>
      <c r="B39" s="180">
        <v>165</v>
      </c>
      <c r="C39" s="202" t="s">
        <v>196</v>
      </c>
      <c r="D39" s="49" t="s">
        <v>19</v>
      </c>
      <c r="E39" s="65"/>
      <c r="F39" s="152"/>
    </row>
    <row r="40" spans="1:6" ht="25.5" customHeight="1">
      <c r="A40" s="79" t="s">
        <v>374</v>
      </c>
      <c r="B40" s="180" t="s">
        <v>197</v>
      </c>
      <c r="C40" s="202" t="s">
        <v>128</v>
      </c>
      <c r="D40" s="38" t="s">
        <v>184</v>
      </c>
      <c r="E40" s="37"/>
      <c r="F40" s="152">
        <v>0</v>
      </c>
    </row>
    <row r="41" spans="1:6" ht="25.5" customHeight="1">
      <c r="A41" s="79" t="s">
        <v>375</v>
      </c>
      <c r="B41" s="180" t="s">
        <v>198</v>
      </c>
      <c r="C41" s="202" t="s">
        <v>3</v>
      </c>
      <c r="D41" s="49" t="s">
        <v>436</v>
      </c>
      <c r="E41" s="37"/>
      <c r="F41" s="152">
        <v>0</v>
      </c>
    </row>
    <row r="42" spans="1:6" ht="25.5" customHeight="1">
      <c r="A42" s="79" t="s">
        <v>376</v>
      </c>
      <c r="B42" s="180">
        <v>190</v>
      </c>
      <c r="C42" s="187" t="s">
        <v>199</v>
      </c>
      <c r="D42" s="38" t="s">
        <v>200</v>
      </c>
      <c r="E42" s="51"/>
      <c r="F42" s="161">
        <v>0</v>
      </c>
    </row>
    <row r="43" spans="1:6" ht="25.5" customHeight="1">
      <c r="A43" s="79" t="s">
        <v>377</v>
      </c>
      <c r="B43" s="180">
        <v>200</v>
      </c>
      <c r="C43" s="187" t="s">
        <v>201</v>
      </c>
      <c r="D43" s="36" t="s">
        <v>20</v>
      </c>
      <c r="E43" s="51"/>
      <c r="F43" s="158"/>
    </row>
    <row r="44" spans="1:6" ht="25.5" customHeight="1">
      <c r="A44" s="79" t="s">
        <v>378</v>
      </c>
      <c r="B44" s="180">
        <v>210</v>
      </c>
      <c r="C44" s="195" t="s">
        <v>202</v>
      </c>
      <c r="D44" s="38" t="s">
        <v>203</v>
      </c>
      <c r="E44" s="37"/>
      <c r="F44" s="157">
        <f>SUM(F45:F46)</f>
        <v>1611</v>
      </c>
    </row>
    <row r="45" spans="1:6" ht="25.5" customHeight="1">
      <c r="A45" s="79" t="s">
        <v>379</v>
      </c>
      <c r="B45" s="180">
        <v>220</v>
      </c>
      <c r="C45" s="181" t="s">
        <v>204</v>
      </c>
      <c r="D45" s="38" t="s">
        <v>21</v>
      </c>
      <c r="E45" s="37"/>
      <c r="F45" s="152"/>
    </row>
    <row r="46" spans="1:6" ht="25.5" customHeight="1">
      <c r="A46" s="79" t="s">
        <v>380</v>
      </c>
      <c r="B46" s="180">
        <v>230</v>
      </c>
      <c r="C46" s="181" t="s">
        <v>205</v>
      </c>
      <c r="D46" s="38" t="s">
        <v>22</v>
      </c>
      <c r="E46" s="37"/>
      <c r="F46" s="152">
        <v>1611</v>
      </c>
    </row>
    <row r="47" spans="1:6" ht="25.5" customHeight="1">
      <c r="A47" s="79" t="s">
        <v>355</v>
      </c>
      <c r="B47" s="180">
        <v>240</v>
      </c>
      <c r="C47" s="195" t="s">
        <v>206</v>
      </c>
      <c r="D47" s="38" t="s">
        <v>23</v>
      </c>
      <c r="E47" s="42">
        <v>46</v>
      </c>
      <c r="F47" s="157">
        <v>0</v>
      </c>
    </row>
    <row r="48" spans="1:6" ht="25.5" customHeight="1">
      <c r="A48" s="79" t="s">
        <v>356</v>
      </c>
      <c r="B48" s="180">
        <v>250</v>
      </c>
      <c r="C48" s="195" t="s">
        <v>207</v>
      </c>
      <c r="D48" s="38" t="s">
        <v>208</v>
      </c>
      <c r="E48" s="37">
        <v>2</v>
      </c>
      <c r="F48" s="157">
        <v>440</v>
      </c>
    </row>
    <row r="49" spans="1:6" ht="25.5" customHeight="1">
      <c r="A49" s="79" t="s">
        <v>357</v>
      </c>
      <c r="B49" s="180">
        <v>260</v>
      </c>
      <c r="C49" s="195" t="s">
        <v>209</v>
      </c>
      <c r="D49" s="38" t="s">
        <v>210</v>
      </c>
      <c r="E49" s="37"/>
      <c r="F49" s="157"/>
    </row>
    <row r="50" spans="1:6" ht="25.5" customHeight="1">
      <c r="A50" s="79" t="s">
        <v>358</v>
      </c>
      <c r="B50" s="180">
        <v>270</v>
      </c>
      <c r="C50" s="195" t="s">
        <v>211</v>
      </c>
      <c r="D50" s="38" t="s">
        <v>212</v>
      </c>
      <c r="E50" s="37"/>
      <c r="F50" s="157">
        <f>SUM(F51:F52)</f>
        <v>0</v>
      </c>
    </row>
    <row r="51" spans="1:6" ht="25.5" customHeight="1">
      <c r="A51" s="79" t="s">
        <v>359</v>
      </c>
      <c r="B51" s="180">
        <v>280</v>
      </c>
      <c r="C51" s="196" t="s">
        <v>174</v>
      </c>
      <c r="D51" s="38" t="s">
        <v>175</v>
      </c>
      <c r="E51" s="37">
        <v>46</v>
      </c>
      <c r="F51" s="152"/>
    </row>
    <row r="52" spans="1:6" ht="25.5" customHeight="1">
      <c r="A52" s="79" t="s">
        <v>360</v>
      </c>
      <c r="B52" s="180">
        <v>290</v>
      </c>
      <c r="C52" s="205" t="s">
        <v>213</v>
      </c>
      <c r="D52" s="50"/>
      <c r="E52" s="54">
        <v>46</v>
      </c>
      <c r="F52" s="162"/>
    </row>
    <row r="53" spans="1:6" ht="25.5" customHeight="1">
      <c r="A53" s="79" t="s">
        <v>361</v>
      </c>
      <c r="B53" s="190">
        <v>300</v>
      </c>
      <c r="C53" s="206" t="s">
        <v>214</v>
      </c>
      <c r="D53" s="45" t="s">
        <v>215</v>
      </c>
      <c r="E53" s="46">
        <v>46</v>
      </c>
      <c r="F53" s="160">
        <f>F14+F17+F18+F21+F22+F42+F43+F44+F47+F48+F49+F50</f>
        <v>36155</v>
      </c>
    </row>
    <row r="54" spans="1:6" ht="25.5" customHeight="1">
      <c r="A54" s="79" t="s">
        <v>362</v>
      </c>
      <c r="B54" s="190">
        <v>310</v>
      </c>
      <c r="C54" s="191" t="s">
        <v>216</v>
      </c>
      <c r="D54" s="45" t="s">
        <v>217</v>
      </c>
      <c r="E54" s="46"/>
      <c r="F54" s="160">
        <f>'F_01.02'!F44+F53</f>
        <v>269420</v>
      </c>
    </row>
    <row r="55" spans="2:6" ht="12.75">
      <c r="B55" s="22"/>
      <c r="C55" s="100"/>
      <c r="D55" s="2"/>
      <c r="E55" s="2"/>
      <c r="F55" s="2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3" r:id="rId3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zoomScaleSheetLayoutView="100" zoomScalePageLayoutView="0" workbookViewId="0" topLeftCell="A1">
      <selection activeCell="D92" sqref="D92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11" customWidth="1"/>
    <col min="4" max="4" width="41.8515625" style="20" customWidth="1"/>
    <col min="5" max="5" width="11.421875" style="8" customWidth="1"/>
    <col min="6" max="6" width="19.7109375" style="20" customWidth="1"/>
    <col min="7" max="7" width="1.8515625" style="11" customWidth="1"/>
    <col min="8" max="16384" width="9.140625" style="11" customWidth="1"/>
  </cols>
  <sheetData>
    <row r="1" spans="1:6" s="69" customFormat="1" ht="12.75">
      <c r="A1" s="79" t="s">
        <v>329</v>
      </c>
      <c r="B1" s="80" t="s">
        <v>68</v>
      </c>
      <c r="C1" s="81"/>
      <c r="D1" s="81"/>
      <c r="E1" s="84"/>
      <c r="F1" s="85"/>
    </row>
    <row r="2" spans="2:7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12"/>
      <c r="G2" s="101"/>
    </row>
    <row r="3" spans="2:7" ht="12.75">
      <c r="B3" s="223" t="s">
        <v>64</v>
      </c>
      <c r="C3" s="224">
        <f>Index!C3</f>
        <v>43373</v>
      </c>
      <c r="D3" s="137"/>
      <c r="E3" s="137"/>
      <c r="F3" s="12"/>
      <c r="G3" s="101"/>
    </row>
    <row r="4" spans="2:7" ht="12.75">
      <c r="B4" s="142" t="s">
        <v>65</v>
      </c>
      <c r="C4" s="169" t="str">
        <f>Index!C4</f>
        <v>индивидуална</v>
      </c>
      <c r="D4" s="137"/>
      <c r="E4" s="137"/>
      <c r="F4" s="12"/>
      <c r="G4" s="101"/>
    </row>
    <row r="5" spans="2:7" ht="12.75">
      <c r="B5" s="138" t="s">
        <v>66</v>
      </c>
      <c r="C5" s="139" t="s">
        <v>67</v>
      </c>
      <c r="D5" s="140" t="s">
        <v>69</v>
      </c>
      <c r="E5" s="140" t="s">
        <v>330</v>
      </c>
      <c r="F5" s="174"/>
      <c r="G5" s="101"/>
    </row>
    <row r="6" spans="2:7" ht="32.25" customHeight="1">
      <c r="B6" s="234" t="s">
        <v>438</v>
      </c>
      <c r="C6" s="238"/>
      <c r="D6" s="13"/>
      <c r="E6" s="14"/>
      <c r="F6" s="13"/>
      <c r="G6" s="15"/>
    </row>
    <row r="7" spans="1:7" s="69" customFormat="1" ht="12.75">
      <c r="A7" s="79">
        <v>6</v>
      </c>
      <c r="B7" s="70"/>
      <c r="D7" s="71"/>
      <c r="E7" s="72"/>
      <c r="F7" s="71" t="s">
        <v>332</v>
      </c>
      <c r="G7" s="73"/>
    </row>
    <row r="8" spans="2:7" ht="12.75">
      <c r="B8" s="98"/>
      <c r="C8" s="101"/>
      <c r="D8" s="13"/>
      <c r="E8" s="14"/>
      <c r="F8" s="13"/>
      <c r="G8" s="15"/>
    </row>
    <row r="9" spans="2:7" ht="12.75">
      <c r="B9" s="98"/>
      <c r="C9" s="101"/>
      <c r="D9" s="13"/>
      <c r="E9" s="14"/>
      <c r="F9" s="13"/>
      <c r="G9" s="15"/>
    </row>
    <row r="10" spans="2:7" ht="12.75">
      <c r="B10" s="98"/>
      <c r="C10" s="101"/>
      <c r="D10" s="13"/>
      <c r="E10" s="14"/>
      <c r="F10" s="13"/>
      <c r="G10" s="15"/>
    </row>
    <row r="11" spans="2:7" ht="12.75">
      <c r="B11" s="7"/>
      <c r="C11" s="101"/>
      <c r="D11" s="16"/>
      <c r="E11" s="17"/>
      <c r="F11" s="18"/>
      <c r="G11" s="15"/>
    </row>
    <row r="12" spans="2:7" ht="59.25" customHeight="1">
      <c r="B12" s="103"/>
      <c r="C12" s="31"/>
      <c r="D12" s="171" t="s">
        <v>60</v>
      </c>
      <c r="E12" s="143" t="s">
        <v>72</v>
      </c>
      <c r="F12" s="176" t="s">
        <v>218</v>
      </c>
      <c r="G12" s="101"/>
    </row>
    <row r="13" spans="2:7" ht="14.25" customHeight="1">
      <c r="B13" s="145"/>
      <c r="C13" s="146"/>
      <c r="D13" s="147"/>
      <c r="E13" s="148"/>
      <c r="F13" s="149" t="s">
        <v>74</v>
      </c>
      <c r="G13" s="101"/>
    </row>
    <row r="14" spans="1:7" ht="25.5" customHeight="1">
      <c r="A14" s="79" t="s">
        <v>331</v>
      </c>
      <c r="B14" s="178" t="s">
        <v>74</v>
      </c>
      <c r="C14" s="207" t="s">
        <v>219</v>
      </c>
      <c r="D14" s="58" t="s">
        <v>6</v>
      </c>
      <c r="E14" s="52">
        <v>16</v>
      </c>
      <c r="F14" s="165">
        <f>SUM(F15:F22)</f>
        <v>6248</v>
      </c>
      <c r="G14" s="101"/>
    </row>
    <row r="15" spans="1:7" ht="25.5" customHeight="1">
      <c r="A15" s="79" t="s">
        <v>333</v>
      </c>
      <c r="B15" s="180" t="s">
        <v>77</v>
      </c>
      <c r="C15" s="208" t="s">
        <v>84</v>
      </c>
      <c r="D15" s="59" t="s">
        <v>7</v>
      </c>
      <c r="E15" s="35"/>
      <c r="F15" s="151">
        <v>0</v>
      </c>
      <c r="G15" s="101"/>
    </row>
    <row r="16" spans="1:7" ht="25.5" customHeight="1">
      <c r="A16" s="79" t="s">
        <v>387</v>
      </c>
      <c r="B16" s="186" t="s">
        <v>220</v>
      </c>
      <c r="C16" s="208" t="s">
        <v>4</v>
      </c>
      <c r="D16" s="59" t="s">
        <v>221</v>
      </c>
      <c r="E16" s="35"/>
      <c r="F16" s="151"/>
      <c r="G16" s="101"/>
    </row>
    <row r="17" spans="1:7" ht="25.5" customHeight="1">
      <c r="A17" s="79" t="s">
        <v>334</v>
      </c>
      <c r="B17" s="182" t="s">
        <v>79</v>
      </c>
      <c r="C17" s="208" t="s">
        <v>222</v>
      </c>
      <c r="D17" s="48" t="s">
        <v>223</v>
      </c>
      <c r="E17" s="37"/>
      <c r="F17" s="152"/>
      <c r="G17" s="101"/>
    </row>
    <row r="18" spans="1:7" ht="25.5" customHeight="1">
      <c r="A18" s="79" t="s">
        <v>388</v>
      </c>
      <c r="B18" s="186" t="s">
        <v>224</v>
      </c>
      <c r="C18" s="208" t="s">
        <v>2</v>
      </c>
      <c r="D18" s="48" t="s">
        <v>225</v>
      </c>
      <c r="E18" s="37"/>
      <c r="F18" s="152">
        <v>578</v>
      </c>
      <c r="G18" s="101"/>
    </row>
    <row r="19" spans="1:7" ht="25.5" customHeight="1">
      <c r="A19" s="79" t="s">
        <v>389</v>
      </c>
      <c r="B19" s="194" t="s">
        <v>226</v>
      </c>
      <c r="C19" s="208" t="s">
        <v>5</v>
      </c>
      <c r="D19" s="48" t="s">
        <v>227</v>
      </c>
      <c r="E19" s="37"/>
      <c r="F19" s="152">
        <v>5644</v>
      </c>
      <c r="G19" s="101"/>
    </row>
    <row r="20" spans="1:7" ht="25.5" customHeight="1">
      <c r="A20" s="79" t="s">
        <v>338</v>
      </c>
      <c r="B20" s="180" t="s">
        <v>88</v>
      </c>
      <c r="C20" s="208" t="s">
        <v>228</v>
      </c>
      <c r="D20" s="48" t="s">
        <v>36</v>
      </c>
      <c r="E20" s="37"/>
      <c r="F20" s="152">
        <v>0</v>
      </c>
      <c r="G20" s="101"/>
    </row>
    <row r="21" spans="1:7" ht="25.5" customHeight="1">
      <c r="A21" s="79" t="s">
        <v>339</v>
      </c>
      <c r="B21" s="180" t="s">
        <v>91</v>
      </c>
      <c r="C21" s="209" t="s">
        <v>229</v>
      </c>
      <c r="D21" s="56" t="s">
        <v>37</v>
      </c>
      <c r="E21" s="41"/>
      <c r="F21" s="155">
        <v>20</v>
      </c>
      <c r="G21" s="101"/>
    </row>
    <row r="22" spans="1:7" ht="25.5" customHeight="1">
      <c r="A22" s="79" t="s">
        <v>390</v>
      </c>
      <c r="B22" s="194" t="s">
        <v>230</v>
      </c>
      <c r="C22" s="209" t="s">
        <v>231</v>
      </c>
      <c r="D22" s="56" t="s">
        <v>38</v>
      </c>
      <c r="E22" s="41"/>
      <c r="F22" s="155">
        <v>6</v>
      </c>
      <c r="G22" s="101"/>
    </row>
    <row r="23" spans="1:7" ht="25.5" customHeight="1">
      <c r="A23" s="79" t="s">
        <v>340</v>
      </c>
      <c r="B23" s="180" t="s">
        <v>93</v>
      </c>
      <c r="C23" s="210" t="s">
        <v>439</v>
      </c>
      <c r="D23" s="48" t="s">
        <v>6</v>
      </c>
      <c r="E23" s="37">
        <v>16</v>
      </c>
      <c r="F23" s="157">
        <f>SUM(F24:F29)</f>
        <v>527</v>
      </c>
      <c r="G23" s="101"/>
    </row>
    <row r="24" spans="1:7" ht="25.5" customHeight="1">
      <c r="A24" s="79" t="s">
        <v>345</v>
      </c>
      <c r="B24" s="180" t="s">
        <v>100</v>
      </c>
      <c r="C24" s="208" t="s">
        <v>232</v>
      </c>
      <c r="D24" s="48" t="s">
        <v>7</v>
      </c>
      <c r="E24" s="37"/>
      <c r="F24" s="152">
        <v>0</v>
      </c>
      <c r="G24" s="101"/>
    </row>
    <row r="25" spans="1:7" ht="25.5" customHeight="1">
      <c r="A25" s="79" t="s">
        <v>370</v>
      </c>
      <c r="B25" s="180" t="s">
        <v>180</v>
      </c>
      <c r="C25" s="208" t="s">
        <v>233</v>
      </c>
      <c r="D25" s="48" t="s">
        <v>223</v>
      </c>
      <c r="E25" s="37"/>
      <c r="F25" s="152"/>
      <c r="G25" s="101"/>
    </row>
    <row r="26" spans="1:7" ht="25.5" customHeight="1">
      <c r="A26" s="79" t="s">
        <v>346</v>
      </c>
      <c r="B26" s="180" t="s">
        <v>103</v>
      </c>
      <c r="C26" s="208" t="s">
        <v>440</v>
      </c>
      <c r="D26" s="48" t="s">
        <v>234</v>
      </c>
      <c r="E26" s="37"/>
      <c r="F26" s="152">
        <v>419</v>
      </c>
      <c r="G26" s="101"/>
    </row>
    <row r="27" spans="1:7" ht="25.5" customHeight="1">
      <c r="A27" s="79" t="s">
        <v>347</v>
      </c>
      <c r="B27" s="180" t="s">
        <v>104</v>
      </c>
      <c r="C27" s="208" t="s">
        <v>235</v>
      </c>
      <c r="D27" s="48" t="s">
        <v>39</v>
      </c>
      <c r="E27" s="37"/>
      <c r="F27" s="152">
        <v>0</v>
      </c>
      <c r="G27" s="101"/>
    </row>
    <row r="28" spans="1:7" ht="25.5" customHeight="1">
      <c r="A28" s="79" t="s">
        <v>371</v>
      </c>
      <c r="B28" s="180" t="s">
        <v>190</v>
      </c>
      <c r="C28" s="208" t="s">
        <v>236</v>
      </c>
      <c r="D28" s="48" t="s">
        <v>40</v>
      </c>
      <c r="E28" s="37"/>
      <c r="F28" s="152"/>
      <c r="G28" s="101"/>
    </row>
    <row r="29" spans="1:7" ht="25.5" customHeight="1">
      <c r="A29" s="79" t="s">
        <v>391</v>
      </c>
      <c r="B29" s="180">
        <v>145</v>
      </c>
      <c r="C29" s="208" t="s">
        <v>237</v>
      </c>
      <c r="D29" s="56" t="s">
        <v>41</v>
      </c>
      <c r="E29" s="37"/>
      <c r="F29" s="152">
        <v>108</v>
      </c>
      <c r="G29" s="101"/>
    </row>
    <row r="30" spans="1:7" ht="25.5" customHeight="1">
      <c r="A30" s="79" t="s">
        <v>372</v>
      </c>
      <c r="B30" s="180" t="s">
        <v>193</v>
      </c>
      <c r="C30" s="187" t="s">
        <v>238</v>
      </c>
      <c r="D30" s="48" t="s">
        <v>239</v>
      </c>
      <c r="E30" s="37"/>
      <c r="F30" s="157">
        <v>0</v>
      </c>
      <c r="G30" s="101"/>
    </row>
    <row r="31" spans="1:7" ht="25.5" customHeight="1">
      <c r="A31" s="79" t="s">
        <v>373</v>
      </c>
      <c r="B31" s="180" t="s">
        <v>240</v>
      </c>
      <c r="C31" s="210" t="s">
        <v>241</v>
      </c>
      <c r="D31" s="48" t="s">
        <v>42</v>
      </c>
      <c r="E31" s="37">
        <v>31</v>
      </c>
      <c r="F31" s="157">
        <f>SUM(F32:F35)</f>
        <v>230</v>
      </c>
      <c r="G31" s="101"/>
    </row>
    <row r="32" spans="1:7" ht="25.5" customHeight="1">
      <c r="A32" s="79" t="s">
        <v>374</v>
      </c>
      <c r="B32" s="180" t="s">
        <v>197</v>
      </c>
      <c r="C32" s="208" t="s">
        <v>84</v>
      </c>
      <c r="D32" s="48" t="s">
        <v>43</v>
      </c>
      <c r="E32" s="37"/>
      <c r="F32" s="152">
        <v>0</v>
      </c>
      <c r="G32" s="101"/>
    </row>
    <row r="33" spans="1:7" ht="25.5" customHeight="1">
      <c r="A33" s="79" t="s">
        <v>392</v>
      </c>
      <c r="B33" s="180">
        <v>175</v>
      </c>
      <c r="C33" s="208" t="s">
        <v>4</v>
      </c>
      <c r="D33" s="48" t="s">
        <v>44</v>
      </c>
      <c r="E33" s="37"/>
      <c r="F33" s="152"/>
      <c r="G33" s="101"/>
    </row>
    <row r="34" spans="1:7" ht="25.5" customHeight="1">
      <c r="A34" s="79" t="s">
        <v>393</v>
      </c>
      <c r="B34" s="180">
        <v>191</v>
      </c>
      <c r="C34" s="208" t="s">
        <v>2</v>
      </c>
      <c r="D34" s="48" t="s">
        <v>45</v>
      </c>
      <c r="E34" s="37"/>
      <c r="F34" s="152">
        <v>230</v>
      </c>
      <c r="G34" s="101"/>
    </row>
    <row r="35" spans="1:7" ht="25.5" customHeight="1">
      <c r="A35" s="79" t="s">
        <v>394</v>
      </c>
      <c r="B35" s="180">
        <v>192</v>
      </c>
      <c r="C35" s="208" t="s">
        <v>242</v>
      </c>
      <c r="D35" s="48" t="s">
        <v>243</v>
      </c>
      <c r="E35" s="37"/>
      <c r="F35" s="152"/>
      <c r="G35" s="101"/>
    </row>
    <row r="36" spans="1:7" ht="25.5" customHeight="1">
      <c r="A36" s="79" t="s">
        <v>377</v>
      </c>
      <c r="B36" s="180" t="s">
        <v>244</v>
      </c>
      <c r="C36" s="210" t="s">
        <v>245</v>
      </c>
      <c r="D36" s="48" t="s">
        <v>246</v>
      </c>
      <c r="E36" s="37">
        <v>22</v>
      </c>
      <c r="F36" s="157">
        <v>2768</v>
      </c>
      <c r="G36" s="101"/>
    </row>
    <row r="37" spans="1:7" ht="25.5" customHeight="1">
      <c r="A37" s="79" t="s">
        <v>378</v>
      </c>
      <c r="B37" s="180" t="s">
        <v>247</v>
      </c>
      <c r="C37" s="210" t="s">
        <v>248</v>
      </c>
      <c r="D37" s="48" t="s">
        <v>246</v>
      </c>
      <c r="E37" s="37">
        <v>22</v>
      </c>
      <c r="F37" s="157">
        <v>512</v>
      </c>
      <c r="G37" s="101"/>
    </row>
    <row r="38" spans="1:7" ht="25.5" customHeight="1">
      <c r="A38" s="79" t="s">
        <v>379</v>
      </c>
      <c r="B38" s="180" t="s">
        <v>249</v>
      </c>
      <c r="C38" s="210" t="s">
        <v>441</v>
      </c>
      <c r="D38" s="48" t="s">
        <v>46</v>
      </c>
      <c r="E38" s="37">
        <v>16</v>
      </c>
      <c r="F38" s="157">
        <f>SUM(F39:F40)</f>
        <v>241</v>
      </c>
      <c r="G38" s="101"/>
    </row>
    <row r="39" spans="1:7" ht="25.5" customHeight="1">
      <c r="A39" s="79" t="s">
        <v>395</v>
      </c>
      <c r="B39" s="180">
        <v>231</v>
      </c>
      <c r="C39" s="208" t="s">
        <v>2</v>
      </c>
      <c r="D39" s="48" t="s">
        <v>250</v>
      </c>
      <c r="E39" s="37"/>
      <c r="F39" s="152">
        <v>241</v>
      </c>
      <c r="G39" s="101"/>
    </row>
    <row r="40" spans="1:7" ht="25.5" customHeight="1">
      <c r="A40" s="79" t="s">
        <v>396</v>
      </c>
      <c r="B40" s="180">
        <v>241</v>
      </c>
      <c r="C40" s="208" t="s">
        <v>5</v>
      </c>
      <c r="D40" s="48" t="s">
        <v>251</v>
      </c>
      <c r="E40" s="37"/>
      <c r="F40" s="152"/>
      <c r="G40" s="101"/>
    </row>
    <row r="41" spans="1:7" ht="25.5" customHeight="1">
      <c r="A41" s="79" t="s">
        <v>357</v>
      </c>
      <c r="B41" s="180" t="s">
        <v>252</v>
      </c>
      <c r="C41" s="211" t="s">
        <v>434</v>
      </c>
      <c r="D41" s="48" t="s">
        <v>253</v>
      </c>
      <c r="E41" s="37"/>
      <c r="F41" s="152"/>
      <c r="G41" s="101"/>
    </row>
    <row r="42" spans="1:7" ht="25.5" customHeight="1">
      <c r="A42" s="79" t="s">
        <v>358</v>
      </c>
      <c r="B42" s="180" t="s">
        <v>254</v>
      </c>
      <c r="C42" s="211" t="s">
        <v>205</v>
      </c>
      <c r="D42" s="48"/>
      <c r="E42" s="37"/>
      <c r="F42" s="152"/>
      <c r="G42" s="101"/>
    </row>
    <row r="43" spans="1:7" ht="25.5" customHeight="1">
      <c r="A43" s="79" t="s">
        <v>359</v>
      </c>
      <c r="B43" s="180" t="s">
        <v>255</v>
      </c>
      <c r="C43" s="210" t="s">
        <v>442</v>
      </c>
      <c r="D43" s="48" t="s">
        <v>47</v>
      </c>
      <c r="E43" s="37">
        <v>16</v>
      </c>
      <c r="F43" s="157">
        <v>1431</v>
      </c>
      <c r="G43" s="101"/>
    </row>
    <row r="44" spans="1:7" ht="25.5" customHeight="1">
      <c r="A44" s="79" t="s">
        <v>397</v>
      </c>
      <c r="B44" s="180">
        <v>287</v>
      </c>
      <c r="C44" s="210" t="s">
        <v>443</v>
      </c>
      <c r="D44" s="48" t="s">
        <v>48</v>
      </c>
      <c r="E44" s="37"/>
      <c r="F44" s="157"/>
      <c r="G44" s="101"/>
    </row>
    <row r="45" spans="1:7" ht="25.5" customHeight="1">
      <c r="A45" s="79" t="s">
        <v>360</v>
      </c>
      <c r="B45" s="180">
        <v>290</v>
      </c>
      <c r="C45" s="210" t="s">
        <v>444</v>
      </c>
      <c r="D45" s="48" t="s">
        <v>49</v>
      </c>
      <c r="E45" s="37" t="s">
        <v>256</v>
      </c>
      <c r="F45" s="157">
        <v>0</v>
      </c>
      <c r="G45" s="101"/>
    </row>
    <row r="46" spans="1:7" ht="25.5" customHeight="1">
      <c r="A46" s="79" t="s">
        <v>361</v>
      </c>
      <c r="B46" s="180">
        <v>300</v>
      </c>
      <c r="C46" s="210" t="s">
        <v>445</v>
      </c>
      <c r="D46" s="48" t="s">
        <v>50</v>
      </c>
      <c r="E46" s="37">
        <v>16</v>
      </c>
      <c r="F46" s="157">
        <v>0</v>
      </c>
      <c r="G46" s="101"/>
    </row>
    <row r="47" spans="1:7" ht="25.5" customHeight="1">
      <c r="A47" s="79" t="s">
        <v>362</v>
      </c>
      <c r="B47" s="180">
        <v>310</v>
      </c>
      <c r="C47" s="210" t="s">
        <v>446</v>
      </c>
      <c r="D47" s="48" t="s">
        <v>257</v>
      </c>
      <c r="E47" s="37"/>
      <c r="F47" s="157">
        <v>4</v>
      </c>
      <c r="G47" s="101"/>
    </row>
    <row r="48" spans="1:7" ht="25.5" customHeight="1">
      <c r="A48" s="79" t="s">
        <v>364</v>
      </c>
      <c r="B48" s="180" t="s">
        <v>258</v>
      </c>
      <c r="C48" s="212" t="s">
        <v>447</v>
      </c>
      <c r="D48" s="48" t="s">
        <v>51</v>
      </c>
      <c r="E48" s="37">
        <v>45</v>
      </c>
      <c r="F48" s="157">
        <v>173</v>
      </c>
      <c r="G48" s="101"/>
    </row>
    <row r="49" spans="1:7" ht="25.5" customHeight="1">
      <c r="A49" s="79" t="s">
        <v>365</v>
      </c>
      <c r="B49" s="180">
        <v>340</v>
      </c>
      <c r="C49" s="210" t="s">
        <v>259</v>
      </c>
      <c r="D49" s="48" t="s">
        <v>52</v>
      </c>
      <c r="E49" s="37">
        <v>45</v>
      </c>
      <c r="F49" s="157">
        <v>715</v>
      </c>
      <c r="G49" s="101"/>
    </row>
    <row r="50" spans="1:7" ht="25.5" customHeight="1">
      <c r="A50" s="79" t="s">
        <v>366</v>
      </c>
      <c r="B50" s="182">
        <v>350</v>
      </c>
      <c r="C50" s="213" t="s">
        <v>260</v>
      </c>
      <c r="D50" s="48" t="s">
        <v>52</v>
      </c>
      <c r="E50" s="41">
        <v>45</v>
      </c>
      <c r="F50" s="159">
        <v>664</v>
      </c>
      <c r="G50" s="101"/>
    </row>
    <row r="51" spans="1:7" ht="25.5" customHeight="1">
      <c r="A51" s="79" t="s">
        <v>398</v>
      </c>
      <c r="B51" s="190">
        <v>355</v>
      </c>
      <c r="C51" s="214" t="s">
        <v>448</v>
      </c>
      <c r="D51" s="47"/>
      <c r="E51" s="46"/>
      <c r="F51" s="160">
        <f>F14-F23-F30+F31+F36-F37+F38+F43+F44+F45+F46+F47+F48+F49-F50</f>
        <v>10107</v>
      </c>
      <c r="G51" s="101"/>
    </row>
    <row r="52" spans="1:7" ht="25.5" customHeight="1">
      <c r="A52" s="79" t="s">
        <v>367</v>
      </c>
      <c r="B52" s="192" t="s">
        <v>261</v>
      </c>
      <c r="C52" s="215" t="s">
        <v>262</v>
      </c>
      <c r="D52" s="59"/>
      <c r="E52" s="35"/>
      <c r="F52" s="156">
        <f>SUM(F53:F54)</f>
        <v>9109</v>
      </c>
      <c r="G52" s="101"/>
    </row>
    <row r="53" spans="1:7" ht="25.5" customHeight="1">
      <c r="A53" s="79" t="s">
        <v>368</v>
      </c>
      <c r="B53" s="180" t="s">
        <v>263</v>
      </c>
      <c r="C53" s="208" t="s">
        <v>264</v>
      </c>
      <c r="D53" s="48" t="s">
        <v>265</v>
      </c>
      <c r="E53" s="37">
        <v>44</v>
      </c>
      <c r="F53" s="152">
        <v>4510</v>
      </c>
      <c r="G53" s="101"/>
    </row>
    <row r="54" spans="1:7" ht="25.5" customHeight="1">
      <c r="A54" s="79" t="s">
        <v>369</v>
      </c>
      <c r="B54" s="180" t="s">
        <v>266</v>
      </c>
      <c r="C54" s="208" t="s">
        <v>267</v>
      </c>
      <c r="D54" s="48"/>
      <c r="E54" s="37"/>
      <c r="F54" s="152">
        <v>4599</v>
      </c>
      <c r="G54" s="101"/>
    </row>
    <row r="55" spans="1:7" ht="25.5" customHeight="1">
      <c r="A55" s="79" t="s">
        <v>399</v>
      </c>
      <c r="B55" s="180" t="s">
        <v>268</v>
      </c>
      <c r="C55" s="210" t="s">
        <v>449</v>
      </c>
      <c r="D55" s="48" t="s">
        <v>269</v>
      </c>
      <c r="E55" s="37"/>
      <c r="F55" s="157">
        <f>SUM(F56:F58)</f>
        <v>872</v>
      </c>
      <c r="G55" s="101"/>
    </row>
    <row r="56" spans="1:7" ht="25.5" customHeight="1">
      <c r="A56" s="79" t="s">
        <v>400</v>
      </c>
      <c r="B56" s="180" t="s">
        <v>270</v>
      </c>
      <c r="C56" s="208" t="s">
        <v>271</v>
      </c>
      <c r="D56" s="48" t="s">
        <v>272</v>
      </c>
      <c r="E56" s="37"/>
      <c r="F56" s="152">
        <v>678</v>
      </c>
      <c r="G56" s="101"/>
    </row>
    <row r="57" spans="1:7" ht="25.5" customHeight="1">
      <c r="A57" s="79" t="s">
        <v>401</v>
      </c>
      <c r="B57" s="180" t="s">
        <v>273</v>
      </c>
      <c r="C57" s="208" t="s">
        <v>274</v>
      </c>
      <c r="D57" s="56" t="s">
        <v>275</v>
      </c>
      <c r="E57" s="41"/>
      <c r="F57" s="155"/>
      <c r="G57" s="101"/>
    </row>
    <row r="58" spans="1:7" ht="25.5" customHeight="1">
      <c r="A58" s="79" t="s">
        <v>402</v>
      </c>
      <c r="B58" s="180" t="s">
        <v>276</v>
      </c>
      <c r="C58" s="208" t="s">
        <v>277</v>
      </c>
      <c r="D58" s="48" t="s">
        <v>278</v>
      </c>
      <c r="E58" s="37"/>
      <c r="F58" s="152">
        <v>194</v>
      </c>
      <c r="G58" s="101"/>
    </row>
    <row r="59" spans="1:7" ht="25.5" customHeight="1">
      <c r="A59" s="79" t="s">
        <v>403</v>
      </c>
      <c r="B59" s="180">
        <v>425</v>
      </c>
      <c r="C59" s="187" t="s">
        <v>450</v>
      </c>
      <c r="D59" s="48" t="s">
        <v>53</v>
      </c>
      <c r="E59" s="37"/>
      <c r="F59" s="157">
        <f>SUM(F60:F61)</f>
        <v>0</v>
      </c>
      <c r="G59" s="101"/>
    </row>
    <row r="60" spans="1:7" ht="25.5" customHeight="1">
      <c r="A60" s="79" t="s">
        <v>404</v>
      </c>
      <c r="B60" s="180">
        <v>426</v>
      </c>
      <c r="C60" s="208" t="s">
        <v>2</v>
      </c>
      <c r="D60" s="48" t="s">
        <v>279</v>
      </c>
      <c r="E60" s="37"/>
      <c r="F60" s="152"/>
      <c r="G60" s="101"/>
    </row>
    <row r="61" spans="1:7" ht="25.5" customHeight="1">
      <c r="A61" s="79" t="s">
        <v>405</v>
      </c>
      <c r="B61" s="180">
        <v>427</v>
      </c>
      <c r="C61" s="208" t="s">
        <v>5</v>
      </c>
      <c r="D61" s="48" t="s">
        <v>279</v>
      </c>
      <c r="E61" s="37"/>
      <c r="F61" s="152"/>
      <c r="G61" s="101"/>
    </row>
    <row r="62" spans="1:7" ht="25.5" customHeight="1">
      <c r="A62" s="79" t="s">
        <v>406</v>
      </c>
      <c r="B62" s="180" t="s">
        <v>280</v>
      </c>
      <c r="C62" s="210" t="s">
        <v>451</v>
      </c>
      <c r="D62" s="48" t="s">
        <v>281</v>
      </c>
      <c r="E62" s="37" t="s">
        <v>152</v>
      </c>
      <c r="F62" s="157">
        <f>SUM(F63:F64)</f>
        <v>-8</v>
      </c>
      <c r="G62" s="101"/>
    </row>
    <row r="63" spans="1:7" ht="25.5" customHeight="1">
      <c r="A63" s="79" t="s">
        <v>407</v>
      </c>
      <c r="B63" s="180">
        <v>440</v>
      </c>
      <c r="C63" s="208" t="s">
        <v>282</v>
      </c>
      <c r="D63" s="60" t="s">
        <v>54</v>
      </c>
      <c r="E63" s="61"/>
      <c r="F63" s="163">
        <v>-8</v>
      </c>
      <c r="G63" s="101"/>
    </row>
    <row r="64" spans="1:7" ht="25.5" customHeight="1">
      <c r="A64" s="79" t="s">
        <v>408</v>
      </c>
      <c r="B64" s="180" t="s">
        <v>283</v>
      </c>
      <c r="C64" s="208" t="s">
        <v>284</v>
      </c>
      <c r="D64" s="48"/>
      <c r="E64" s="37"/>
      <c r="F64" s="152">
        <v>0</v>
      </c>
      <c r="G64" s="101"/>
    </row>
    <row r="65" spans="1:7" ht="25.5" customHeight="1">
      <c r="A65" s="79" t="s">
        <v>409</v>
      </c>
      <c r="B65" s="180" t="s">
        <v>285</v>
      </c>
      <c r="C65" s="216" t="s">
        <v>452</v>
      </c>
      <c r="D65" s="48" t="s">
        <v>286</v>
      </c>
      <c r="E65" s="37">
        <v>12</v>
      </c>
      <c r="F65" s="157">
        <f>SUM(F66:F67)</f>
        <v>-303</v>
      </c>
      <c r="G65" s="101"/>
    </row>
    <row r="66" spans="1:7" ht="25.5" customHeight="1">
      <c r="A66" s="79" t="s">
        <v>410</v>
      </c>
      <c r="B66" s="180">
        <v>481</v>
      </c>
      <c r="C66" s="208" t="s">
        <v>453</v>
      </c>
      <c r="D66" s="48" t="s">
        <v>287</v>
      </c>
      <c r="E66" s="37">
        <v>12</v>
      </c>
      <c r="F66" s="152">
        <v>43</v>
      </c>
      <c r="G66" s="101"/>
    </row>
    <row r="67" spans="1:7" ht="25.5" customHeight="1">
      <c r="A67" s="79" t="s">
        <v>411</v>
      </c>
      <c r="B67" s="180">
        <v>491</v>
      </c>
      <c r="C67" s="208" t="s">
        <v>454</v>
      </c>
      <c r="D67" s="48" t="s">
        <v>288</v>
      </c>
      <c r="E67" s="37">
        <v>12</v>
      </c>
      <c r="F67" s="152">
        <v>-346</v>
      </c>
      <c r="G67" s="101"/>
    </row>
    <row r="68" spans="1:7" ht="25.5" customHeight="1">
      <c r="A68" s="79" t="s">
        <v>412</v>
      </c>
      <c r="B68" s="180" t="s">
        <v>289</v>
      </c>
      <c r="C68" s="216" t="s">
        <v>455</v>
      </c>
      <c r="D68" s="48" t="s">
        <v>290</v>
      </c>
      <c r="E68" s="37">
        <v>16</v>
      </c>
      <c r="F68" s="157">
        <v>0</v>
      </c>
      <c r="G68" s="101"/>
    </row>
    <row r="69" spans="1:7" ht="25.5" customHeight="1">
      <c r="A69" s="79" t="s">
        <v>413</v>
      </c>
      <c r="B69" s="180" t="s">
        <v>291</v>
      </c>
      <c r="C69" s="216" t="s">
        <v>456</v>
      </c>
      <c r="D69" s="48" t="s">
        <v>292</v>
      </c>
      <c r="E69" s="37">
        <v>16</v>
      </c>
      <c r="F69" s="157">
        <f>SUM(F70:F74)</f>
        <v>0</v>
      </c>
      <c r="G69" s="101"/>
    </row>
    <row r="70" spans="1:7" ht="25.5" customHeight="1">
      <c r="A70" s="79" t="s">
        <v>414</v>
      </c>
      <c r="B70" s="180" t="s">
        <v>293</v>
      </c>
      <c r="C70" s="208" t="s">
        <v>271</v>
      </c>
      <c r="D70" s="48" t="s">
        <v>294</v>
      </c>
      <c r="E70" s="37"/>
      <c r="F70" s="152">
        <v>0</v>
      </c>
      <c r="G70" s="101"/>
    </row>
    <row r="71" spans="1:7" ht="25.5" customHeight="1">
      <c r="A71" s="79" t="s">
        <v>415</v>
      </c>
      <c r="B71" s="180" t="s">
        <v>295</v>
      </c>
      <c r="C71" s="208" t="s">
        <v>274</v>
      </c>
      <c r="D71" s="48" t="s">
        <v>296</v>
      </c>
      <c r="E71" s="37"/>
      <c r="F71" s="152"/>
      <c r="G71" s="101"/>
    </row>
    <row r="72" spans="1:7" ht="25.5" customHeight="1">
      <c r="A72" s="79" t="s">
        <v>416</v>
      </c>
      <c r="B72" s="180" t="s">
        <v>297</v>
      </c>
      <c r="C72" s="208" t="s">
        <v>298</v>
      </c>
      <c r="D72" s="48" t="s">
        <v>299</v>
      </c>
      <c r="E72" s="37"/>
      <c r="F72" s="152"/>
      <c r="G72" s="101"/>
    </row>
    <row r="73" spans="1:7" ht="25.5" customHeight="1">
      <c r="A73" s="79" t="s">
        <v>417</v>
      </c>
      <c r="B73" s="180">
        <v>560</v>
      </c>
      <c r="C73" s="208" t="s">
        <v>277</v>
      </c>
      <c r="D73" s="48" t="s">
        <v>300</v>
      </c>
      <c r="E73" s="37"/>
      <c r="F73" s="152"/>
      <c r="G73" s="101"/>
    </row>
    <row r="74" spans="1:7" ht="25.5" customHeight="1">
      <c r="A74" s="79" t="s">
        <v>418</v>
      </c>
      <c r="B74" s="180">
        <v>570</v>
      </c>
      <c r="C74" s="208" t="s">
        <v>301</v>
      </c>
      <c r="D74" s="48" t="s">
        <v>292</v>
      </c>
      <c r="E74" s="37"/>
      <c r="F74" s="152"/>
      <c r="G74" s="101"/>
    </row>
    <row r="75" spans="1:7" ht="25.5" customHeight="1">
      <c r="A75" s="79" t="s">
        <v>419</v>
      </c>
      <c r="B75" s="180">
        <v>580</v>
      </c>
      <c r="C75" s="216" t="s">
        <v>302</v>
      </c>
      <c r="D75" s="48" t="s">
        <v>303</v>
      </c>
      <c r="E75" s="37"/>
      <c r="F75" s="157"/>
      <c r="G75" s="101"/>
    </row>
    <row r="76" spans="1:7" ht="25.5" customHeight="1">
      <c r="A76" s="79" t="s">
        <v>420</v>
      </c>
      <c r="B76" s="180">
        <v>590</v>
      </c>
      <c r="C76" s="216" t="s">
        <v>457</v>
      </c>
      <c r="D76" s="48" t="s">
        <v>55</v>
      </c>
      <c r="E76" s="37"/>
      <c r="F76" s="157"/>
      <c r="G76" s="101"/>
    </row>
    <row r="77" spans="1:7" ht="25.5" customHeight="1">
      <c r="A77" s="79" t="s">
        <v>421</v>
      </c>
      <c r="B77" s="182">
        <v>600</v>
      </c>
      <c r="C77" s="217" t="s">
        <v>304</v>
      </c>
      <c r="D77" s="57" t="s">
        <v>56</v>
      </c>
      <c r="E77" s="54"/>
      <c r="F77" s="166">
        <v>3</v>
      </c>
      <c r="G77" s="101"/>
    </row>
    <row r="78" spans="1:7" ht="25.5" customHeight="1">
      <c r="A78" s="79" t="s">
        <v>422</v>
      </c>
      <c r="B78" s="190">
        <v>610</v>
      </c>
      <c r="C78" s="217" t="s">
        <v>305</v>
      </c>
      <c r="D78" s="57" t="s">
        <v>306</v>
      </c>
      <c r="E78" s="54"/>
      <c r="F78" s="166">
        <f>F51-F52-F55-F59-F62-F65-F68-F69+F75+F76+F77</f>
        <v>440</v>
      </c>
      <c r="G78" s="101"/>
    </row>
    <row r="79" spans="1:7" ht="25.5" customHeight="1">
      <c r="A79" s="79" t="s">
        <v>423</v>
      </c>
      <c r="B79" s="218">
        <v>620</v>
      </c>
      <c r="C79" s="217" t="s">
        <v>307</v>
      </c>
      <c r="D79" s="57" t="s">
        <v>308</v>
      </c>
      <c r="E79" s="54"/>
      <c r="F79" s="166">
        <v>0</v>
      </c>
      <c r="G79" s="101"/>
    </row>
    <row r="80" spans="1:7" ht="25.5" customHeight="1">
      <c r="A80" s="79" t="s">
        <v>424</v>
      </c>
      <c r="B80" s="190">
        <v>630</v>
      </c>
      <c r="C80" s="217" t="s">
        <v>309</v>
      </c>
      <c r="D80" s="57" t="s">
        <v>217</v>
      </c>
      <c r="E80" s="53"/>
      <c r="F80" s="167">
        <f>F78-F79</f>
        <v>440</v>
      </c>
      <c r="G80" s="101"/>
    </row>
    <row r="81" spans="1:7" ht="25.5" customHeight="1">
      <c r="A81" s="79" t="s">
        <v>425</v>
      </c>
      <c r="B81" s="180">
        <v>640</v>
      </c>
      <c r="C81" s="219" t="s">
        <v>310</v>
      </c>
      <c r="D81" s="48" t="s">
        <v>57</v>
      </c>
      <c r="E81" s="37"/>
      <c r="F81" s="157">
        <f>SUM(F82:F83)</f>
        <v>0</v>
      </c>
      <c r="G81" s="101"/>
    </row>
    <row r="82" spans="1:7" ht="25.5" customHeight="1">
      <c r="A82" s="79" t="s">
        <v>426</v>
      </c>
      <c r="B82" s="180">
        <v>650</v>
      </c>
      <c r="C82" s="211" t="s">
        <v>311</v>
      </c>
      <c r="D82" s="48" t="s">
        <v>312</v>
      </c>
      <c r="E82" s="42"/>
      <c r="F82" s="154"/>
      <c r="G82" s="101"/>
    </row>
    <row r="83" spans="1:7" ht="25.5" customHeight="1">
      <c r="A83" s="79" t="s">
        <v>427</v>
      </c>
      <c r="B83" s="182">
        <v>660</v>
      </c>
      <c r="C83" s="220" t="s">
        <v>313</v>
      </c>
      <c r="D83" s="56" t="s">
        <v>314</v>
      </c>
      <c r="E83" s="53"/>
      <c r="F83" s="164"/>
      <c r="G83" s="101"/>
    </row>
    <row r="84" spans="1:7" ht="25.5" customHeight="1">
      <c r="A84" s="79" t="s">
        <v>428</v>
      </c>
      <c r="B84" s="190">
        <v>670</v>
      </c>
      <c r="C84" s="217" t="s">
        <v>315</v>
      </c>
      <c r="D84" s="47" t="s">
        <v>316</v>
      </c>
      <c r="E84" s="53"/>
      <c r="F84" s="167">
        <f>F80+F81</f>
        <v>440</v>
      </c>
      <c r="G84" s="101"/>
    </row>
    <row r="85" spans="1:7" ht="25.5" customHeight="1">
      <c r="A85" s="79" t="s">
        <v>429</v>
      </c>
      <c r="B85" s="180">
        <v>680</v>
      </c>
      <c r="C85" s="209" t="s">
        <v>317</v>
      </c>
      <c r="D85" s="55" t="s">
        <v>318</v>
      </c>
      <c r="E85" s="41"/>
      <c r="F85" s="155"/>
      <c r="G85" s="101"/>
    </row>
    <row r="86" spans="1:7" ht="25.5" customHeight="1">
      <c r="A86" s="79" t="s">
        <v>430</v>
      </c>
      <c r="B86" s="221">
        <v>690</v>
      </c>
      <c r="C86" s="222" t="s">
        <v>319</v>
      </c>
      <c r="D86" s="50" t="s">
        <v>208</v>
      </c>
      <c r="E86" s="54"/>
      <c r="F86" s="162">
        <f>F84-F85</f>
        <v>440</v>
      </c>
      <c r="G86" s="101"/>
    </row>
    <row r="87" spans="2:7" ht="12.75">
      <c r="B87" s="7"/>
      <c r="C87" s="101"/>
      <c r="D87" s="19"/>
      <c r="E87" s="14"/>
      <c r="F87" s="12"/>
      <c r="G87" s="101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3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7 B68:B80 B58 B48 B81:B8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2018-02-13T15:28:57Z</cp:lastPrinted>
  <dcterms:created xsi:type="dcterms:W3CDTF">2005-12-22T16:09:37Z</dcterms:created>
  <dcterms:modified xsi:type="dcterms:W3CDTF">2018-10-30T08:12:17Z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